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480" windowHeight="11640" tabRatio="972" activeTab="3"/>
  </bookViews>
  <sheets>
    <sheet name="30% podiel tržieb " sheetId="1" r:id="rId1"/>
    <sheet name="Opr.výd.2007" sheetId="2" r:id="rId2"/>
    <sheet name="Opr.výd.2008" sheetId="3" r:id="rId3"/>
    <sheet name="Opr.výd.2009" sheetId="4" r:id="rId4"/>
    <sheet name="Opr.výd.2010" sheetId="5" r:id="rId5"/>
    <sheet name="Opr.výd.2011" sheetId="6" r:id="rId6"/>
    <sheet name="Opr.výd.2012" sheetId="7" r:id="rId7"/>
    <sheet name="Oprávnené výdavky PU" sheetId="8" r:id="rId8"/>
    <sheet name="Intenzita pomoci" sheetId="9" r:id="rId9"/>
    <sheet name="Harmonogram" sheetId="10" r:id="rId10"/>
    <sheet name="Bod_krit_tab_18a" sheetId="11" r:id="rId11"/>
    <sheet name="Bod_krit_tab_18b" sheetId="12" r:id="rId12"/>
    <sheet name="Bod_krit_tab_18c" sheetId="13" r:id="rId13"/>
    <sheet name="Bod_krit_tab_18d" sheetId="14" r:id="rId14"/>
    <sheet name="Bod_krit_tab_18e" sheetId="15" r:id="rId15"/>
    <sheet name="Plánované tržby OOV v SK" sheetId="16" r:id="rId16"/>
    <sheet name="Prepočet VDJ" sheetId="17" r:id="rId17"/>
    <sheet name="% pomer_ON k  tržbám" sheetId="18" r:id="rId18"/>
  </sheets>
  <definedNames>
    <definedName name="_ftn1" localSheetId="10">'Bod_krit_tab_18a'!$B$56</definedName>
    <definedName name="_ftn2" localSheetId="17">'% pomer_ON k  tržbám'!$A$15</definedName>
    <definedName name="_ftn2" localSheetId="0">'30% podiel tržieb '!$A$16</definedName>
    <definedName name="_ftnref1" localSheetId="10">'Bod_krit_tab_18a'!$B$45</definedName>
    <definedName name="_ftnref2" localSheetId="17">'% pomer_ON k  tržbám'!$B$10</definedName>
    <definedName name="_ftnref2" localSheetId="0">'30% podiel tržieb '!$B$11</definedName>
    <definedName name="_xlnm.Print_Titles" localSheetId="1">'Opr.výd.2007'!$A:$G,'Opr.výd.2007'!$13:$14</definedName>
    <definedName name="_xlnm.Print_Titles" localSheetId="2">'Opr.výd.2008'!$A:$G,'Opr.výd.2008'!$13:$14</definedName>
    <definedName name="_xlnm.Print_Titles" localSheetId="3">'Opr.výd.2009'!$A:$G,'Opr.výd.2009'!$13:$14</definedName>
    <definedName name="_xlnm.Print_Titles" localSheetId="4">'Opr.výd.2010'!$A:$G,'Opr.výd.2010'!$13:$14</definedName>
    <definedName name="_xlnm.Print_Titles" localSheetId="5">'Opr.výd.2011'!$A:$G,'Opr.výd.2011'!$13:$14</definedName>
    <definedName name="_xlnm.Print_Titles" localSheetId="6">'Opr.výd.2012'!$A:$G,'Opr.výd.2012'!$13:$14</definedName>
    <definedName name="_xlnm.Print_Area" localSheetId="17">'% pomer_ON k  tržbám'!$A$1:$D$46</definedName>
    <definedName name="_xlnm.Print_Area" localSheetId="0">'30% podiel tržieb '!$A$1:$D$47</definedName>
    <definedName name="_xlnm.Print_Area" localSheetId="11">'Bod_krit_tab_18b'!$A$1:$G$61</definedName>
    <definedName name="_xlnm.Print_Area" localSheetId="12">'Bod_krit_tab_18c'!$A$1:$G$31</definedName>
    <definedName name="_xlnm.Print_Area" localSheetId="13">'Bod_krit_tab_18d'!$A$1:$J$41</definedName>
    <definedName name="_xlnm.Print_Area" localSheetId="14">'Bod_krit_tab_18e'!$A$1:$J$28</definedName>
    <definedName name="_xlnm.Print_Area" localSheetId="9">'Harmonogram'!$A$1:$O$40</definedName>
    <definedName name="_xlnm.Print_Area" localSheetId="1">'Opr.výd.2007'!$A$1:$R$27</definedName>
    <definedName name="_xlnm.Print_Area" localSheetId="2">'Opr.výd.2008'!$A$1:$R$65</definedName>
    <definedName name="_xlnm.Print_Area" localSheetId="3">'Opr.výd.2009'!$A$1:$R$65</definedName>
    <definedName name="_xlnm.Print_Area" localSheetId="4">'Opr.výd.2010'!$A$1:$R$65</definedName>
    <definedName name="_xlnm.Print_Area" localSheetId="5">'Opr.výd.2011'!$A$1:$R$65</definedName>
    <definedName name="_xlnm.Print_Area" localSheetId="6">'Opr.výd.2012'!$A$1:$R$65</definedName>
    <definedName name="_xlnm.Print_Area" localSheetId="7">'Oprávnené výdavky PU'!$A$1:$Q$34</definedName>
    <definedName name="_xlnm.Print_Area" localSheetId="15">'Plánované tržby OOV v SK'!$A$1:$K$35</definedName>
    <definedName name="_xlnm.Print_Area" localSheetId="16">'Prepočet VDJ'!$A$1:$E$49</definedName>
  </definedNames>
  <calcPr fullCalcOnLoad="1"/>
</workbook>
</file>

<file path=xl/sharedStrings.xml><?xml version="1.0" encoding="utf-8"?>
<sst xmlns="http://schemas.openxmlformats.org/spreadsheetml/2006/main" count="868" uniqueCount="315">
  <si>
    <t>Oprávnené náklady projektu</t>
  </si>
  <si>
    <t>Výška žiadaného príspevku</t>
  </si>
  <si>
    <t>Vlastné zdroje</t>
  </si>
  <si>
    <t>SPOLU</t>
  </si>
  <si>
    <t>spolu</t>
  </si>
  <si>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</si>
  <si>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</si>
  <si>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</si>
  <si>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</si>
  <si>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</si>
  <si>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</si>
  <si>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</si>
  <si>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</si>
  <si>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</si>
  <si>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</si>
  <si>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</si>
  <si>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</si>
  <si>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</si>
  <si>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</si>
  <si>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</si>
  <si>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</si>
  <si>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</si>
  <si>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</si>
  <si>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</si>
  <si>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</si>
  <si>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Spolu upr.</t>
  </si>
  <si>
    <t>Bodovacie kritérium</t>
  </si>
  <si>
    <t>Poznámka</t>
  </si>
  <si>
    <t>Body po korekcii</t>
  </si>
  <si>
    <t>1.</t>
  </si>
  <si>
    <t>2.</t>
  </si>
  <si>
    <t xml:space="preserve">Spolu </t>
  </si>
  <si>
    <t>% žiadaného prispevku</t>
  </si>
  <si>
    <t xml:space="preserve">Žiadateľovi nebola schválená žiadna ŽoNFP v rámci: </t>
  </si>
  <si>
    <t>3.</t>
  </si>
  <si>
    <t>4.</t>
  </si>
  <si>
    <t>5.</t>
  </si>
  <si>
    <t>6.</t>
  </si>
  <si>
    <t>Spolu</t>
  </si>
  <si>
    <r>
      <t xml:space="preserve">Korekcia
</t>
    </r>
    <r>
      <rPr>
        <b/>
        <sz val="7"/>
        <rFont val="Arial"/>
        <family val="2"/>
      </rPr>
      <t>(vypĺňa PPA)</t>
    </r>
  </si>
  <si>
    <t>Kontrola  pre žiadateľa</t>
  </si>
  <si>
    <t>Suma po korekcii</t>
  </si>
  <si>
    <t>Žiadateľ vypĺňa len biele bunky</t>
  </si>
  <si>
    <t>TABUĽKA PPA PRE KOREKCIE</t>
  </si>
  <si>
    <t>Nevypĺňa žiadateľ</t>
  </si>
  <si>
    <t>O koľko upravil nahor +, resp. nadol -</t>
  </si>
  <si>
    <t>INTENZITA POMOCI</t>
  </si>
  <si>
    <t>December</t>
  </si>
  <si>
    <t xml:space="preserve">November </t>
  </si>
  <si>
    <t>P. č.</t>
  </si>
  <si>
    <t>Bodové možnosti</t>
  </si>
  <si>
    <t>Pridelené body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</si>
  <si>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</si>
  <si>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</si>
  <si>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</si>
  <si>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</si>
  <si>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</si>
  <si>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Stanovená maximálna ročná suma v EUR</t>
  </si>
  <si>
    <t>Kurz Euro</t>
  </si>
  <si>
    <t>Zo dňa</t>
  </si>
  <si>
    <t>Platba v %</t>
  </si>
  <si>
    <t>200...</t>
  </si>
  <si>
    <t>S p o l u</t>
  </si>
  <si>
    <t>X</t>
  </si>
  <si>
    <t>Tabuľka č. 14 a)</t>
  </si>
  <si>
    <t>Tabuľka č. 14 b)</t>
  </si>
  <si>
    <t>Tabuľka č. 14 c)</t>
  </si>
  <si>
    <t>Tabuľka č. 14 d)</t>
  </si>
  <si>
    <t>Tabuľka č. 15</t>
  </si>
  <si>
    <t>Tržby z predaja produkcie v Sk</t>
  </si>
  <si>
    <t>Výška platby v Sk (tržba v Sk x platba v %)</t>
  </si>
  <si>
    <t>Výška platby v Sk za rok</t>
  </si>
  <si>
    <t>1 mil. Eur =</t>
  </si>
  <si>
    <t>1. Rok - 100 000 EUR t.j.</t>
  </si>
  <si>
    <t>2. Rok - 100 000 EUR t.j.</t>
  </si>
  <si>
    <t>3. Rok - 80 000 EUR t.j.</t>
  </si>
  <si>
    <t>4. Rok - 60 000 EUR t.j.</t>
  </si>
  <si>
    <t>5. Rok - 50 000 EUR t.j.</t>
  </si>
  <si>
    <t>P. č. roka</t>
  </si>
  <si>
    <t>Prepočet
 v Euro</t>
  </si>
  <si>
    <t>Maximálna suma v Euro</t>
  </si>
  <si>
    <t>Súčasťou projektu je spracovanie produktov ekologického poľnohospodárstva, ktorého výsledkom je produkt spĺňajúci požiadavky osobitného predpisu alebo výsledkom spracovania sú potraviny v súlade s bodom 6 Bielej knihy o stratégii riešenia zdravotných problémov súvisiacich s výživou, nadváhou a obezitou v Európe KOM (2007) 279 z 30. 5. 2007</t>
  </si>
  <si>
    <t>Podpora činností podľa sektorov</t>
  </si>
  <si>
    <t>Mäso a mäsové výrobky, mlieko a mliečne výrobky</t>
  </si>
  <si>
    <t>A</t>
  </si>
  <si>
    <t>B</t>
  </si>
  <si>
    <t>C</t>
  </si>
  <si>
    <t>E</t>
  </si>
  <si>
    <t>F</t>
  </si>
  <si>
    <t>Hydina a vajcia</t>
  </si>
  <si>
    <t>Prírodný med</t>
  </si>
  <si>
    <t>D</t>
  </si>
  <si>
    <t>Ovocie a zelenina, zemiaky, sadivá a osivá, liečivé rastliny a koreniny</t>
  </si>
  <si>
    <t xml:space="preserve">Maximálny počet bodov </t>
  </si>
  <si>
    <t xml:space="preserve">BODOVACIE KRITÉRIÁ PRE OPATRENIE 1.2  SPRACOVANIE POĽNOHOSPODÁRSKEJ PRODUKCIE </t>
  </si>
  <si>
    <t>BODOVACIE KRITÉRIÁ PRE OPATRENIE 1.2  SPRACOVANIE PRODUKTOV LESN0HO HOSPODÁRSTVA</t>
  </si>
  <si>
    <t>G</t>
  </si>
  <si>
    <t>Žiadateľovi doposiaľ nebola v rámci PRV 2007 – 2013 v danom opatrení schválená žiadna ŽoNFP</t>
  </si>
  <si>
    <r>
      <t>Tabuľka č. 18 c)</t>
    </r>
    <r>
      <rPr>
        <sz val="8"/>
        <rFont val="Arial"/>
        <family val="2"/>
      </rPr>
      <t>*</t>
    </r>
  </si>
  <si>
    <r>
      <t>*</t>
    </r>
    <r>
      <rPr>
        <sz val="8"/>
        <rFont val="Arial CE"/>
        <family val="0"/>
      </rPr>
      <t>žiadateľ vypĺňa len biele bunky</t>
    </r>
  </si>
  <si>
    <r>
      <t>Tabuľka č. 18 b)</t>
    </r>
    <r>
      <rPr>
        <sz val="8"/>
        <rFont val="Arial"/>
        <family val="2"/>
      </rPr>
      <t>*</t>
    </r>
  </si>
  <si>
    <t>Obstaranie prírodu šetriacich mechanizmov na približovanie dreva – lanové systémy</t>
  </si>
  <si>
    <t>Obstaranie jedno a viacúčelových strojov na ťažbu a manipuláciu dreva:</t>
  </si>
  <si>
    <t>Obstaranie strojov a zariadení na približovanie dreva:</t>
  </si>
  <si>
    <t>horské procesory (lanovka s procesorom)</t>
  </si>
  <si>
    <t>stredné vyvážače (celková hmotnosť 10 – 20 t; výkon motora 60 – 90 kW)</t>
  </si>
  <si>
    <t>kolesové traktory s nízkotlakovými pneumatikami (menej ako 100 kPa) a kolesové traktory so širokoprofilovými pneumatikami (viac ako 550 mm)</t>
  </si>
  <si>
    <t>Obstaranie strojov a zariadení na manipuláciu a nakladanie dreva</t>
  </si>
  <si>
    <t>Obstaranie prírodu šetriacich ťažbových mechanizmov do výchovných ťažieb:</t>
  </si>
  <si>
    <t>malé harvestory pre výchovné ťažby (celková hmotnosť menej ako 8 t; výkon motora do 70 kW)</t>
  </si>
  <si>
    <t>malé vyvážače (celková hmotnosť do 10 t; výkon motora menej ako 60 kW)</t>
  </si>
  <si>
    <t>Obstaranie špeciálnych strojov na opravu lesných ciest</t>
  </si>
  <si>
    <t xml:space="preserve">Obstaranie výpočtovej techniky (hardvér), programového (softvér) a iného elektronického vybavenia </t>
  </si>
  <si>
    <t>7.</t>
  </si>
  <si>
    <t>8.</t>
  </si>
  <si>
    <t>Výstavba, prestavba, dokončenie, technické zhodnotenie rekonštrukcia a prestavba lesných ciest</t>
  </si>
  <si>
    <t>Obstaranie špeciálnych protipožiarnych strojov a zariadení</t>
  </si>
  <si>
    <t>Žiadateľ hospodári v certifikovaných lesoch (viac ako 50 % z celkovej obhospodarovanej výmery lesov)</t>
  </si>
  <si>
    <t>9.</t>
  </si>
  <si>
    <t>10.</t>
  </si>
  <si>
    <t>11.</t>
  </si>
  <si>
    <t>Body sa nepriznávajú pri prvej výzve na dané opatrenie</t>
  </si>
  <si>
    <t>stredné harvestory (celková hmotnosť 8 – 12 t; výkon motora 70 – 140 kW)</t>
  </si>
  <si>
    <r>
      <t>Tabuľka č. 18 d)</t>
    </r>
    <r>
      <rPr>
        <sz val="8"/>
        <rFont val="Arial"/>
        <family val="2"/>
      </rPr>
      <t>*</t>
    </r>
  </si>
  <si>
    <t>BODOVACIE KRITÉRIA PRE OPATRENIE 2.1 OBNOVA POTENCIÁLU LESNÉHO HOSPODÁRSTVA A ZAVEDENIE PREVENTÍVNYCH OPATRENÍ</t>
  </si>
  <si>
    <t xml:space="preserve"> Žiadateľovi nebola doposiaľ v rámci PRV 2007 –  2013 schválená v danom opatrení žiadna ŽoNFP</t>
  </si>
  <si>
    <t xml:space="preserve">Zameranie projektov na činnosti:               </t>
  </si>
  <si>
    <t xml:space="preserve">s vysokou prioritou                                         </t>
  </si>
  <si>
    <t>s nižšou prioritou</t>
  </si>
  <si>
    <t>Obnova lesných porastov, ochrana, ošetrovanie a výchova lesov v lesoch poškodených biotickými, abiotickými a antropogénnymi škodlivými činiteľmi</t>
  </si>
  <si>
    <t>Výstavba, dostavba, prestavba a rekonštrukcia lesných ciest v rámci protipožiarnych a ozdravných opatrení</t>
  </si>
  <si>
    <t>Realizácia projektov ozdravných opatrení v lesoch poškodených biotickými, abiotickými a antropogénnymi škodlivými prírodnými činiteľmi</t>
  </si>
  <si>
    <t>Žiadateľ hospodári v certifikovaných lesoch (viac ako 50 % z celkovej výmery obhospodarovaných lesov)</t>
  </si>
  <si>
    <t>Výstavba, rekonštrukcia, opravy a údržba protipožiarnych nádrží, budovanie protipožiarnych pásov a priesekov; ich čistenie a údržba</t>
  </si>
  <si>
    <t>Body sa nepriznávajú  pri prvej výzve na dané opatrenie</t>
  </si>
  <si>
    <r>
      <t>Tabuľka č. 18 e)</t>
    </r>
    <r>
      <rPr>
        <sz val="8"/>
        <rFont val="Arial"/>
        <family val="2"/>
      </rPr>
      <t>*</t>
    </r>
  </si>
  <si>
    <t>Žiadateľovi nebola doposiaľ v rámci PRV 2007 – 2013 schválená v danom opatrení žiadna ŽoNFP</t>
  </si>
  <si>
    <r>
      <t>Tabuľka č. 18a)</t>
    </r>
    <r>
      <rPr>
        <sz val="8"/>
        <rFont val="Arial"/>
        <family val="2"/>
      </rPr>
      <t>*</t>
    </r>
  </si>
  <si>
    <t xml:space="preserve">Riadok č. </t>
  </si>
  <si>
    <t>Ukazovateľ</t>
  </si>
  <si>
    <r>
      <t>Tabuľka č. 7</t>
    </r>
    <r>
      <rPr>
        <sz val="8"/>
        <rFont val="Arial"/>
        <family val="2"/>
      </rPr>
      <t>*</t>
    </r>
  </si>
  <si>
    <t>Suma v Sk</t>
  </si>
  <si>
    <t>BODOVACIE KRITÉRIÁ PRE OPATRENIE 1.4 ZVÝŚENIE HOSPODÁRSKEJ HODNOTY LESOV</t>
  </si>
  <si>
    <t xml:space="preserve">BODOVACIE KRITÉRIÁ OPATRENIE 1.1. MODERNIZÁCIA FARIEM </t>
  </si>
  <si>
    <t xml:space="preserve">ČASOVÝ HARMONOGRAM PREDKLADANIA ŽIADOSTÍ O PLATBU </t>
  </si>
  <si>
    <t>SOP PaRV 2004 – 2006</t>
  </si>
  <si>
    <t xml:space="preserve"> PRV SR  2004 – 2006</t>
  </si>
  <si>
    <t xml:space="preserve">       - opatrenia č. 1.1</t>
  </si>
  <si>
    <t xml:space="preserve">       - opatrenia č. 1.2</t>
  </si>
  <si>
    <t xml:space="preserve">       - opatrenia č. 1</t>
  </si>
  <si>
    <t xml:space="preserve">       - opatrenia č. 6 </t>
  </si>
  <si>
    <t>Projekt je zameraný na:</t>
  </si>
  <si>
    <t>nad 5 % do 10 % vrátane</t>
  </si>
  <si>
    <t>nad 10 % do 15 % vrátane</t>
  </si>
  <si>
    <t xml:space="preserve">nad 15 % do 20 % vrátane </t>
  </si>
  <si>
    <t xml:space="preserve">nad 20 % do 25 % vrátane </t>
  </si>
  <si>
    <t xml:space="preserve">nad 25 % do 30 % vrátane </t>
  </si>
  <si>
    <t xml:space="preserve">nad 30 % do 35 % vrátane </t>
  </si>
  <si>
    <t>nad 35 % do 40 % vrátane</t>
  </si>
  <si>
    <t>nad 40 % do 45 % vrátane</t>
  </si>
  <si>
    <t>nad 45 % do 50 % vrátane</t>
  </si>
  <si>
    <t>nad 50 % do 55 % vrátane</t>
  </si>
  <si>
    <t>nad 55 % do 60 % vrátane</t>
  </si>
  <si>
    <t>nad 60 % do 65 % vrátane</t>
  </si>
  <si>
    <t>nad 65 %</t>
  </si>
  <si>
    <t>nad 0,050 – do 0,075 vrátane VDJ/ha p.p</t>
  </si>
  <si>
    <t>nad 0,075 – do 0,15 vrátane VDJ/ha p.p</t>
  </si>
  <si>
    <t>nad 0,15 – do 0,20 vrátane VDJ/ha p.p</t>
  </si>
  <si>
    <t>nad 0,20 – do 0,30 vrátane VDJ/ha p.p</t>
  </si>
  <si>
    <t>nad 0,3 VDJ/ha p.p</t>
  </si>
  <si>
    <t>bez pôdy</t>
  </si>
  <si>
    <t>min. 30 VDJ</t>
  </si>
  <si>
    <t>nad 30 – do 80 vrátane VDJ</t>
  </si>
  <si>
    <t>nad 80 – do 150 vrátane VDJ</t>
  </si>
  <si>
    <t>nad 150 – do 300 vrátane VDJ</t>
  </si>
  <si>
    <t xml:space="preserve">nad 300 </t>
  </si>
  <si>
    <t>alebo</t>
  </si>
  <si>
    <t xml:space="preserve">nad 2 % – do 4 % vrátane </t>
  </si>
  <si>
    <t>nad 4 % – do 6 % vrátane</t>
  </si>
  <si>
    <t>nad 6 % – do 8 % vrátane</t>
  </si>
  <si>
    <t>nad 8 % – do 10 % vrátane</t>
  </si>
  <si>
    <t xml:space="preserve">nad 10 % </t>
  </si>
  <si>
    <r>
      <t>Percentuálny pomer oprávnených nákladov na jeden projekt k dosiahnutým príjmom z poľnohospodárskej prvovýroby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(tržby z poľnohospodárskej prvovýroby a súvisiace podpory v roku posledného účtovného obdobia)</t>
    </r>
  </si>
  <si>
    <t>nad 50 % – do 75% vrátane</t>
  </si>
  <si>
    <t>nad 75 % – do 100% vrátane</t>
  </si>
  <si>
    <t>nad 100 % – do 125 % vrátane</t>
  </si>
  <si>
    <t>nad 125 % – do 150% vrátane</t>
  </si>
  <si>
    <t>Súčasťou projektu je vybudovanie a/alebo rekonštrukcia skladovacích kapacít pre hospodárske hnojivá vrátane uskladňovacích vakov na hnojovicu, hnojovku a močovku v zraniteľných oblastiach alebo ekologické poľnohospodárstvo</t>
  </si>
  <si>
    <t xml:space="preserve">Žiadateľ mal k 31. 12. 2007, resp. projektom sa dosiahne, zaťaženie VDJ na 1 ha poľnohospodárskej pôdy </t>
  </si>
  <si>
    <t>Percentuálny podiel výmery ovocných sadov, plantáží drobného ovocia a zeleniny, špargle a liečivých rastlín ako aj vinohradov a chmeľníc na celkovej užívanej výmere:</t>
  </si>
  <si>
    <t>do 50 % vrátane</t>
  </si>
  <si>
    <t>(zosúladené s prílohou V nariadenia Komisie (ES) č.1974/2006)</t>
  </si>
  <si>
    <t>Hovädzí dobytok</t>
  </si>
  <si>
    <t>býky, kravy a iný zvieratá staršie ako 2 roky</t>
  </si>
  <si>
    <t>zvieratá od veku 6 mesiacov do 2 rokov</t>
  </si>
  <si>
    <t>zvieratá do veku 6 mesiacov</t>
  </si>
  <si>
    <t>Ošípané</t>
  </si>
  <si>
    <t>plemenné prasnice a plemenné kance nad 50 kg</t>
  </si>
  <si>
    <t xml:space="preserve">ostatné ošípané </t>
  </si>
  <si>
    <t>Kone</t>
  </si>
  <si>
    <t>Hydina</t>
  </si>
  <si>
    <t>staršie ako 6 mesiacov</t>
  </si>
  <si>
    <t>Ovce a kozy</t>
  </si>
  <si>
    <t xml:space="preserve">nosnice </t>
  </si>
  <si>
    <t xml:space="preserve">ostatná hydina </t>
  </si>
  <si>
    <t>plnenie prioritných cieľov PRV a MP SR najmä v oblasti krížového plnenia, obnoviteľné zdroje energie vrátane zabudovaného strojnotechnologického vybavenia,výsadbu, likvidáciu (za podmienky následnej výsadby v obdobnej výmere ako bola urobená likvidácia), rekonštrukciu a modernizáciu ovocných sadov, plantáží špargle, drobného ovocia, zeleniny a liečivých rastlín a rekonštrukciu a modernizáciu vinohradov a chmeľníc vrátane strojnotechnologického zariadenia,pozberovú úpravu a skladovanie ovocia, zeleniny, zemiakov, objemových krmív,  obilnín a olejnín, liečivých rastlín vrátane zabudovaného strojnotechnologického vybavenia výlučne na skladovanie vlastnej produkcie (do 100%).Počíta sa z pomeru investície k oprávneným nákladom na projekt:</t>
  </si>
  <si>
    <t>Druh hospodárskych zvierat</t>
  </si>
  <si>
    <t>Kategória zvierat</t>
  </si>
  <si>
    <t>prepočítací koeficient</t>
  </si>
  <si>
    <t>počet zvierat</t>
  </si>
  <si>
    <t>prepočet VDJ</t>
  </si>
  <si>
    <t>x</t>
  </si>
  <si>
    <t>Prepočet VDJ na 1 ha poľnohospodárskej pôdy</t>
  </si>
  <si>
    <t xml:space="preserve">*VDJ prepočíta na 1ha poľnohospodárskej pôdy evidovanej v SAPS </t>
  </si>
  <si>
    <t>(hovädzí dobytok, ošípané, ovce, kôzy, kone, hydina)</t>
  </si>
  <si>
    <t xml:space="preserve">Žiadateľ spĺňa prioritné ciele PRV, MPSR a preukáže splnenie normy ISO 9000 alebo 14000 alebo 22000 alebo ďalších noriem kvality (napr. BRC, EUREP-GAP a pod.)  </t>
  </si>
  <si>
    <t xml:space="preserve">Súčasťou projektu sú inovatívne investície v súlade so Zelenou knihou o inovácii KOM (2006) 502 z 13. 9. 2007, </t>
  </si>
  <si>
    <t>Obilniny, produkty mlynského priemyslu, strukoviny a olejniny</t>
  </si>
  <si>
    <t>Hrozno a víno</t>
  </si>
  <si>
    <r>
      <t xml:space="preserve">Ak viac ako 50 % </t>
    </r>
    <r>
      <rPr>
        <b/>
        <sz val="10"/>
        <rFont val="Arial"/>
        <family val="2"/>
      </rPr>
      <t>lesníckych</t>
    </r>
    <r>
      <rPr>
        <sz val="10"/>
        <rFont val="Arial"/>
        <family val="2"/>
      </rPr>
      <t xml:space="preserve"> produktov je z vlastných zdrojov</t>
    </r>
  </si>
  <si>
    <t>ťažné zvieratá</t>
  </si>
  <si>
    <t>4.III</t>
  </si>
  <si>
    <t>Ide o združenie vlastníkov lesného majetku podľa § 51 zákona č. 326/2005 Z. z. o lesoch</t>
  </si>
  <si>
    <t xml:space="preserve">Žiadateľ preukáže, že počas zmluvného obdobia  má výkony zabezpečené v neštátnom sektore </t>
  </si>
  <si>
    <t>12.</t>
  </si>
  <si>
    <t>13.</t>
  </si>
  <si>
    <t>Definované v PRV            2007 – 2013</t>
  </si>
  <si>
    <t>5.I</t>
  </si>
  <si>
    <t>5.II</t>
  </si>
  <si>
    <t>v lesoch, v ktorých je zastúpenie smreka vyššie ako 50 %</t>
  </si>
  <si>
    <t xml:space="preserve">   v ostatných lesoch</t>
  </si>
  <si>
    <t xml:space="preserve">  od 50 % do 75% </t>
  </si>
  <si>
    <t xml:space="preserve">        nad 75%  </t>
  </si>
  <si>
    <t>Podpora činností podľa sektorov - lesné hospodárstvo</t>
  </si>
  <si>
    <t xml:space="preserve">Celkové oprávnené náklady na jeden projekt </t>
  </si>
  <si>
    <t>Precentuálny  podiel oprávnených nákladov na projekt k dosiahnutým príjmom  z poľnohospodárskej prvovýroby</t>
  </si>
  <si>
    <t>**pozri Prílohu č. 5 Príručky pre žiadateľa o poskytnutie nenávratného finančného príspevku z Programu rozvoja vidieka 2007 - 2013</t>
  </si>
  <si>
    <t>*žiadateľ vypĺňa len biele bunky</t>
  </si>
  <si>
    <t xml:space="preserve">Celkové ročné tržby /príjmy žiadateľa  vrátane dotácií </t>
  </si>
  <si>
    <t>Tabuľka č.21*</t>
  </si>
  <si>
    <t>Tabuľka č. 20*</t>
  </si>
  <si>
    <t>Výmera užívanej poľnohospodárskej pôdy**</t>
  </si>
  <si>
    <t>Tabuľka č. 16*</t>
  </si>
  <si>
    <t>*Maximálna výška pomoci z celkových oprávnených výdavkov (žiadateľ vypĺňa len biele bunky)</t>
  </si>
  <si>
    <t>Tabuľka č. 17*</t>
  </si>
  <si>
    <t>Tabuľka č. 19*</t>
  </si>
  <si>
    <t>*Žiadateľ vypĺňa len biele bunky</t>
  </si>
  <si>
    <t xml:space="preserve">PLÁNOVANÉ TRŽBY Z PREDAJA PRODUKCIE ČLENOV OOV PRE VŠETKY KOMODITY** </t>
  </si>
  <si>
    <t>** v prípade niekoľkých komodít vypracuje  pre každú komoditu samostatnú tabuľku a tiež sumár plánovaných tržieb za všetky komodity</t>
  </si>
  <si>
    <t>platba na chmeľ</t>
  </si>
  <si>
    <t xml:space="preserve">B.  Programu rozvoja vidieka   SR 2007 – 2013 priame podpory z Osy 2. </t>
  </si>
  <si>
    <t>Platby za prvé zalesňovanie poľnohospodárskej pôdy</t>
  </si>
  <si>
    <t>C. Plánu rozvoja vidieka SR 2004 – 2006</t>
  </si>
  <si>
    <t>A. Priame platby v rátane doplatkov k priamym platbám</t>
  </si>
  <si>
    <t>jednotná platba na plochu</t>
  </si>
  <si>
    <t>podpora na energetické plodiny</t>
  </si>
  <si>
    <t>osobitná platba na cukor</t>
  </si>
  <si>
    <t>prechodná platba na rajčiaky</t>
  </si>
  <si>
    <t>osobitná platba na ovocie a zeleninu</t>
  </si>
  <si>
    <t>platba na plodiny na ornej pôde</t>
  </si>
  <si>
    <t>platba na  vybrané druhy tabaku</t>
  </si>
  <si>
    <t>platba na veľkú dobytčiu jednotku</t>
  </si>
  <si>
    <t>Platby za hospodárenie v znevýhodnených oblastiach (LFA)</t>
  </si>
  <si>
    <t>Agroenvironmentálne platby</t>
  </si>
  <si>
    <t>Platby v rámci sústavy NATURA 2000 na poľnohospodárskej pôde a lesnej pôde</t>
  </si>
  <si>
    <t>Platby za životné podmienky zvierat</t>
  </si>
  <si>
    <t>Platby za lesnícko-environmentálne opatrenia</t>
  </si>
  <si>
    <t>Agroenvironment a životné podmienky zvierat</t>
  </si>
  <si>
    <t>Zalesňovanie poľnohospodárskej pôdy</t>
  </si>
  <si>
    <t xml:space="preserve">Príjmy z poľnohospodárskej činnosti </t>
  </si>
  <si>
    <t>Príjmy z dotácií</t>
  </si>
  <si>
    <t>3.13</t>
  </si>
  <si>
    <t>3.1</t>
  </si>
  <si>
    <t>30% - tný podiel ročných tržieb z poľnohospodárskej činnosti vrátane dotácií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</si>
  <si>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</si>
  <si>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</si>
  <si>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</si>
  <si>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</si>
  <si>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</si>
  <si>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</si>
  <si>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</si>
  <si>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</si>
  <si>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</si>
  <si>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</si>
  <si>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</si>
  <si>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</si>
  <si>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</si>
  <si>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3.16</t>
  </si>
  <si>
    <t>3.17</t>
  </si>
  <si>
    <t>Maximálne za kritérium  v P.č. 3  - 75 bodov</t>
  </si>
  <si>
    <t xml:space="preserve">B.  Programu rozvoja vidieka   SR 2007 – 2013 priame podpory z Osi 2. </t>
  </si>
  <si>
    <t>Oprávnené náklady</t>
  </si>
  <si>
    <t>Výpočet bodovej hodnoty</t>
  </si>
  <si>
    <t>D. Štátna pomoc</t>
  </si>
  <si>
    <t>náhrady za živelné pohromy v zmysle Nariadenia vlády SR č. 369/2007 Z. z., § 8, § 9,      § 10, § 11, § 12, § 13, § 14, § 15, § 18, § 19, § 20, § 25, § 26, § 27, § 28</t>
  </si>
  <si>
    <t>3.18</t>
  </si>
  <si>
    <t xml:space="preserve">Termín podania Žiadostí o platbu  podľa mesiacov </t>
  </si>
  <si>
    <t>* Požadovaná výška príspevku z verejných zdrojov  je suma požadovaná v projekte od PPA (žiadateľ vypĺňa len biele bunky).</t>
  </si>
  <si>
    <t>Tabuľka č. 14 e)</t>
  </si>
  <si>
    <t>Tabuľka č. 14 f)</t>
  </si>
  <si>
    <t>Korekcia nákladov /bodov</t>
  </si>
  <si>
    <t>Korekcia nákladov/bodov</t>
  </si>
  <si>
    <t>Kontroloval :</t>
  </si>
  <si>
    <t xml:space="preserve">Meno: </t>
  </si>
  <si>
    <t>Dátum:</t>
  </si>
  <si>
    <t>Podpis:</t>
  </si>
  <si>
    <t xml:space="preserve"> </t>
  </si>
  <si>
    <t>Výdavky projektu  v EUR (na 2 des.miesta)</t>
  </si>
  <si>
    <t xml:space="preserve"> (v EUR na 2 desatiné miesta)</t>
  </si>
  <si>
    <t>Celkom v EUR</t>
  </si>
  <si>
    <t>30% - TNÝ PODIEL TRŽIEB Z POĽNOHOSPODÁRSKEJ ČINNOSTI ROK  2008</t>
  </si>
  <si>
    <r>
      <t xml:space="preserve">Výdavky projektu  v EUR </t>
    </r>
    <r>
      <rPr>
        <sz val="10"/>
        <rFont val="Arial"/>
        <family val="2"/>
      </rPr>
      <t>(na dve des. miesta)</t>
    </r>
  </si>
  <si>
    <t>*Požadovaná výška príspevku z verejných zdrojov v EUR</t>
  </si>
  <si>
    <t>PERCENTUÁLNY POMER OPRÁVNENÝCH NÁKLADOV NA JEDEN PROJEKT K PRÍJMOM (TRŽBÁM) Z POĽNOHOSPODÁRSKEJ PRVOVÝROBY ROK  2008</t>
  </si>
  <si>
    <t>Prepočet VDJ na 1 ha poľnohospodárskej pôdy k 31.12.2008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</si>
</sst>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E+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mmm/yyyy"/>
    <numFmt numFmtId="180" formatCode="0.0"/>
    <numFmt numFmtId="181" formatCode="_-* #,##0.000\ &quot;Sk&quot;_-;\-* #,##0.000\ &quot;Sk&quot;_-;_-* &quot;-&quot;??\ &quot;Sk&quot;_-;_-@_-"/>
    <numFmt numFmtId="182" formatCode="#,##0.0"/>
  </numFmts>
  <fonts count="4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8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18"/>
      <color indexed="56"/>
      <name val="Cambria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8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52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7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10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4" fontId="9" fillId="24" borderId="10" xfId="0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24" borderId="11" xfId="0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6" fillId="17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5" fillId="7" borderId="10" xfId="0" applyFont="1" applyFill="1" applyBorder="1" applyAlignment="1">
      <alignment/>
    </xf>
    <xf numFmtId="4" fontId="11" fillId="24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/>
    </xf>
    <xf numFmtId="4" fontId="11" fillId="24" borderId="14" xfId="0" applyNumberFormat="1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4" fontId="9" fillId="24" borderId="18" xfId="0" applyNumberFormat="1" applyFont="1" applyFill="1" applyBorder="1" applyAlignment="1">
      <alignment wrapText="1"/>
    </xf>
    <xf numFmtId="4" fontId="9" fillId="24" borderId="19" xfId="0" applyNumberFormat="1" applyFont="1" applyFill="1" applyBorder="1" applyAlignment="1">
      <alignment wrapText="1"/>
    </xf>
    <xf numFmtId="4" fontId="11" fillId="25" borderId="14" xfId="0" applyNumberFormat="1" applyFont="1" applyFill="1" applyBorder="1" applyAlignment="1">
      <alignment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/>
    </xf>
    <xf numFmtId="4" fontId="6" fillId="17" borderId="22" xfId="0" applyNumberFormat="1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left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wrapText="1"/>
    </xf>
    <xf numFmtId="0" fontId="11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9" fillId="24" borderId="31" xfId="0" applyFont="1" applyFill="1" applyBorder="1" applyAlignment="1">
      <alignment/>
    </xf>
    <xf numFmtId="4" fontId="9" fillId="24" borderId="22" xfId="0" applyNumberFormat="1" applyFont="1" applyFill="1" applyBorder="1" applyAlignment="1">
      <alignment wrapText="1"/>
    </xf>
    <xf numFmtId="4" fontId="9" fillId="24" borderId="32" xfId="0" applyNumberFormat="1" applyFont="1" applyFill="1" applyBorder="1" applyAlignment="1">
      <alignment wrapText="1"/>
    </xf>
    <xf numFmtId="0" fontId="5" fillId="8" borderId="23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/>
    </xf>
    <xf numFmtId="0" fontId="2" fillId="8" borderId="33" xfId="0" applyFont="1" applyFill="1" applyBorder="1" applyAlignment="1">
      <alignment horizontal="left" vertical="center"/>
    </xf>
    <xf numFmtId="0" fontId="11" fillId="8" borderId="33" xfId="0" applyFont="1" applyFill="1" applyBorder="1" applyAlignment="1">
      <alignment horizontal="left" vertical="center"/>
    </xf>
    <xf numFmtId="0" fontId="6" fillId="24" borderId="30" xfId="0" applyFont="1" applyFill="1" applyBorder="1" applyAlignment="1">
      <alignment wrapText="1"/>
    </xf>
    <xf numFmtId="0" fontId="6" fillId="24" borderId="31" xfId="0" applyFont="1" applyFill="1" applyBorder="1" applyAlignment="1">
      <alignment wrapText="1"/>
    </xf>
    <xf numFmtId="0" fontId="11" fillId="24" borderId="23" xfId="0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6" fillId="24" borderId="11" xfId="0" applyFont="1" applyFill="1" applyBorder="1" applyAlignment="1">
      <alignment wrapText="1"/>
    </xf>
    <xf numFmtId="0" fontId="6" fillId="24" borderId="12" xfId="0" applyFont="1" applyFill="1" applyBorder="1" applyAlignment="1">
      <alignment wrapText="1"/>
    </xf>
    <xf numFmtId="0" fontId="6" fillId="24" borderId="24" xfId="0" applyFont="1" applyFill="1" applyBorder="1" applyAlignment="1">
      <alignment wrapText="1"/>
    </xf>
    <xf numFmtId="0" fontId="2" fillId="8" borderId="34" xfId="0" applyFont="1" applyFill="1" applyBorder="1" applyAlignment="1">
      <alignment horizontal="left" vertical="top"/>
    </xf>
    <xf numFmtId="0" fontId="2" fillId="8" borderId="35" xfId="0" applyFont="1" applyFill="1" applyBorder="1" applyAlignment="1">
      <alignment horizontal="left" vertical="top" wrapText="1"/>
    </xf>
    <xf numFmtId="0" fontId="2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" fontId="11" fillId="14" borderId="10" xfId="0" applyNumberFormat="1" applyFont="1" applyFill="1" applyBorder="1" applyAlignment="1">
      <alignment/>
    </xf>
    <xf numFmtId="4" fontId="6" fillId="24" borderId="22" xfId="0" applyNumberFormat="1" applyFont="1" applyFill="1" applyBorder="1" applyAlignment="1">
      <alignment wrapText="1"/>
    </xf>
    <xf numFmtId="4" fontId="11" fillId="24" borderId="22" xfId="0" applyNumberFormat="1" applyFont="1" applyFill="1" applyBorder="1" applyAlignment="1">
      <alignment wrapText="1"/>
    </xf>
    <xf numFmtId="0" fontId="6" fillId="26" borderId="10" xfId="0" applyFont="1" applyFill="1" applyBorder="1" applyAlignment="1">
      <alignment wrapText="1"/>
    </xf>
    <xf numFmtId="4" fontId="6" fillId="24" borderId="18" xfId="0" applyNumberFormat="1" applyFont="1" applyFill="1" applyBorder="1" applyAlignment="1">
      <alignment wrapText="1"/>
    </xf>
    <xf numFmtId="4" fontId="11" fillId="24" borderId="18" xfId="0" applyNumberFormat="1" applyFont="1" applyFill="1" applyBorder="1" applyAlignment="1">
      <alignment wrapText="1"/>
    </xf>
    <xf numFmtId="4" fontId="11" fillId="24" borderId="32" xfId="0" applyNumberFormat="1" applyFont="1" applyFill="1" applyBorder="1" applyAlignment="1">
      <alignment wrapText="1"/>
    </xf>
    <xf numFmtId="4" fontId="11" fillId="24" borderId="19" xfId="0" applyNumberFormat="1" applyFont="1" applyFill="1" applyBorder="1" applyAlignment="1">
      <alignment wrapText="1"/>
    </xf>
    <xf numFmtId="4" fontId="5" fillId="7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justify"/>
    </xf>
    <xf numFmtId="0" fontId="7" fillId="7" borderId="10" xfId="0" applyFont="1" applyFill="1" applyBorder="1" applyAlignment="1">
      <alignment horizontal="center" vertical="top"/>
    </xf>
    <xf numFmtId="0" fontId="7" fillId="7" borderId="10" xfId="0" applyFont="1" applyFill="1" applyBorder="1" applyAlignment="1">
      <alignment horizontal="center" vertical="top" wrapText="1"/>
    </xf>
    <xf numFmtId="0" fontId="5" fillId="17" borderId="1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>
      <alignment wrapText="1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/>
    </xf>
    <xf numFmtId="0" fontId="11" fillId="7" borderId="13" xfId="0" applyFont="1" applyFill="1" applyBorder="1" applyAlignment="1">
      <alignment horizontal="center" vertical="center"/>
    </xf>
    <xf numFmtId="10" fontId="6" fillId="7" borderId="14" xfId="0" applyNumberFormat="1" applyFont="1" applyFill="1" applyBorder="1" applyAlignment="1">
      <alignment/>
    </xf>
    <xf numFmtId="0" fontId="11" fillId="7" borderId="4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10" fontId="2" fillId="7" borderId="19" xfId="0" applyNumberFormat="1" applyFont="1" applyFill="1" applyBorder="1" applyAlignment="1">
      <alignment/>
    </xf>
    <xf numFmtId="4" fontId="9" fillId="7" borderId="10" xfId="0" applyNumberFormat="1" applyFont="1" applyFill="1" applyBorder="1" applyAlignment="1">
      <alignment/>
    </xf>
    <xf numFmtId="0" fontId="11" fillId="0" borderId="0" xfId="0" applyFont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1" fillId="8" borderId="1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44" fontId="6" fillId="0" borderId="0" xfId="0" applyNumberFormat="1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1" fillId="17" borderId="10" xfId="0" applyFont="1" applyFill="1" applyBorder="1" applyAlignment="1" applyProtection="1">
      <alignment vertical="center"/>
      <protection hidden="1"/>
    </xf>
    <xf numFmtId="4" fontId="21" fillId="17" borderId="10" xfId="0" applyNumberFormat="1" applyFont="1" applyFill="1" applyBorder="1" applyAlignment="1" applyProtection="1">
      <alignment horizontal="right" vertical="center"/>
      <protection hidden="1"/>
    </xf>
    <xf numFmtId="4" fontId="20" fillId="17" borderId="10" xfId="0" applyNumberFormat="1" applyFont="1" applyFill="1" applyBorder="1" applyAlignment="1" applyProtection="1">
      <alignment horizontal="right" vertical="center"/>
      <protection hidden="1"/>
    </xf>
    <xf numFmtId="4" fontId="20" fillId="17" borderId="22" xfId="0" applyNumberFormat="1" applyFont="1" applyFill="1" applyBorder="1" applyAlignment="1" applyProtection="1">
      <alignment horizontal="right" vertical="center"/>
      <protection hidden="1"/>
    </xf>
    <xf numFmtId="172" fontId="20" fillId="17" borderId="10" xfId="0" applyNumberFormat="1" applyFont="1" applyFill="1" applyBorder="1" applyAlignment="1" applyProtection="1">
      <alignment horizontal="right" vertical="center"/>
      <protection hidden="1"/>
    </xf>
    <xf numFmtId="4" fontId="21" fillId="0" borderId="10" xfId="0" applyNumberFormat="1" applyFont="1" applyBorder="1" applyAlignment="1" applyProtection="1">
      <alignment horizontal="right" vertical="center"/>
      <protection locked="0"/>
    </xf>
    <xf numFmtId="0" fontId="20" fillId="17" borderId="10" xfId="0" applyFont="1" applyFill="1" applyBorder="1" applyAlignment="1" applyProtection="1">
      <alignment horizontal="right" vertical="center"/>
      <protection hidden="1"/>
    </xf>
    <xf numFmtId="0" fontId="20" fillId="17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" fillId="17" borderId="10" xfId="0" applyFont="1" applyFill="1" applyBorder="1" applyAlignment="1">
      <alignment horizontal="left" vertical="top" wrapText="1"/>
    </xf>
    <xf numFmtId="0" fontId="1" fillId="17" borderId="0" xfId="0" applyFont="1" applyFill="1" applyAlignment="1">
      <alignment wrapText="1"/>
    </xf>
    <xf numFmtId="0" fontId="0" fillId="7" borderId="22" xfId="0" applyFill="1" applyBorder="1" applyAlignment="1">
      <alignment vertical="center"/>
    </xf>
    <xf numFmtId="0" fontId="0" fillId="7" borderId="22" xfId="0" applyFill="1" applyBorder="1" applyAlignment="1">
      <alignment horizontal="left"/>
    </xf>
    <xf numFmtId="0" fontId="7" fillId="0" borderId="0" xfId="0" applyFont="1" applyAlignment="1">
      <alignment/>
    </xf>
    <xf numFmtId="0" fontId="0" fillId="17" borderId="10" xfId="0" applyFill="1" applyBorder="1" applyAlignment="1">
      <alignment horizontal="center" vertical="center"/>
    </xf>
    <xf numFmtId="0" fontId="1" fillId="17" borderId="10" xfId="0" applyFont="1" applyFill="1" applyBorder="1" applyAlignment="1">
      <alignment wrapText="1"/>
    </xf>
    <xf numFmtId="0" fontId="1" fillId="17" borderId="10" xfId="0" applyFont="1" applyFill="1" applyBorder="1" applyAlignment="1">
      <alignment/>
    </xf>
    <xf numFmtId="16" fontId="0" fillId="17" borderId="41" xfId="0" applyNumberFormat="1" applyFill="1" applyBorder="1" applyAlignment="1">
      <alignment horizontal="center" vertical="center"/>
    </xf>
    <xf numFmtId="0" fontId="1" fillId="17" borderId="41" xfId="0" applyFont="1" applyFill="1" applyBorder="1" applyAlignment="1">
      <alignment horizontal="justify" vertical="top" wrapText="1"/>
    </xf>
    <xf numFmtId="0" fontId="0" fillId="17" borderId="41" xfId="0" applyFill="1" applyBorder="1" applyAlignment="1">
      <alignment vertical="center"/>
    </xf>
    <xf numFmtId="0" fontId="0" fillId="17" borderId="42" xfId="0" applyFill="1" applyBorder="1" applyAlignment="1">
      <alignment vertical="center"/>
    </xf>
    <xf numFmtId="0" fontId="0" fillId="17" borderId="22" xfId="0" applyFill="1" applyBorder="1" applyAlignment="1">
      <alignment vertical="center"/>
    </xf>
    <xf numFmtId="16" fontId="0" fillId="17" borderId="42" xfId="0" applyNumberFormat="1" applyFill="1" applyBorder="1" applyAlignment="1">
      <alignment horizontal="center" vertical="center"/>
    </xf>
    <xf numFmtId="0" fontId="0" fillId="17" borderId="42" xfId="0" applyFill="1" applyBorder="1" applyAlignment="1">
      <alignment horizontal="left"/>
    </xf>
    <xf numFmtId="0" fontId="0" fillId="17" borderId="43" xfId="0" applyFill="1" applyBorder="1" applyAlignment="1">
      <alignment vertical="center"/>
    </xf>
    <xf numFmtId="0" fontId="0" fillId="17" borderId="44" xfId="0" applyFill="1" applyBorder="1" applyAlignment="1">
      <alignment vertical="center"/>
    </xf>
    <xf numFmtId="0" fontId="0" fillId="17" borderId="45" xfId="0" applyFill="1" applyBorder="1" applyAlignment="1">
      <alignment vertical="center"/>
    </xf>
    <xf numFmtId="0" fontId="0" fillId="17" borderId="22" xfId="0" applyFill="1" applyBorder="1" applyAlignment="1">
      <alignment/>
    </xf>
    <xf numFmtId="16" fontId="0" fillId="17" borderId="10" xfId="0" applyNumberFormat="1" applyFill="1" applyBorder="1" applyAlignment="1">
      <alignment horizontal="center" vertical="center"/>
    </xf>
    <xf numFmtId="0" fontId="0" fillId="17" borderId="10" xfId="0" applyFill="1" applyBorder="1" applyAlignment="1">
      <alignment horizontal="left" wrapText="1"/>
    </xf>
    <xf numFmtId="0" fontId="1" fillId="7" borderId="10" xfId="0" applyFont="1" applyFill="1" applyBorder="1" applyAlignment="1">
      <alignment/>
    </xf>
    <xf numFmtId="0" fontId="1" fillId="1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17" borderId="10" xfId="0" applyFont="1" applyFill="1" applyBorder="1" applyAlignment="1">
      <alignment horizontal="centerContinuous" vertical="center"/>
    </xf>
    <xf numFmtId="0" fontId="1" fillId="17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7" borderId="10" xfId="0" applyFont="1" applyFill="1" applyBorder="1" applyAlignment="1">
      <alignment wrapText="1"/>
    </xf>
    <xf numFmtId="0" fontId="1" fillId="17" borderId="10" xfId="0" applyFont="1" applyFill="1" applyBorder="1" applyAlignment="1">
      <alignment horizontal="left" wrapText="1"/>
    </xf>
    <xf numFmtId="16" fontId="1" fillId="17" borderId="10" xfId="0" applyNumberFormat="1" applyFont="1" applyFill="1" applyBorder="1" applyAlignment="1">
      <alignment horizontal="centerContinuous" vertical="center"/>
    </xf>
    <xf numFmtId="0" fontId="1" fillId="7" borderId="10" xfId="0" applyFont="1" applyFill="1" applyBorder="1" applyAlignment="1">
      <alignment horizontal="centerContinuous" vertical="center"/>
    </xf>
    <xf numFmtId="0" fontId="1" fillId="7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" fillId="17" borderId="10" xfId="0" applyFont="1" applyFill="1" applyBorder="1" applyAlignment="1">
      <alignment wrapText="1" shrinkToFit="1"/>
    </xf>
    <xf numFmtId="0" fontId="1" fillId="17" borderId="10" xfId="0" applyFont="1" applyFill="1" applyBorder="1" applyAlignment="1">
      <alignment horizontal="left" indent="2"/>
    </xf>
    <xf numFmtId="0" fontId="1" fillId="17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6" fillId="0" borderId="0" xfId="0" applyFont="1" applyFill="1" applyBorder="1" applyAlignment="1">
      <alignment/>
    </xf>
    <xf numFmtId="4" fontId="9" fillId="0" borderId="10" xfId="0" applyNumberFormat="1" applyFont="1" applyBorder="1" applyAlignment="1" applyProtection="1">
      <alignment wrapText="1"/>
      <protection locked="0"/>
    </xf>
    <xf numFmtId="4" fontId="5" fillId="0" borderId="46" xfId="0" applyNumberFormat="1" applyFont="1" applyBorder="1" applyAlignment="1" applyProtection="1">
      <alignment horizontal="center" vertical="center"/>
      <protection locked="0"/>
    </xf>
    <xf numFmtId="4" fontId="5" fillId="0" borderId="22" xfId="0" applyNumberFormat="1" applyFont="1" applyBorder="1" applyAlignment="1" applyProtection="1">
      <alignment horizontal="center" vertical="center"/>
      <protection locked="0"/>
    </xf>
    <xf numFmtId="4" fontId="5" fillId="0" borderId="47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6" fillId="0" borderId="22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26" borderId="10" xfId="0" applyFont="1" applyFill="1" applyBorder="1" applyAlignment="1" applyProtection="1">
      <alignment wrapText="1"/>
      <protection locked="0"/>
    </xf>
    <xf numFmtId="0" fontId="5" fillId="26" borderId="48" xfId="0" applyFont="1" applyFill="1" applyBorder="1" applyAlignment="1" applyProtection="1">
      <alignment vertical="center" wrapText="1"/>
      <protection locked="0"/>
    </xf>
    <xf numFmtId="0" fontId="5" fillId="26" borderId="11" xfId="0" applyFont="1" applyFill="1" applyBorder="1" applyAlignment="1" applyProtection="1">
      <alignment vertical="center" wrapText="1"/>
      <protection locked="0"/>
    </xf>
    <xf numFmtId="0" fontId="5" fillId="26" borderId="12" xfId="0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17" borderId="1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48" xfId="0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/>
      <protection/>
    </xf>
    <xf numFmtId="0" fontId="1" fillId="7" borderId="10" xfId="0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 applyProtection="1">
      <alignment horizontal="left"/>
      <protection/>
    </xf>
    <xf numFmtId="0" fontId="6" fillId="17" borderId="12" xfId="0" applyFont="1" applyFill="1" applyBorder="1" applyAlignment="1" applyProtection="1">
      <alignment/>
      <protection/>
    </xf>
    <xf numFmtId="0" fontId="1" fillId="7" borderId="10" xfId="0" applyFont="1" applyFill="1" applyBorder="1" applyAlignment="1" applyProtection="1">
      <alignment horizontal="center" vertical="center"/>
      <protection/>
    </xf>
    <xf numFmtId="0" fontId="1" fillId="17" borderId="10" xfId="0" applyFont="1" applyFill="1" applyBorder="1" applyAlignment="1">
      <alignment horizontal="justify"/>
    </xf>
    <xf numFmtId="0" fontId="1" fillId="17" borderId="41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1" fillId="17" borderId="48" xfId="0" applyFont="1" applyFill="1" applyBorder="1" applyAlignment="1">
      <alignment horizontal="left" vertical="top" wrapText="1"/>
    </xf>
    <xf numFmtId="0" fontId="1" fillId="17" borderId="45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17" borderId="43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11" borderId="10" xfId="0" applyFont="1" applyFill="1" applyBorder="1" applyAlignment="1">
      <alignment horizontal="center" wrapText="1"/>
    </xf>
    <xf numFmtId="0" fontId="2" fillId="17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17" borderId="10" xfId="0" applyFont="1" applyFill="1" applyBorder="1" applyAlignment="1">
      <alignment horizontal="left" vertical="center"/>
    </xf>
    <xf numFmtId="0" fontId="0" fillId="17" borderId="42" xfId="0" applyFill="1" applyBorder="1" applyAlignment="1">
      <alignment horizontal="left" wrapText="1"/>
    </xf>
    <xf numFmtId="0" fontId="1" fillId="17" borderId="0" xfId="0" applyFont="1" applyFill="1" applyAlignment="1">
      <alignment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0" fillId="7" borderId="10" xfId="0" applyFill="1" applyBorder="1" applyAlignment="1" applyProtection="1">
      <alignment horizontal="center" vertical="center"/>
      <protection locked="0"/>
    </xf>
    <xf numFmtId="0" fontId="1" fillId="17" borderId="10" xfId="36" applyFont="1" applyFill="1" applyBorder="1" applyAlignment="1" applyProtection="1">
      <alignment horizontal="center"/>
      <protection/>
    </xf>
    <xf numFmtId="0" fontId="0" fillId="17" borderId="10" xfId="0" applyFill="1" applyBorder="1" applyAlignment="1">
      <alignment horizontal="center"/>
    </xf>
    <xf numFmtId="0" fontId="1" fillId="17" borderId="44" xfId="0" applyFont="1" applyFill="1" applyBorder="1" applyAlignment="1">
      <alignment horizontal="center" vertical="center"/>
    </xf>
    <xf numFmtId="0" fontId="1" fillId="0" borderId="41" xfId="0" applyFont="1" applyBorder="1" applyAlignment="1" applyProtection="1">
      <alignment horizontal="center" vertical="center"/>
      <protection locked="0"/>
    </xf>
    <xf numFmtId="0" fontId="0" fillId="17" borderId="10" xfId="0" applyFill="1" applyBorder="1" applyAlignment="1">
      <alignment/>
    </xf>
    <xf numFmtId="0" fontId="1" fillId="7" borderId="45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6" fillId="17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7" fillId="7" borderId="10" xfId="0" applyFont="1" applyFill="1" applyBorder="1" applyAlignment="1" applyProtection="1">
      <alignment horizontal="center" vertical="center"/>
      <protection/>
    </xf>
    <xf numFmtId="0" fontId="14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0" fontId="2" fillId="11" borderId="10" xfId="0" applyFont="1" applyFill="1" applyBorder="1" applyAlignment="1">
      <alignment/>
    </xf>
    <xf numFmtId="0" fontId="2" fillId="11" borderId="10" xfId="0" applyFont="1" applyFill="1" applyBorder="1" applyAlignment="1">
      <alignment horizontal="center"/>
    </xf>
    <xf numFmtId="176" fontId="2" fillId="17" borderId="10" xfId="0" applyNumberFormat="1" applyFont="1" applyFill="1" applyBorder="1" applyAlignment="1">
      <alignment horizontal="center"/>
    </xf>
    <xf numFmtId="0" fontId="3" fillId="0" borderId="0" xfId="36" applyFont="1" applyAlignment="1" applyProtection="1">
      <alignment/>
      <protection/>
    </xf>
    <xf numFmtId="49" fontId="0" fillId="17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1" fillId="7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25" fillId="17" borderId="10" xfId="0" applyFont="1" applyFill="1" applyBorder="1" applyAlignment="1">
      <alignment vertical="center"/>
    </xf>
    <xf numFmtId="0" fontId="25" fillId="17" borderId="10" xfId="0" applyFont="1" applyFill="1" applyBorder="1" applyAlignment="1">
      <alignment horizontal="left" vertical="center" wrapText="1"/>
    </xf>
    <xf numFmtId="0" fontId="25" fillId="17" borderId="10" xfId="0" applyFont="1" applyFill="1" applyBorder="1" applyAlignment="1">
      <alignment horizontal="left"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2" fontId="0" fillId="7" borderId="10" xfId="0" applyNumberFormat="1" applyFill="1" applyBorder="1" applyAlignment="1">
      <alignment horizontal="center" vertical="center"/>
    </xf>
    <xf numFmtId="4" fontId="11" fillId="25" borderId="32" xfId="0" applyNumberFormat="1" applyFont="1" applyFill="1" applyBorder="1" applyAlignment="1">
      <alignment horizontal="right" vertical="center"/>
    </xf>
    <xf numFmtId="0" fontId="11" fillId="8" borderId="19" xfId="0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vertical="center"/>
    </xf>
    <xf numFmtId="0" fontId="5" fillId="24" borderId="30" xfId="0" applyFont="1" applyFill="1" applyBorder="1" applyAlignment="1">
      <alignment vertical="center"/>
    </xf>
    <xf numFmtId="0" fontId="5" fillId="24" borderId="49" xfId="0" applyFont="1" applyFill="1" applyBorder="1" applyAlignment="1">
      <alignment vertical="center"/>
    </xf>
    <xf numFmtId="0" fontId="11" fillId="24" borderId="13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50" xfId="0" applyFont="1" applyFill="1" applyBorder="1" applyAlignment="1">
      <alignment vertical="center"/>
    </xf>
    <xf numFmtId="0" fontId="11" fillId="24" borderId="15" xfId="0" applyFont="1" applyFill="1" applyBorder="1" applyAlignment="1">
      <alignment vertical="center"/>
    </xf>
    <xf numFmtId="0" fontId="5" fillId="24" borderId="16" xfId="0" applyFont="1" applyFill="1" applyBorder="1" applyAlignment="1">
      <alignment vertical="center"/>
    </xf>
    <xf numFmtId="0" fontId="5" fillId="24" borderId="51" xfId="0" applyFont="1" applyFill="1" applyBorder="1" applyAlignment="1">
      <alignment vertical="center"/>
    </xf>
    <xf numFmtId="4" fontId="11" fillId="25" borderId="22" xfId="0" applyNumberFormat="1" applyFont="1" applyFill="1" applyBorder="1" applyAlignment="1">
      <alignment horizontal="right" vertical="center"/>
    </xf>
    <xf numFmtId="4" fontId="11" fillId="25" borderId="10" xfId="0" applyNumberFormat="1" applyFont="1" applyFill="1" applyBorder="1" applyAlignment="1">
      <alignment horizontal="right" vertical="center"/>
    </xf>
    <xf numFmtId="4" fontId="9" fillId="25" borderId="22" xfId="0" applyNumberFormat="1" applyFont="1" applyFill="1" applyBorder="1" applyAlignment="1">
      <alignment horizontal="right" vertical="center"/>
    </xf>
    <xf numFmtId="4" fontId="9" fillId="25" borderId="10" xfId="0" applyNumberFormat="1" applyFont="1" applyFill="1" applyBorder="1" applyAlignment="1">
      <alignment horizontal="right" vertical="center"/>
    </xf>
    <xf numFmtId="0" fontId="7" fillId="7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 vertical="center"/>
    </xf>
    <xf numFmtId="2" fontId="0" fillId="7" borderId="10" xfId="0" applyNumberFormat="1" applyFont="1" applyFill="1" applyBorder="1" applyAlignment="1" applyProtection="1">
      <alignment horizontal="center" vertical="center"/>
      <protection/>
    </xf>
    <xf numFmtId="0" fontId="2" fillId="7" borderId="10" xfId="0" applyFont="1" applyFill="1" applyBorder="1" applyAlignment="1">
      <alignment horizontal="center" vertical="center"/>
    </xf>
    <xf numFmtId="2" fontId="0" fillId="7" borderId="10" xfId="0" applyNumberFormat="1" applyFill="1" applyBorder="1" applyAlignment="1" applyProtection="1">
      <alignment horizontal="center" vertical="center"/>
      <protection/>
    </xf>
    <xf numFmtId="2" fontId="1" fillId="7" borderId="41" xfId="0" applyNumberFormat="1" applyFont="1" applyFill="1" applyBorder="1" applyAlignment="1">
      <alignment horizontal="center" vertical="center"/>
    </xf>
    <xf numFmtId="0" fontId="2" fillId="7" borderId="10" xfId="36" applyFont="1" applyFill="1" applyBorder="1" applyAlignment="1" applyProtection="1">
      <alignment horizontal="center" vertical="center"/>
      <protection/>
    </xf>
    <xf numFmtId="4" fontId="1" fillId="26" borderId="10" xfId="0" applyNumberFormat="1" applyFont="1" applyFill="1" applyBorder="1" applyAlignment="1">
      <alignment horizontal="center" vertical="center"/>
    </xf>
    <xf numFmtId="4" fontId="1" fillId="26" borderId="10" xfId="0" applyNumberFormat="1" applyFont="1" applyFill="1" applyBorder="1" applyAlignment="1" applyProtection="1">
      <alignment horizontal="center" vertical="center"/>
      <protection locked="0"/>
    </xf>
    <xf numFmtId="4" fontId="1" fillId="7" borderId="10" xfId="0" applyNumberFormat="1" applyFont="1" applyFill="1" applyBorder="1" applyAlignment="1" applyProtection="1">
      <alignment horizontal="center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hidden="1"/>
    </xf>
    <xf numFmtId="2" fontId="1" fillId="7" borderId="10" xfId="0" applyNumberFormat="1" applyFont="1" applyFill="1" applyBorder="1" applyAlignment="1" applyProtection="1">
      <alignment horizontal="center" vertical="center"/>
      <protection hidden="1"/>
    </xf>
    <xf numFmtId="0" fontId="1" fillId="17" borderId="10" xfId="0" applyFont="1" applyFill="1" applyBorder="1" applyAlignment="1" applyProtection="1">
      <alignment horizontal="center" vertical="center"/>
      <protection hidden="1"/>
    </xf>
    <xf numFmtId="0" fontId="7" fillId="7" borderId="1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1" fillId="7" borderId="10" xfId="0" applyNumberFormat="1" applyFont="1" applyFill="1" applyBorder="1" applyAlignment="1" applyProtection="1">
      <alignment horizontal="center" vertical="center"/>
      <protection/>
    </xf>
    <xf numFmtId="14" fontId="6" fillId="8" borderId="22" xfId="0" applyNumberFormat="1" applyFont="1" applyFill="1" applyBorder="1" applyAlignment="1" applyProtection="1">
      <alignment vertical="center"/>
      <protection hidden="1"/>
    </xf>
    <xf numFmtId="181" fontId="6" fillId="8" borderId="1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" fontId="6" fillId="24" borderId="48" xfId="0" applyNumberFormat="1" applyFont="1" applyFill="1" applyBorder="1" applyAlignment="1">
      <alignment/>
    </xf>
    <xf numFmtId="4" fontId="11" fillId="24" borderId="50" xfId="0" applyNumberFormat="1" applyFont="1" applyFill="1" applyBorder="1" applyAlignment="1">
      <alignment/>
    </xf>
    <xf numFmtId="4" fontId="9" fillId="24" borderId="42" xfId="0" applyNumberFormat="1" applyFont="1" applyFill="1" applyBorder="1" applyAlignment="1">
      <alignment wrapText="1"/>
    </xf>
    <xf numFmtId="4" fontId="9" fillId="24" borderId="27" xfId="0" applyNumberFormat="1" applyFont="1" applyFill="1" applyBorder="1" applyAlignment="1">
      <alignment wrapText="1"/>
    </xf>
    <xf numFmtId="4" fontId="6" fillId="17" borderId="45" xfId="0" applyNumberFormat="1" applyFont="1" applyFill="1" applyBorder="1" applyAlignment="1">
      <alignment horizontal="center" vertical="center"/>
    </xf>
    <xf numFmtId="4" fontId="11" fillId="25" borderId="49" xfId="0" applyNumberFormat="1" applyFont="1" applyFill="1" applyBorder="1" applyAlignment="1">
      <alignment horizontal="right" vertical="center"/>
    </xf>
    <xf numFmtId="4" fontId="11" fillId="25" borderId="50" xfId="0" applyNumberFormat="1" applyFont="1" applyFill="1" applyBorder="1" applyAlignment="1">
      <alignment/>
    </xf>
    <xf numFmtId="0" fontId="11" fillId="8" borderId="42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17" borderId="4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/>
      <protection locked="0"/>
    </xf>
    <xf numFmtId="0" fontId="1" fillId="0" borderId="42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6" fillId="7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left" wrapText="1"/>
      <protection locked="0"/>
    </xf>
    <xf numFmtId="0" fontId="1" fillId="0" borderId="22" xfId="0" applyFont="1" applyFill="1" applyBorder="1" applyAlignment="1" applyProtection="1">
      <alignment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0" fillId="7" borderId="41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7" borderId="42" xfId="0" applyFill="1" applyBorder="1" applyAlignment="1" applyProtection="1">
      <alignment/>
      <protection locked="0"/>
    </xf>
    <xf numFmtId="0" fontId="0" fillId="7" borderId="22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 locked="0"/>
    </xf>
    <xf numFmtId="43" fontId="0" fillId="0" borderId="0" xfId="33" applyAlignment="1">
      <alignment/>
    </xf>
    <xf numFmtId="43" fontId="5" fillId="0" borderId="0" xfId="33" applyFont="1" applyAlignment="1">
      <alignment/>
    </xf>
    <xf numFmtId="43" fontId="7" fillId="0" borderId="0" xfId="33" applyFont="1" applyAlignment="1">
      <alignment/>
    </xf>
    <xf numFmtId="43" fontId="7" fillId="7" borderId="10" xfId="33" applyFont="1" applyFill="1" applyBorder="1" applyAlignment="1">
      <alignment horizontal="center" vertical="top"/>
    </xf>
    <xf numFmtId="43" fontId="7" fillId="7" borderId="10" xfId="33" applyFont="1" applyFill="1" applyBorder="1" applyAlignment="1">
      <alignment horizontal="center" vertical="top" wrapText="1"/>
    </xf>
    <xf numFmtId="43" fontId="1" fillId="17" borderId="10" xfId="33" applyFont="1" applyFill="1" applyBorder="1" applyAlignment="1">
      <alignment horizontal="centerContinuous" vertical="center"/>
    </xf>
    <xf numFmtId="43" fontId="1" fillId="17" borderId="10" xfId="33" applyFont="1" applyFill="1" applyBorder="1" applyAlignment="1">
      <alignment wrapText="1"/>
    </xf>
    <xf numFmtId="43" fontId="1" fillId="17" borderId="10" xfId="33" applyFont="1" applyFill="1" applyBorder="1" applyAlignment="1">
      <alignment horizontal="center" vertical="center"/>
    </xf>
    <xf numFmtId="43" fontId="1" fillId="0" borderId="10" xfId="33" applyFont="1" applyBorder="1" applyAlignment="1" applyProtection="1">
      <alignment horizontal="center" vertical="center"/>
      <protection locked="0"/>
    </xf>
    <xf numFmtId="43" fontId="1" fillId="0" borderId="10" xfId="33" applyFont="1" applyFill="1" applyBorder="1" applyAlignment="1" applyProtection="1">
      <alignment horizontal="center" vertical="center"/>
      <protection locked="0"/>
    </xf>
    <xf numFmtId="43" fontId="1" fillId="7" borderId="10" xfId="33" applyFont="1" applyFill="1" applyBorder="1" applyAlignment="1" applyProtection="1">
      <alignment horizontal="center" vertical="center"/>
      <protection/>
    </xf>
    <xf numFmtId="43" fontId="1" fillId="0" borderId="10" xfId="33" applyFont="1" applyFill="1" applyBorder="1" applyAlignment="1" applyProtection="1">
      <alignment vertical="top" wrapText="1"/>
      <protection locked="0"/>
    </xf>
    <xf numFmtId="43" fontId="1" fillId="17" borderId="10" xfId="33" applyFont="1" applyFill="1" applyBorder="1" applyAlignment="1">
      <alignment/>
    </xf>
    <xf numFmtId="43" fontId="1" fillId="7" borderId="10" xfId="33" applyFont="1" applyFill="1" applyBorder="1" applyAlignment="1">
      <alignment horizontal="center" vertical="center"/>
    </xf>
    <xf numFmtId="43" fontId="1" fillId="0" borderId="48" xfId="33" applyFont="1" applyFill="1" applyBorder="1" applyAlignment="1" applyProtection="1">
      <alignment horizontal="center" vertical="center"/>
      <protection locked="0"/>
    </xf>
    <xf numFmtId="43" fontId="1" fillId="7" borderId="48" xfId="33" applyFont="1" applyFill="1" applyBorder="1" applyAlignment="1" applyProtection="1">
      <alignment horizontal="center" vertical="center"/>
      <protection/>
    </xf>
    <xf numFmtId="43" fontId="1" fillId="0" borderId="22" xfId="33" applyFont="1" applyFill="1" applyBorder="1" applyAlignment="1" applyProtection="1">
      <alignment/>
      <protection locked="0"/>
    </xf>
    <xf numFmtId="43" fontId="1" fillId="26" borderId="10" xfId="33" applyFont="1" applyFill="1" applyBorder="1" applyAlignment="1" applyProtection="1">
      <alignment horizontal="center" vertical="center"/>
      <protection locked="0"/>
    </xf>
    <xf numFmtId="43" fontId="1" fillId="26" borderId="10" xfId="33" applyFont="1" applyFill="1" applyBorder="1" applyAlignment="1">
      <alignment horizontal="center" vertical="center"/>
    </xf>
    <xf numFmtId="43" fontId="1" fillId="7" borderId="10" xfId="33" applyFont="1" applyFill="1" applyBorder="1" applyAlignment="1" applyProtection="1">
      <alignment horizontal="center" vertical="center"/>
      <protection hidden="1"/>
    </xf>
    <xf numFmtId="43" fontId="1" fillId="0" borderId="10" xfId="33" applyFont="1" applyFill="1" applyBorder="1" applyAlignment="1" applyProtection="1">
      <alignment/>
      <protection locked="0"/>
    </xf>
    <xf numFmtId="43" fontId="1" fillId="17" borderId="10" xfId="33" applyFont="1" applyFill="1" applyBorder="1" applyAlignment="1">
      <alignment vertical="top" wrapText="1"/>
    </xf>
    <xf numFmtId="43" fontId="1" fillId="17" borderId="10" xfId="33" applyFont="1" applyFill="1" applyBorder="1" applyAlignment="1" applyProtection="1">
      <alignment horizontal="center" vertical="center"/>
      <protection/>
    </xf>
    <xf numFmtId="43" fontId="1" fillId="17" borderId="0" xfId="33" applyFont="1" applyFill="1" applyAlignment="1">
      <alignment horizontal="left" wrapText="1" indent="1"/>
    </xf>
    <xf numFmtId="43" fontId="1" fillId="17" borderId="10" xfId="33" applyFont="1" applyFill="1" applyBorder="1" applyAlignment="1">
      <alignment wrapText="1" shrinkToFit="1"/>
    </xf>
    <xf numFmtId="43" fontId="1" fillId="17" borderId="0" xfId="33" applyFont="1" applyFill="1" applyAlignment="1">
      <alignment wrapText="1"/>
    </xf>
    <xf numFmtId="43" fontId="1" fillId="7" borderId="10" xfId="33" applyFont="1" applyFill="1" applyBorder="1" applyAlignment="1">
      <alignment/>
    </xf>
    <xf numFmtId="43" fontId="1" fillId="7" borderId="10" xfId="33" applyFont="1" applyFill="1" applyBorder="1" applyAlignment="1">
      <alignment wrapText="1"/>
    </xf>
    <xf numFmtId="43" fontId="1" fillId="0" borderId="0" xfId="33" applyFont="1" applyAlignment="1">
      <alignment/>
    </xf>
    <xf numFmtId="43" fontId="6" fillId="0" borderId="0" xfId="33" applyFont="1" applyFill="1" applyBorder="1" applyAlignment="1" applyProtection="1">
      <alignment/>
      <protection locked="0"/>
    </xf>
    <xf numFmtId="43" fontId="5" fillId="0" borderId="0" xfId="33" applyFont="1" applyFill="1" applyBorder="1" applyAlignment="1">
      <alignment/>
    </xf>
    <xf numFmtId="43" fontId="17" fillId="0" borderId="0" xfId="33" applyFont="1" applyFill="1" applyBorder="1" applyAlignment="1" applyProtection="1">
      <alignment vertical="center"/>
      <protection hidden="1" locked="0"/>
    </xf>
    <xf numFmtId="43" fontId="5" fillId="0" borderId="0" xfId="33" applyFont="1" applyFill="1" applyBorder="1" applyAlignment="1" applyProtection="1">
      <alignment/>
      <protection locked="0"/>
    </xf>
    <xf numFmtId="43" fontId="6" fillId="0" borderId="0" xfId="33" applyFont="1" applyFill="1" applyBorder="1" applyAlignment="1" applyProtection="1">
      <alignment/>
      <protection/>
    </xf>
    <xf numFmtId="43" fontId="0" fillId="0" borderId="0" xfId="33" applyFill="1" applyBorder="1" applyAlignment="1" applyProtection="1">
      <alignment/>
      <protection/>
    </xf>
    <xf numFmtId="43" fontId="6" fillId="0" borderId="0" xfId="33" applyFont="1" applyFill="1" applyBorder="1" applyAlignment="1">
      <alignment/>
    </xf>
    <xf numFmtId="181" fontId="11" fillId="0" borderId="10" xfId="0" applyNumberFormat="1" applyFont="1" applyBorder="1" applyAlignment="1" applyProtection="1">
      <alignment horizontal="center" vertical="center"/>
      <protection hidden="1"/>
    </xf>
    <xf numFmtId="43" fontId="0" fillId="0" borderId="0" xfId="33" applyFill="1" applyBorder="1" applyAlignment="1" applyProtection="1">
      <alignment horizontal="left"/>
      <protection locked="0"/>
    </xf>
    <xf numFmtId="0" fontId="5" fillId="7" borderId="10" xfId="0" applyFont="1" applyFill="1" applyBorder="1" applyAlignment="1">
      <alignment/>
    </xf>
    <xf numFmtId="0" fontId="6" fillId="17" borderId="11" xfId="0" applyFont="1" applyFill="1" applyBorder="1" applyAlignment="1">
      <alignment/>
    </xf>
    <xf numFmtId="0" fontId="6" fillId="17" borderId="12" xfId="0" applyFont="1" applyFill="1" applyBorder="1" applyAlignment="1">
      <alignment/>
    </xf>
    <xf numFmtId="0" fontId="6" fillId="17" borderId="10" xfId="0" applyFont="1" applyFill="1" applyBorder="1" applyAlignment="1">
      <alignment/>
    </xf>
    <xf numFmtId="0" fontId="6" fillId="17" borderId="48" xfId="0" applyFont="1" applyFill="1" applyBorder="1" applyAlignment="1">
      <alignment/>
    </xf>
    <xf numFmtId="0" fontId="0" fillId="17" borderId="12" xfId="0" applyFill="1" applyBorder="1" applyAlignment="1">
      <alignment/>
    </xf>
    <xf numFmtId="0" fontId="5" fillId="7" borderId="48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43" fontId="1" fillId="0" borderId="53" xfId="33" applyFont="1" applyBorder="1" applyAlignment="1">
      <alignment/>
    </xf>
    <xf numFmtId="43" fontId="5" fillId="0" borderId="0" xfId="33" applyFont="1" applyFill="1" applyBorder="1" applyAlignment="1" applyProtection="1">
      <alignment horizontal="center" vertical="center"/>
      <protection locked="0"/>
    </xf>
    <xf numFmtId="43" fontId="1" fillId="0" borderId="0" xfId="33" applyFont="1" applyFill="1" applyBorder="1" applyAlignment="1" applyProtection="1">
      <alignment/>
      <protection locked="0"/>
    </xf>
    <xf numFmtId="43" fontId="17" fillId="0" borderId="0" xfId="33" applyFont="1" applyFill="1" applyBorder="1" applyAlignment="1" applyProtection="1">
      <alignment horizontal="left" vertical="center"/>
      <protection hidden="1"/>
    </xf>
    <xf numFmtId="43" fontId="5" fillId="0" borderId="0" xfId="33" applyFont="1" applyFill="1" applyBorder="1" applyAlignment="1">
      <alignment horizontal="center" vertical="center"/>
    </xf>
    <xf numFmtId="43" fontId="1" fillId="0" borderId="0" xfId="33" applyFont="1" applyFill="1" applyBorder="1" applyAlignment="1">
      <alignment/>
    </xf>
    <xf numFmtId="43" fontId="0" fillId="0" borderId="0" xfId="33" applyFill="1" applyBorder="1" applyAlignment="1">
      <alignment/>
    </xf>
    <xf numFmtId="0" fontId="6" fillId="17" borderId="11" xfId="0" applyFont="1" applyFill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48" xfId="0" applyNumberFormat="1" applyFont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2" fillId="7" borderId="48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5" fillId="7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25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5" fillId="7" borderId="48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0" fontId="11" fillId="8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11" fillId="8" borderId="33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5" fillId="0" borderId="55" xfId="0" applyFont="1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0" fontId="5" fillId="0" borderId="56" xfId="0" applyFont="1" applyBorder="1" applyAlignment="1" applyProtection="1">
      <alignment horizontal="left" vertical="center" wrapText="1"/>
      <protection locked="0"/>
    </xf>
    <xf numFmtId="0" fontId="2" fillId="7" borderId="57" xfId="0" applyFont="1" applyFill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4" fontId="6" fillId="17" borderId="48" xfId="0" applyNumberFormat="1" applyFont="1" applyFill="1" applyBorder="1" applyAlignment="1">
      <alignment horizontal="center" vertical="center" wrapText="1"/>
    </xf>
    <xf numFmtId="4" fontId="6" fillId="17" borderId="11" xfId="0" applyNumberFormat="1" applyFont="1" applyFill="1" applyBorder="1" applyAlignment="1">
      <alignment horizontal="center" vertical="center" wrapText="1"/>
    </xf>
    <xf numFmtId="4" fontId="6" fillId="17" borderId="12" xfId="0" applyNumberFormat="1" applyFont="1" applyFill="1" applyBorder="1" applyAlignment="1">
      <alignment horizontal="center" vertical="center" wrapText="1"/>
    </xf>
    <xf numFmtId="4" fontId="2" fillId="17" borderId="58" xfId="0" applyNumberFormat="1" applyFont="1" applyFill="1" applyBorder="1" applyAlignment="1">
      <alignment horizontal="center" vertical="center" wrapText="1"/>
    </xf>
    <xf numFmtId="4" fontId="2" fillId="17" borderId="16" xfId="0" applyNumberFormat="1" applyFont="1" applyFill="1" applyBorder="1" applyAlignment="1">
      <alignment horizontal="center" vertical="center" wrapText="1"/>
    </xf>
    <xf numFmtId="4" fontId="2" fillId="17" borderId="17" xfId="0" applyNumberFormat="1" applyFont="1" applyFill="1" applyBorder="1" applyAlignment="1">
      <alignment horizontal="center" vertical="center" wrapText="1"/>
    </xf>
    <xf numFmtId="4" fontId="2" fillId="17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1" fillId="7" borderId="10" xfId="0" applyFont="1" applyFill="1" applyBorder="1" applyAlignment="1">
      <alignment vertical="justify" readingOrder="2"/>
    </xf>
    <xf numFmtId="0" fontId="0" fillId="7" borderId="10" xfId="0" applyFont="1" applyFill="1" applyBorder="1" applyAlignment="1">
      <alignment vertical="justify" readingOrder="2"/>
    </xf>
    <xf numFmtId="0" fontId="1" fillId="7" borderId="41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justify"/>
    </xf>
    <xf numFmtId="0" fontId="0" fillId="7" borderId="10" xfId="0" applyFont="1" applyFill="1" applyBorder="1" applyAlignment="1">
      <alignment horizontal="center" vertical="justify"/>
    </xf>
    <xf numFmtId="0" fontId="2" fillId="7" borderId="48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17" borderId="48" xfId="0" applyFont="1" applyFill="1" applyBorder="1" applyAlignment="1">
      <alignment/>
    </xf>
    <xf numFmtId="0" fontId="0" fillId="0" borderId="12" xfId="0" applyBorder="1" applyAlignment="1">
      <alignment/>
    </xf>
    <xf numFmtId="0" fontId="6" fillId="17" borderId="41" xfId="0" applyFont="1" applyFill="1" applyBorder="1" applyAlignment="1">
      <alignment horizontal="center" vertical="center"/>
    </xf>
    <xf numFmtId="0" fontId="6" fillId="17" borderId="42" xfId="0" applyFont="1" applyFill="1" applyBorder="1" applyAlignment="1">
      <alignment horizontal="center" vertical="center"/>
    </xf>
    <xf numFmtId="0" fontId="6" fillId="17" borderId="22" xfId="0" applyFont="1" applyFill="1" applyBorder="1" applyAlignment="1">
      <alignment horizontal="center" vertical="center"/>
    </xf>
    <xf numFmtId="0" fontId="5" fillId="17" borderId="41" xfId="0" applyFont="1" applyFill="1" applyBorder="1" applyAlignment="1">
      <alignment horizontal="center" vertical="center"/>
    </xf>
    <xf numFmtId="0" fontId="5" fillId="17" borderId="42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0" fillId="17" borderId="42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17" borderId="41" xfId="0" applyFont="1" applyFill="1" applyBorder="1" applyAlignment="1">
      <alignment horizontal="center" vertical="center"/>
    </xf>
    <xf numFmtId="0" fontId="1" fillId="17" borderId="42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43" fontId="1" fillId="17" borderId="41" xfId="33" applyFont="1" applyFill="1" applyBorder="1" applyAlignment="1">
      <alignment horizontal="center" vertical="center"/>
    </xf>
    <xf numFmtId="43" fontId="1" fillId="17" borderId="42" xfId="33" applyFont="1" applyFill="1" applyBorder="1" applyAlignment="1">
      <alignment horizontal="center" vertical="center"/>
    </xf>
    <xf numFmtId="43" fontId="1" fillId="17" borderId="22" xfId="33" applyFont="1" applyFill="1" applyBorder="1" applyAlignment="1">
      <alignment horizontal="center" vertical="center"/>
    </xf>
    <xf numFmtId="43" fontId="1" fillId="0" borderId="41" xfId="33" applyFont="1" applyFill="1" applyBorder="1" applyAlignment="1" applyProtection="1">
      <alignment wrapText="1"/>
      <protection locked="0"/>
    </xf>
    <xf numFmtId="0" fontId="0" fillId="0" borderId="42" xfId="0" applyBorder="1" applyAlignment="1">
      <alignment wrapText="1"/>
    </xf>
    <xf numFmtId="0" fontId="0" fillId="0" borderId="22" xfId="0" applyBorder="1" applyAlignment="1">
      <alignment wrapText="1"/>
    </xf>
    <xf numFmtId="0" fontId="4" fillId="8" borderId="41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2" fillId="8" borderId="48" xfId="0" applyFont="1" applyFill="1" applyBorder="1" applyAlignment="1" applyProtection="1">
      <alignment horizontal="center" vertical="center" wrapText="1"/>
      <protection hidden="1"/>
    </xf>
    <xf numFmtId="0" fontId="2" fillId="8" borderId="1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20" fillId="17" borderId="48" xfId="0" applyFont="1" applyFill="1" applyBorder="1" applyAlignment="1" applyProtection="1">
      <alignment horizontal="left" vertical="center"/>
      <protection hidden="1"/>
    </xf>
    <xf numFmtId="0" fontId="20" fillId="17" borderId="12" xfId="0" applyFont="1" applyFill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left" vertical="top"/>
      <protection hidden="1"/>
    </xf>
    <xf numFmtId="0" fontId="2" fillId="11" borderId="4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2" fillId="11" borderId="45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7" borderId="48" xfId="0" applyFont="1" applyFill="1" applyBorder="1" applyAlignment="1" applyProtection="1">
      <alignment wrapText="1"/>
      <protection/>
    </xf>
    <xf numFmtId="0" fontId="2" fillId="7" borderId="11" xfId="0" applyFont="1" applyFill="1" applyBorder="1" applyAlignment="1" applyProtection="1">
      <alignment wrapText="1"/>
      <protection/>
    </xf>
    <xf numFmtId="0" fontId="2" fillId="7" borderId="12" xfId="0" applyFont="1" applyFill="1" applyBorder="1" applyAlignment="1" applyProtection="1">
      <alignment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0.625" style="0" customWidth="1"/>
    <col min="2" max="2" width="50.00390625" style="0" customWidth="1"/>
    <col min="3" max="3" width="23.75390625" style="0" customWidth="1"/>
    <col min="4" max="4" width="12.75390625" style="0" customWidth="1"/>
  </cols>
  <sheetData>
    <row r="1" ht="12.75">
      <c r="A1" s="18" t="s">
        <v>140</v>
      </c>
    </row>
    <row r="2" ht="0.75" customHeight="1">
      <c r="A2" s="18"/>
    </row>
    <row r="3" ht="12.75" hidden="1"/>
    <row r="4" spans="1:6" ht="28.5" customHeight="1">
      <c r="A4" s="435" t="s">
        <v>310</v>
      </c>
      <c r="B4" s="436"/>
      <c r="C4" s="437"/>
      <c r="D4" s="182"/>
      <c r="E4" s="182"/>
      <c r="F4" s="182"/>
    </row>
    <row r="6" spans="1:3" ht="27" customHeight="1">
      <c r="A6" s="255" t="s">
        <v>138</v>
      </c>
      <c r="B6" s="255" t="s">
        <v>139</v>
      </c>
      <c r="C6" s="255" t="s">
        <v>141</v>
      </c>
    </row>
    <row r="7" spans="1:3" ht="18.75" customHeight="1">
      <c r="A7" s="256" t="s">
        <v>29</v>
      </c>
      <c r="B7" s="257" t="s">
        <v>238</v>
      </c>
      <c r="C7" s="264"/>
    </row>
    <row r="8" spans="1:3" ht="18.75" customHeight="1">
      <c r="A8" s="147" t="s">
        <v>30</v>
      </c>
      <c r="B8" s="257" t="s">
        <v>269</v>
      </c>
      <c r="C8" s="264"/>
    </row>
    <row r="9" spans="1:3" ht="18.75" customHeight="1">
      <c r="A9" s="181" t="s">
        <v>34</v>
      </c>
      <c r="B9" s="293" t="s">
        <v>270</v>
      </c>
      <c r="C9" s="295">
        <f>C10+C20+C27+C30</f>
        <v>0</v>
      </c>
    </row>
    <row r="10" spans="1:3" ht="18.75" customHeight="1">
      <c r="A10" s="439" t="s">
        <v>253</v>
      </c>
      <c r="B10" s="440"/>
      <c r="C10" s="265">
        <f>C11+C12+C13+C14+C15+C16+C17+C18+C19</f>
        <v>0</v>
      </c>
    </row>
    <row r="11" spans="1:3" ht="18.75" customHeight="1">
      <c r="A11" s="263" t="s">
        <v>272</v>
      </c>
      <c r="B11" s="269" t="s">
        <v>254</v>
      </c>
      <c r="C11" s="272"/>
    </row>
    <row r="12" spans="1:3" ht="18.75" customHeight="1">
      <c r="A12" s="263" t="s">
        <v>274</v>
      </c>
      <c r="B12" s="269" t="s">
        <v>255</v>
      </c>
      <c r="C12" s="272"/>
    </row>
    <row r="13" spans="1:3" ht="18.75" customHeight="1">
      <c r="A13" s="263" t="s">
        <v>275</v>
      </c>
      <c r="B13" s="269" t="s">
        <v>256</v>
      </c>
      <c r="C13" s="272"/>
    </row>
    <row r="14" spans="1:3" ht="18.75" customHeight="1">
      <c r="A14" s="263" t="s">
        <v>276</v>
      </c>
      <c r="B14" s="269" t="s">
        <v>257</v>
      </c>
      <c r="C14" s="273"/>
    </row>
    <row r="15" spans="1:3" ht="18.75" customHeight="1">
      <c r="A15" s="263" t="s">
        <v>277</v>
      </c>
      <c r="B15" s="269" t="s">
        <v>258</v>
      </c>
      <c r="C15" s="273"/>
    </row>
    <row r="16" spans="1:3" ht="18.75" customHeight="1">
      <c r="A16" s="263" t="s">
        <v>278</v>
      </c>
      <c r="B16" s="269" t="s">
        <v>259</v>
      </c>
      <c r="C16" s="273"/>
    </row>
    <row r="17" spans="1:3" ht="18.75" customHeight="1">
      <c r="A17" s="263" t="s">
        <v>279</v>
      </c>
      <c r="B17" s="269" t="s">
        <v>249</v>
      </c>
      <c r="C17" s="273"/>
    </row>
    <row r="18" spans="1:3" ht="18.75" customHeight="1">
      <c r="A18" s="263" t="s">
        <v>280</v>
      </c>
      <c r="B18" s="269" t="s">
        <v>260</v>
      </c>
      <c r="C18" s="272"/>
    </row>
    <row r="19" spans="1:3" ht="18.75" customHeight="1">
      <c r="A19" s="263" t="s">
        <v>281</v>
      </c>
      <c r="B19" s="269" t="s">
        <v>261</v>
      </c>
      <c r="C19" s="272"/>
    </row>
    <row r="20" spans="1:3" ht="18.75" customHeight="1">
      <c r="A20" s="441" t="s">
        <v>250</v>
      </c>
      <c r="B20" s="442"/>
      <c r="C20" s="265">
        <f>C26+C25+C24+C23+C22+C21</f>
        <v>0</v>
      </c>
    </row>
    <row r="21" spans="1:3" ht="18.75" customHeight="1">
      <c r="A21" s="263" t="s">
        <v>282</v>
      </c>
      <c r="B21" s="270" t="s">
        <v>262</v>
      </c>
      <c r="C21" s="273"/>
    </row>
    <row r="22" spans="1:10" ht="18.75" customHeight="1">
      <c r="A22" s="263" t="s">
        <v>283</v>
      </c>
      <c r="B22" s="271" t="s">
        <v>263</v>
      </c>
      <c r="C22" s="273"/>
      <c r="I22" s="106"/>
      <c r="J22" s="183"/>
    </row>
    <row r="23" spans="1:10" ht="18.75" customHeight="1">
      <c r="A23" s="263" t="s">
        <v>284</v>
      </c>
      <c r="B23" s="271" t="s">
        <v>251</v>
      </c>
      <c r="C23" s="274"/>
      <c r="I23" s="106"/>
      <c r="J23" s="183"/>
    </row>
    <row r="24" spans="1:10" ht="26.25" customHeight="1">
      <c r="A24" s="263" t="s">
        <v>271</v>
      </c>
      <c r="B24" s="270" t="s">
        <v>264</v>
      </c>
      <c r="C24" s="274"/>
      <c r="I24" s="106"/>
      <c r="J24" s="183"/>
    </row>
    <row r="25" spans="1:10" ht="18.75" customHeight="1">
      <c r="A25" s="263" t="s">
        <v>285</v>
      </c>
      <c r="B25" s="271" t="s">
        <v>265</v>
      </c>
      <c r="C25" s="274"/>
      <c r="I25" s="106"/>
      <c r="J25" s="183"/>
    </row>
    <row r="26" spans="1:10" ht="18.75" customHeight="1">
      <c r="A26" s="263" t="s">
        <v>286</v>
      </c>
      <c r="B26" s="271" t="s">
        <v>266</v>
      </c>
      <c r="C26" s="274"/>
      <c r="I26" s="8"/>
      <c r="J26" s="8"/>
    </row>
    <row r="27" spans="1:5" ht="18.75" customHeight="1">
      <c r="A27" s="439" t="s">
        <v>252</v>
      </c>
      <c r="B27" s="440"/>
      <c r="C27" s="265">
        <f>C29+C28</f>
        <v>0</v>
      </c>
      <c r="E27" s="268"/>
    </row>
    <row r="28" spans="1:3" ht="18.75" customHeight="1">
      <c r="A28" s="263" t="s">
        <v>287</v>
      </c>
      <c r="B28" s="271" t="s">
        <v>267</v>
      </c>
      <c r="C28" s="272"/>
    </row>
    <row r="29" spans="1:3" ht="18.75" customHeight="1">
      <c r="A29" s="263" t="s">
        <v>288</v>
      </c>
      <c r="B29" s="271" t="s">
        <v>268</v>
      </c>
      <c r="C29" s="272"/>
    </row>
    <row r="30" spans="1:3" ht="18.75" customHeight="1">
      <c r="A30" s="444" t="s">
        <v>293</v>
      </c>
      <c r="B30" s="445"/>
      <c r="C30" s="309">
        <f>C31</f>
        <v>0</v>
      </c>
    </row>
    <row r="31" spans="1:3" ht="40.5" customHeight="1">
      <c r="A31" s="263" t="s">
        <v>295</v>
      </c>
      <c r="B31" s="270" t="s">
        <v>294</v>
      </c>
      <c r="C31" s="272"/>
    </row>
    <row r="32" spans="1:3" ht="28.5" customHeight="1">
      <c r="A32" s="296" t="s">
        <v>35</v>
      </c>
      <c r="B32" s="292" t="s">
        <v>273</v>
      </c>
      <c r="C32" s="294" t="e">
        <f>(C9+C8)/C7*100</f>
        <v>#DIV/0!</v>
      </c>
    </row>
    <row r="33" spans="1:3" ht="18.75" customHeight="1">
      <c r="A33" s="262"/>
      <c r="B33" s="1"/>
      <c r="C33" s="1"/>
    </row>
    <row r="34" spans="1:8" ht="12" customHeight="1">
      <c r="A34" s="367"/>
      <c r="B34" s="39" t="s">
        <v>302</v>
      </c>
      <c r="C34" s="411"/>
      <c r="D34" s="314"/>
      <c r="E34" s="8"/>
      <c r="F34" s="8"/>
      <c r="G34" s="314"/>
      <c r="H34" s="314"/>
    </row>
    <row r="35" spans="1:8" ht="12" customHeight="1">
      <c r="A35" s="106"/>
      <c r="B35" s="39" t="s">
        <v>303</v>
      </c>
      <c r="C35" s="411"/>
      <c r="D35" s="364"/>
      <c r="E35" s="314"/>
      <c r="F35" s="434"/>
      <c r="G35" s="434"/>
      <c r="H35" s="434"/>
    </row>
    <row r="36" spans="1:8" ht="12" customHeight="1">
      <c r="A36" s="106"/>
      <c r="B36" s="39" t="s">
        <v>304</v>
      </c>
      <c r="C36" s="411"/>
      <c r="D36" s="364"/>
      <c r="E36" s="312"/>
      <c r="F36" s="434"/>
      <c r="G36" s="434"/>
      <c r="H36" s="434"/>
    </row>
    <row r="37" spans="1:8" ht="12" customHeight="1">
      <c r="A37" s="106"/>
      <c r="B37" s="39" t="s">
        <v>305</v>
      </c>
      <c r="C37" s="411"/>
      <c r="D37" s="364"/>
      <c r="E37" s="312"/>
      <c r="F37" s="434"/>
      <c r="G37" s="434"/>
      <c r="H37" s="434"/>
    </row>
    <row r="38" spans="1:8" ht="15">
      <c r="A38" s="106"/>
      <c r="B38" s="364"/>
      <c r="C38" s="364"/>
      <c r="D38" s="364"/>
      <c r="E38" s="312"/>
      <c r="F38" s="434"/>
      <c r="G38" s="434"/>
      <c r="H38" s="434"/>
    </row>
    <row r="39" spans="2:3" ht="12.75">
      <c r="B39" s="39" t="s">
        <v>302</v>
      </c>
      <c r="C39" s="411"/>
    </row>
    <row r="40" spans="2:3" ht="12.75">
      <c r="B40" s="39" t="s">
        <v>303</v>
      </c>
      <c r="C40" s="411"/>
    </row>
    <row r="41" spans="2:3" ht="12.75">
      <c r="B41" s="39" t="s">
        <v>304</v>
      </c>
      <c r="C41" s="411"/>
    </row>
    <row r="42" spans="2:3" ht="12.75">
      <c r="B42" s="39" t="s">
        <v>305</v>
      </c>
      <c r="C42" s="411"/>
    </row>
    <row r="44" spans="1:2" ht="12.75">
      <c r="A44" s="438" t="s">
        <v>237</v>
      </c>
      <c r="B44" s="438"/>
    </row>
    <row r="45" spans="1:4" ht="26.25" customHeight="1">
      <c r="A45" s="443" t="s">
        <v>236</v>
      </c>
      <c r="B45" s="443"/>
      <c r="C45" s="443"/>
      <c r="D45" s="254"/>
    </row>
    <row r="50" spans="1:2" ht="12.75">
      <c r="A50" s="6"/>
      <c r="B50" s="6"/>
    </row>
    <row r="51" spans="1:4" ht="14.25" customHeight="1">
      <c r="A51" s="6"/>
      <c r="B51" s="6"/>
      <c r="C51" s="6"/>
      <c r="D51" s="6"/>
    </row>
    <row r="52" spans="1:2" ht="12.75">
      <c r="A52" s="438"/>
      <c r="B52" s="438"/>
    </row>
    <row r="55" spans="1:3" ht="12.75">
      <c r="A55" s="254"/>
      <c r="B55" s="254"/>
      <c r="C55" s="254"/>
    </row>
    <row r="64" spans="1:3" ht="12.75">
      <c r="A64" s="266"/>
      <c r="B64" s="253"/>
      <c r="C64" s="267"/>
    </row>
  </sheetData>
  <sheetProtection password="C31F" sheet="1" objects="1" scenarios="1"/>
  <mergeCells count="12">
    <mergeCell ref="A4:C4"/>
    <mergeCell ref="A52:B52"/>
    <mergeCell ref="A10:B10"/>
    <mergeCell ref="A20:B20"/>
    <mergeCell ref="A27:B27"/>
    <mergeCell ref="A44:B44"/>
    <mergeCell ref="A45:C45"/>
    <mergeCell ref="A30:B30"/>
    <mergeCell ref="F37:H37"/>
    <mergeCell ref="F38:H38"/>
    <mergeCell ref="F35:H35"/>
    <mergeCell ref="F36:H36"/>
  </mergeCells>
  <printOptions/>
  <pageMargins left="0.4330708661417323" right="0.31496062992125984" top="0.984251968503937" bottom="0.5118110236220472" header="0.5118110236220472" footer="0.5118110236220472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1">
      <selection activeCell="G22" sqref="G22"/>
    </sheetView>
  </sheetViews>
  <sheetFormatPr defaultColWidth="9.00390625" defaultRowHeight="12.75"/>
  <cols>
    <col min="1" max="1" width="5.37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5" width="11.25390625" style="0" customWidth="1"/>
    <col min="6" max="6" width="12.625" style="0" customWidth="1"/>
    <col min="7" max="7" width="12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9.25390625" style="0" customWidth="1"/>
    <col min="16" max="16" width="11.00390625" style="0" customWidth="1"/>
  </cols>
  <sheetData>
    <row r="1" ht="12.75">
      <c r="A1" s="18" t="s">
        <v>244</v>
      </c>
    </row>
    <row r="2" ht="12.75">
      <c r="A2" s="36" t="s">
        <v>144</v>
      </c>
    </row>
    <row r="5" spans="1:16" ht="12.75">
      <c r="A5" s="473" t="s">
        <v>10</v>
      </c>
      <c r="B5" s="475"/>
      <c r="C5" s="477" t="s">
        <v>296</v>
      </c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9"/>
      <c r="O5" s="471" t="s">
        <v>312</v>
      </c>
      <c r="P5" s="9"/>
    </row>
    <row r="6" spans="1:16" ht="28.5" customHeight="1">
      <c r="A6" s="474"/>
      <c r="B6" s="476"/>
      <c r="C6" s="173" t="s">
        <v>11</v>
      </c>
      <c r="D6" s="173" t="s">
        <v>12</v>
      </c>
      <c r="E6" s="173" t="s">
        <v>13</v>
      </c>
      <c r="F6" s="173" t="s">
        <v>14</v>
      </c>
      <c r="G6" s="173" t="s">
        <v>15</v>
      </c>
      <c r="H6" s="173" t="s">
        <v>16</v>
      </c>
      <c r="I6" s="173" t="s">
        <v>17</v>
      </c>
      <c r="J6" s="173" t="s">
        <v>18</v>
      </c>
      <c r="K6" s="173" t="s">
        <v>19</v>
      </c>
      <c r="L6" s="173" t="s">
        <v>20</v>
      </c>
      <c r="M6" s="173" t="s">
        <v>48</v>
      </c>
      <c r="N6" s="173" t="s">
        <v>47</v>
      </c>
      <c r="O6" s="472"/>
      <c r="P6" s="10"/>
    </row>
    <row r="7" spans="1:16" ht="12.75">
      <c r="A7" s="165">
        <v>2007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00">
        <f>SUM(C7:N7)</f>
        <v>0</v>
      </c>
      <c r="P7" s="5"/>
    </row>
    <row r="8" spans="1:16" ht="12.75">
      <c r="A8" s="165">
        <v>2008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00">
        <f aca="true" t="shared" si="0" ref="O8:O16">SUM(C8:N8)</f>
        <v>0</v>
      </c>
      <c r="P8" s="5"/>
    </row>
    <row r="9" spans="1:16" ht="12.75">
      <c r="A9" s="165">
        <v>2009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00">
        <f t="shared" si="0"/>
        <v>0</v>
      </c>
      <c r="P9" s="5"/>
    </row>
    <row r="10" spans="1:16" ht="12.75">
      <c r="A10" s="165">
        <v>2010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00">
        <f t="shared" si="0"/>
        <v>0</v>
      </c>
      <c r="P10" s="5"/>
    </row>
    <row r="11" spans="1:16" ht="12.75">
      <c r="A11" s="165">
        <v>2011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00">
        <f t="shared" si="0"/>
        <v>0</v>
      </c>
      <c r="P11" s="5"/>
    </row>
    <row r="12" spans="1:16" ht="12.75">
      <c r="A12" s="165">
        <v>2012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00">
        <f t="shared" si="0"/>
        <v>0</v>
      </c>
      <c r="P12" s="5"/>
    </row>
    <row r="13" spans="1:16" ht="12.75">
      <c r="A13" s="165">
        <v>2013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00">
        <f t="shared" si="0"/>
        <v>0</v>
      </c>
      <c r="P13" s="5"/>
    </row>
    <row r="14" spans="1:16" ht="12.75">
      <c r="A14" s="165">
        <v>2014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00">
        <f t="shared" si="0"/>
        <v>0</v>
      </c>
      <c r="P14" s="5"/>
    </row>
    <row r="15" spans="1:16" ht="12.75">
      <c r="A15" s="165">
        <v>2015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00">
        <f t="shared" si="0"/>
        <v>0</v>
      </c>
      <c r="P15" s="5"/>
    </row>
    <row r="16" spans="1:16" ht="12.75">
      <c r="A16" s="7" t="s">
        <v>31</v>
      </c>
      <c r="B16" s="100"/>
      <c r="C16" s="123">
        <f>SUM(C7:C15)</f>
        <v>0</v>
      </c>
      <c r="D16" s="123">
        <f aca="true" t="shared" si="1" ref="D16:N16">SUM(D7:D15)</f>
        <v>0</v>
      </c>
      <c r="E16" s="123">
        <f t="shared" si="1"/>
        <v>0</v>
      </c>
      <c r="F16" s="123">
        <f t="shared" si="1"/>
        <v>0</v>
      </c>
      <c r="G16" s="123">
        <f t="shared" si="1"/>
        <v>0</v>
      </c>
      <c r="H16" s="123">
        <f t="shared" si="1"/>
        <v>0</v>
      </c>
      <c r="I16" s="123">
        <f t="shared" si="1"/>
        <v>0</v>
      </c>
      <c r="J16" s="123">
        <f t="shared" si="1"/>
        <v>0</v>
      </c>
      <c r="K16" s="123">
        <f t="shared" si="1"/>
        <v>0</v>
      </c>
      <c r="L16" s="123">
        <f t="shared" si="1"/>
        <v>0</v>
      </c>
      <c r="M16" s="123">
        <f t="shared" si="1"/>
        <v>0</v>
      </c>
      <c r="N16" s="123">
        <f t="shared" si="1"/>
        <v>0</v>
      </c>
      <c r="O16" s="123">
        <f t="shared" si="0"/>
        <v>0</v>
      </c>
      <c r="P16" s="8"/>
    </row>
    <row r="19" spans="1:9" ht="12.75">
      <c r="A19" s="39" t="s">
        <v>302</v>
      </c>
      <c r="B19" s="409"/>
      <c r="C19" s="480"/>
      <c r="D19" s="481"/>
      <c r="E19" s="314"/>
      <c r="F19" s="408" t="s">
        <v>302</v>
      </c>
      <c r="G19" s="411"/>
      <c r="H19" s="183"/>
      <c r="I19" s="313"/>
    </row>
    <row r="20" spans="1:9" ht="12.75">
      <c r="A20" s="39" t="s">
        <v>303</v>
      </c>
      <c r="B20" s="409"/>
      <c r="C20" s="480"/>
      <c r="D20" s="481"/>
      <c r="E20" s="364"/>
      <c r="F20" s="408" t="s">
        <v>303</v>
      </c>
      <c r="G20" s="411"/>
      <c r="H20" s="183"/>
      <c r="I20" s="313"/>
    </row>
    <row r="21" spans="1:9" ht="15">
      <c r="A21" s="39" t="s">
        <v>304</v>
      </c>
      <c r="B21" s="409"/>
      <c r="C21" s="480"/>
      <c r="D21" s="481"/>
      <c r="E21" s="365"/>
      <c r="F21" s="408" t="s">
        <v>304</v>
      </c>
      <c r="G21" s="411"/>
      <c r="H21" s="183"/>
      <c r="I21" s="313"/>
    </row>
    <row r="22" spans="1:9" ht="15">
      <c r="A22" s="39" t="s">
        <v>305</v>
      </c>
      <c r="B22" s="409"/>
      <c r="C22" s="480"/>
      <c r="D22" s="481"/>
      <c r="E22" s="365"/>
      <c r="F22" s="408" t="s">
        <v>305</v>
      </c>
      <c r="G22" s="411"/>
      <c r="H22" s="183"/>
      <c r="I22" s="313"/>
    </row>
    <row r="23" spans="1:6" ht="15">
      <c r="A23" s="106"/>
      <c r="B23" s="468"/>
      <c r="C23" s="468"/>
      <c r="D23" s="468"/>
      <c r="E23" s="365"/>
      <c r="F23" s="366"/>
    </row>
    <row r="25" spans="1:11" ht="12.75">
      <c r="A25" s="469"/>
      <c r="B25" s="470"/>
      <c r="C25" s="470"/>
      <c r="D25" s="470"/>
      <c r="E25" s="470"/>
      <c r="F25" s="470"/>
      <c r="G25" s="470"/>
      <c r="H25" s="470"/>
      <c r="I25" s="470"/>
      <c r="J25" s="470"/>
      <c r="K25" s="470"/>
    </row>
    <row r="40" spans="1:11" ht="12.75">
      <c r="A40" s="469" t="s">
        <v>297</v>
      </c>
      <c r="B40" s="470"/>
      <c r="C40" s="470"/>
      <c r="D40" s="470"/>
      <c r="E40" s="470"/>
      <c r="F40" s="470"/>
      <c r="G40" s="470"/>
      <c r="H40" s="470"/>
      <c r="I40" s="470"/>
      <c r="J40" s="470"/>
      <c r="K40" s="470"/>
    </row>
  </sheetData>
  <sheetProtection password="C31F" sheet="1" objects="1" scenarios="1"/>
  <mergeCells count="11">
    <mergeCell ref="C21:D21"/>
    <mergeCell ref="B23:D23"/>
    <mergeCell ref="A40:K40"/>
    <mergeCell ref="O5:O6"/>
    <mergeCell ref="A25:K25"/>
    <mergeCell ref="A5:A6"/>
    <mergeCell ref="B5:B6"/>
    <mergeCell ref="C5:N5"/>
    <mergeCell ref="C22:D22"/>
    <mergeCell ref="C19:D19"/>
    <mergeCell ref="C20:D20"/>
  </mergeCells>
  <printOptions/>
  <pageMargins left="0.24" right="0.16" top="1" bottom="1" header="0.4921259845" footer="0.492125984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="75" zoomScaleNormal="75" zoomScaleSheetLayoutView="100" zoomScalePageLayoutView="0" workbookViewId="0" topLeftCell="A28">
      <selection activeCell="D61" sqref="D61"/>
    </sheetView>
  </sheetViews>
  <sheetFormatPr defaultColWidth="9.00390625" defaultRowHeight="12.75"/>
  <cols>
    <col min="1" max="1" width="4.625" style="0" customWidth="1"/>
    <col min="2" max="2" width="53.375" style="0" customWidth="1"/>
    <col min="3" max="3" width="9.625" style="0" bestFit="1" customWidth="1"/>
    <col min="4" max="4" width="14.375" style="0" customWidth="1"/>
    <col min="5" max="5" width="11.875" style="0" customWidth="1"/>
    <col min="6" max="6" width="12.25390625" style="0" customWidth="1"/>
    <col min="7" max="7" width="50.75390625" style="0" customWidth="1"/>
  </cols>
  <sheetData>
    <row r="1" ht="12.75">
      <c r="A1" s="18" t="s">
        <v>137</v>
      </c>
    </row>
    <row r="2" ht="12.75">
      <c r="A2" s="36" t="s">
        <v>143</v>
      </c>
    </row>
    <row r="4" spans="1:8" ht="24" customHeight="1">
      <c r="A4" s="103" t="s">
        <v>49</v>
      </c>
      <c r="B4" s="103" t="s">
        <v>26</v>
      </c>
      <c r="C4" s="104" t="s">
        <v>50</v>
      </c>
      <c r="D4" s="104" t="s">
        <v>51</v>
      </c>
      <c r="E4" s="103" t="s">
        <v>21</v>
      </c>
      <c r="F4" s="104" t="s">
        <v>28</v>
      </c>
      <c r="G4" s="103" t="s">
        <v>27</v>
      </c>
      <c r="H4" s="8"/>
    </row>
    <row r="5" spans="1:9" ht="12.75" hidden="1">
      <c r="A5" s="105" t="s">
        <v>29</v>
      </c>
      <c r="B5" s="142"/>
      <c r="C5" s="214"/>
      <c r="D5" s="246"/>
      <c r="E5" s="167"/>
      <c r="F5" s="173"/>
      <c r="G5" s="337"/>
      <c r="H5" s="18"/>
      <c r="I5" s="18"/>
    </row>
    <row r="6" spans="1:9" ht="12.75">
      <c r="A6" s="485" t="s">
        <v>29</v>
      </c>
      <c r="B6" s="216" t="s">
        <v>33</v>
      </c>
      <c r="C6" s="219"/>
      <c r="D6" s="175"/>
      <c r="E6" s="202"/>
      <c r="F6" s="328">
        <f>D6-E6</f>
        <v>0</v>
      </c>
      <c r="G6" s="338"/>
      <c r="H6" s="18"/>
      <c r="I6" s="18"/>
    </row>
    <row r="7" spans="1:9" ht="12.75">
      <c r="A7" s="486"/>
      <c r="B7" s="216" t="s">
        <v>145</v>
      </c>
      <c r="C7" s="245"/>
      <c r="D7" s="175"/>
      <c r="E7" s="202"/>
      <c r="F7" s="328">
        <f aca="true" t="shared" si="0" ref="F7:F12">D7-E7</f>
        <v>0</v>
      </c>
      <c r="G7" s="339"/>
      <c r="H7" s="18"/>
      <c r="I7" s="18"/>
    </row>
    <row r="8" spans="1:9" ht="12.75">
      <c r="A8" s="486"/>
      <c r="B8" s="216" t="s">
        <v>147</v>
      </c>
      <c r="C8" s="245"/>
      <c r="D8" s="175"/>
      <c r="E8" s="202"/>
      <c r="F8" s="328">
        <f t="shared" si="0"/>
        <v>0</v>
      </c>
      <c r="G8" s="339"/>
      <c r="H8" s="18"/>
      <c r="I8" s="18"/>
    </row>
    <row r="9" spans="1:9" ht="12.75">
      <c r="A9" s="486"/>
      <c r="B9" s="216" t="s">
        <v>148</v>
      </c>
      <c r="C9" s="245">
        <v>10</v>
      </c>
      <c r="D9" s="175"/>
      <c r="E9" s="202"/>
      <c r="F9" s="328">
        <f t="shared" si="0"/>
        <v>0</v>
      </c>
      <c r="G9" s="339"/>
      <c r="H9" s="18"/>
      <c r="I9" s="18"/>
    </row>
    <row r="10" spans="1:9" ht="12.75">
      <c r="A10" s="486"/>
      <c r="B10" s="216" t="s">
        <v>146</v>
      </c>
      <c r="C10" s="245"/>
      <c r="D10" s="175"/>
      <c r="E10" s="202"/>
      <c r="F10" s="328">
        <f t="shared" si="0"/>
        <v>0</v>
      </c>
      <c r="G10" s="339"/>
      <c r="H10" s="18"/>
      <c r="I10" s="18"/>
    </row>
    <row r="11" spans="1:9" ht="12.75">
      <c r="A11" s="486"/>
      <c r="B11" s="216" t="s">
        <v>149</v>
      </c>
      <c r="C11" s="245"/>
      <c r="D11" s="175"/>
      <c r="E11" s="202"/>
      <c r="F11" s="328">
        <f t="shared" si="0"/>
        <v>0</v>
      </c>
      <c r="G11" s="339"/>
      <c r="H11" s="18"/>
      <c r="I11" s="18"/>
    </row>
    <row r="12" spans="1:9" ht="12.75">
      <c r="A12" s="487"/>
      <c r="B12" s="216" t="s">
        <v>150</v>
      </c>
      <c r="C12" s="217"/>
      <c r="D12" s="175"/>
      <c r="E12" s="361"/>
      <c r="F12" s="328">
        <f t="shared" si="0"/>
        <v>0</v>
      </c>
      <c r="G12" s="340"/>
      <c r="H12" s="18"/>
      <c r="I12" s="18"/>
    </row>
    <row r="13" spans="1:9" ht="12.75" customHeight="1">
      <c r="A13" s="326" t="s">
        <v>34</v>
      </c>
      <c r="B13" s="142" t="s">
        <v>151</v>
      </c>
      <c r="C13" s="247" t="s">
        <v>211</v>
      </c>
      <c r="D13" s="235" t="s">
        <v>211</v>
      </c>
      <c r="E13" s="173" t="s">
        <v>211</v>
      </c>
      <c r="F13" s="173" t="s">
        <v>211</v>
      </c>
      <c r="G13" s="329"/>
      <c r="H13" s="18"/>
      <c r="I13" s="18"/>
    </row>
    <row r="14" spans="1:9" ht="197.25" customHeight="1">
      <c r="A14" s="488"/>
      <c r="B14" s="143" t="s">
        <v>205</v>
      </c>
      <c r="C14" s="217" t="s">
        <v>211</v>
      </c>
      <c r="D14" s="248" t="s">
        <v>211</v>
      </c>
      <c r="E14" s="220" t="s">
        <v>211</v>
      </c>
      <c r="F14" s="220" t="s">
        <v>211</v>
      </c>
      <c r="G14" s="342"/>
      <c r="H14" s="18"/>
      <c r="I14" s="18"/>
    </row>
    <row r="15" spans="1:9" ht="12.75">
      <c r="A15" s="488"/>
      <c r="B15" s="149" t="s">
        <v>152</v>
      </c>
      <c r="C15" s="215">
        <v>9</v>
      </c>
      <c r="D15" s="218"/>
      <c r="E15" s="327"/>
      <c r="F15" s="341">
        <f>D15-E15</f>
        <v>0</v>
      </c>
      <c r="G15" s="344"/>
      <c r="H15" s="18"/>
      <c r="I15" s="18"/>
    </row>
    <row r="16" spans="1:9" ht="12.75">
      <c r="A16" s="488"/>
      <c r="B16" s="149" t="s">
        <v>153</v>
      </c>
      <c r="C16" s="167">
        <v>12</v>
      </c>
      <c r="D16" s="175"/>
      <c r="E16" s="357"/>
      <c r="F16" s="341">
        <f aca="true" t="shared" si="1" ref="F16:F27">D16-E16</f>
        <v>0</v>
      </c>
      <c r="G16" s="345"/>
      <c r="H16" s="18"/>
      <c r="I16" s="18"/>
    </row>
    <row r="17" spans="1:9" ht="12.75">
      <c r="A17" s="488"/>
      <c r="B17" s="149" t="s">
        <v>154</v>
      </c>
      <c r="C17" s="167">
        <v>15</v>
      </c>
      <c r="D17" s="175"/>
      <c r="E17" s="357"/>
      <c r="F17" s="341">
        <f t="shared" si="1"/>
        <v>0</v>
      </c>
      <c r="G17" s="345"/>
      <c r="H17" s="18"/>
      <c r="I17" s="18"/>
    </row>
    <row r="18" spans="1:9" ht="12.75">
      <c r="A18" s="488"/>
      <c r="B18" s="149" t="s">
        <v>155</v>
      </c>
      <c r="C18" s="167">
        <v>18</v>
      </c>
      <c r="D18" s="175"/>
      <c r="E18" s="357"/>
      <c r="F18" s="341">
        <f t="shared" si="1"/>
        <v>0</v>
      </c>
      <c r="G18" s="345"/>
      <c r="H18" s="18"/>
      <c r="I18" s="18"/>
    </row>
    <row r="19" spans="1:9" ht="12.75">
      <c r="A19" s="488"/>
      <c r="B19" s="149" t="s">
        <v>156</v>
      </c>
      <c r="C19" s="167">
        <v>21</v>
      </c>
      <c r="D19" s="175"/>
      <c r="E19" s="357"/>
      <c r="F19" s="341">
        <f t="shared" si="1"/>
        <v>0</v>
      </c>
      <c r="G19" s="345"/>
      <c r="H19" s="18"/>
      <c r="I19" s="18"/>
    </row>
    <row r="20" spans="1:9" ht="12.75">
      <c r="A20" s="488"/>
      <c r="B20" s="149" t="s">
        <v>157</v>
      </c>
      <c r="C20" s="167">
        <v>24</v>
      </c>
      <c r="D20" s="175"/>
      <c r="E20" s="357"/>
      <c r="F20" s="341">
        <f t="shared" si="1"/>
        <v>0</v>
      </c>
      <c r="G20" s="345"/>
      <c r="H20" s="18"/>
      <c r="I20" s="18"/>
    </row>
    <row r="21" spans="1:9" ht="12.75">
      <c r="A21" s="488"/>
      <c r="B21" s="149" t="s">
        <v>158</v>
      </c>
      <c r="C21" s="167">
        <v>27</v>
      </c>
      <c r="D21" s="175"/>
      <c r="E21" s="357"/>
      <c r="F21" s="341">
        <f t="shared" si="1"/>
        <v>0</v>
      </c>
      <c r="G21" s="345"/>
      <c r="H21" s="18"/>
      <c r="I21" s="18"/>
    </row>
    <row r="22" spans="1:9" ht="12.75">
      <c r="A22" s="488"/>
      <c r="B22" s="149" t="s">
        <v>159</v>
      </c>
      <c r="C22" s="167">
        <v>30</v>
      </c>
      <c r="D22" s="175"/>
      <c r="E22" s="357"/>
      <c r="F22" s="341">
        <f t="shared" si="1"/>
        <v>0</v>
      </c>
      <c r="G22" s="345"/>
      <c r="H22" s="18"/>
      <c r="I22" s="18"/>
    </row>
    <row r="23" spans="1:9" ht="12.75">
      <c r="A23" s="488"/>
      <c r="B23" s="149" t="s">
        <v>160</v>
      </c>
      <c r="C23" s="167">
        <v>33</v>
      </c>
      <c r="D23" s="175"/>
      <c r="E23" s="357"/>
      <c r="F23" s="341">
        <f t="shared" si="1"/>
        <v>0</v>
      </c>
      <c r="G23" s="345"/>
      <c r="H23" s="18"/>
      <c r="I23" s="18"/>
    </row>
    <row r="24" spans="1:9" ht="12.75">
      <c r="A24" s="488"/>
      <c r="B24" s="149" t="s">
        <v>161</v>
      </c>
      <c r="C24" s="167">
        <v>36</v>
      </c>
      <c r="D24" s="175"/>
      <c r="E24" s="357"/>
      <c r="F24" s="341">
        <f t="shared" si="1"/>
        <v>0</v>
      </c>
      <c r="G24" s="345"/>
      <c r="H24" s="18"/>
      <c r="I24" s="18"/>
    </row>
    <row r="25" spans="1:9" ht="12.75">
      <c r="A25" s="488"/>
      <c r="B25" s="149" t="s">
        <v>162</v>
      </c>
      <c r="C25" s="167">
        <v>39</v>
      </c>
      <c r="D25" s="175"/>
      <c r="E25" s="357"/>
      <c r="F25" s="341">
        <f t="shared" si="1"/>
        <v>0</v>
      </c>
      <c r="G25" s="345"/>
      <c r="H25" s="18"/>
      <c r="I25" s="18"/>
    </row>
    <row r="26" spans="1:9" ht="12.75">
      <c r="A26" s="488"/>
      <c r="B26" s="149" t="s">
        <v>163</v>
      </c>
      <c r="C26" s="167">
        <v>42</v>
      </c>
      <c r="D26" s="175"/>
      <c r="E26" s="357"/>
      <c r="F26" s="341">
        <f t="shared" si="1"/>
        <v>0</v>
      </c>
      <c r="G26" s="345"/>
      <c r="H26" s="18"/>
      <c r="I26" s="18"/>
    </row>
    <row r="27" spans="1:9" ht="12.75">
      <c r="A27" s="488"/>
      <c r="B27" s="149" t="s">
        <v>164</v>
      </c>
      <c r="C27" s="167">
        <v>45</v>
      </c>
      <c r="D27" s="175"/>
      <c r="E27" s="357"/>
      <c r="F27" s="341">
        <f t="shared" si="1"/>
        <v>0</v>
      </c>
      <c r="G27" s="346"/>
      <c r="H27" s="18"/>
      <c r="I27" s="18"/>
    </row>
    <row r="28" spans="1:9" ht="27.75" customHeight="1">
      <c r="A28" s="488"/>
      <c r="B28" s="148" t="s">
        <v>188</v>
      </c>
      <c r="C28" s="179" t="s">
        <v>211</v>
      </c>
      <c r="D28" s="235" t="s">
        <v>211</v>
      </c>
      <c r="E28" s="173" t="s">
        <v>211</v>
      </c>
      <c r="F28" s="173" t="s">
        <v>211</v>
      </c>
      <c r="G28" s="343"/>
      <c r="H28" s="18"/>
      <c r="I28" s="18"/>
    </row>
    <row r="29" spans="1:9" ht="12.75" customHeight="1">
      <c r="A29" s="488"/>
      <c r="B29" s="149" t="s">
        <v>165</v>
      </c>
      <c r="C29" s="179">
        <v>2</v>
      </c>
      <c r="D29" s="175"/>
      <c r="E29" s="357"/>
      <c r="F29" s="200">
        <f>D29-E29</f>
        <v>0</v>
      </c>
      <c r="G29" s="331"/>
      <c r="H29" s="18"/>
      <c r="I29" s="18"/>
    </row>
    <row r="30" spans="1:9" ht="12.75" customHeight="1">
      <c r="A30" s="488"/>
      <c r="B30" s="149" t="s">
        <v>166</v>
      </c>
      <c r="C30" s="179">
        <v>4</v>
      </c>
      <c r="D30" s="175"/>
      <c r="E30" s="357"/>
      <c r="F30" s="200">
        <f>D30-E30</f>
        <v>0</v>
      </c>
      <c r="G30" s="331"/>
      <c r="H30" s="18"/>
      <c r="I30" s="18"/>
    </row>
    <row r="31" spans="1:9" ht="12.75">
      <c r="A31" s="488"/>
      <c r="B31" s="149" t="s">
        <v>167</v>
      </c>
      <c r="C31" s="179">
        <v>6</v>
      </c>
      <c r="D31" s="175"/>
      <c r="E31" s="357"/>
      <c r="F31" s="200">
        <f>D31-E31</f>
        <v>0</v>
      </c>
      <c r="G31" s="332"/>
      <c r="H31" s="18"/>
      <c r="I31" s="18"/>
    </row>
    <row r="32" spans="1:9" ht="12.75">
      <c r="A32" s="488"/>
      <c r="B32" s="149" t="s">
        <v>168</v>
      </c>
      <c r="C32" s="179">
        <v>8</v>
      </c>
      <c r="D32" s="175"/>
      <c r="E32" s="357"/>
      <c r="F32" s="200">
        <f>D32-E32</f>
        <v>0</v>
      </c>
      <c r="G32" s="333"/>
      <c r="H32" s="18"/>
      <c r="I32" s="18"/>
    </row>
    <row r="33" spans="1:9" ht="12.75">
      <c r="A33" s="488"/>
      <c r="B33" s="149" t="s">
        <v>169</v>
      </c>
      <c r="C33" s="179">
        <v>10</v>
      </c>
      <c r="D33" s="201"/>
      <c r="E33" s="357"/>
      <c r="F33" s="200">
        <f>D33-E33</f>
        <v>0</v>
      </c>
      <c r="G33" s="334"/>
      <c r="H33" s="18"/>
      <c r="I33" s="18"/>
    </row>
    <row r="34" spans="1:9" ht="12.75">
      <c r="A34" s="488"/>
      <c r="B34" s="149" t="s">
        <v>170</v>
      </c>
      <c r="C34" s="179" t="s">
        <v>211</v>
      </c>
      <c r="D34" s="249" t="s">
        <v>211</v>
      </c>
      <c r="E34" s="173" t="s">
        <v>211</v>
      </c>
      <c r="F34" s="173" t="s">
        <v>211</v>
      </c>
      <c r="G34" s="332"/>
      <c r="H34" s="18"/>
      <c r="I34" s="18"/>
    </row>
    <row r="35" spans="1:9" ht="12.75">
      <c r="A35" s="488"/>
      <c r="B35" s="149" t="s">
        <v>171</v>
      </c>
      <c r="C35" s="179">
        <v>2</v>
      </c>
      <c r="D35" s="202"/>
      <c r="E35" s="357"/>
      <c r="F35" s="200">
        <f aca="true" t="shared" si="2" ref="F35:F40">D35-E35</f>
        <v>0</v>
      </c>
      <c r="G35" s="333"/>
      <c r="H35" s="18"/>
      <c r="I35" s="18"/>
    </row>
    <row r="36" spans="1:9" ht="12.75">
      <c r="A36" s="488"/>
      <c r="B36" s="149" t="s">
        <v>172</v>
      </c>
      <c r="C36" s="179">
        <v>4</v>
      </c>
      <c r="D36" s="202"/>
      <c r="E36" s="357"/>
      <c r="F36" s="200">
        <f t="shared" si="2"/>
        <v>0</v>
      </c>
      <c r="G36" s="334"/>
      <c r="H36" s="18"/>
      <c r="I36" s="18"/>
    </row>
    <row r="37" spans="1:9" ht="12.75">
      <c r="A37" s="488"/>
      <c r="B37" s="149" t="s">
        <v>173</v>
      </c>
      <c r="C37" s="179">
        <v>6</v>
      </c>
      <c r="D37" s="202"/>
      <c r="E37" s="357"/>
      <c r="F37" s="200">
        <f t="shared" si="2"/>
        <v>0</v>
      </c>
      <c r="G37" s="334"/>
      <c r="H37" s="18"/>
      <c r="I37" s="18"/>
    </row>
    <row r="38" spans="1:9" ht="12.75">
      <c r="A38" s="488"/>
      <c r="B38" s="149" t="s">
        <v>174</v>
      </c>
      <c r="C38" s="179">
        <v>8</v>
      </c>
      <c r="D38" s="202"/>
      <c r="E38" s="357"/>
      <c r="F38" s="200">
        <f t="shared" si="2"/>
        <v>0</v>
      </c>
      <c r="G38" s="335"/>
      <c r="H38" s="18"/>
      <c r="I38" s="18"/>
    </row>
    <row r="39" spans="1:9" ht="12.75" customHeight="1" hidden="1">
      <c r="A39" s="488"/>
      <c r="B39" s="142"/>
      <c r="C39" s="180"/>
      <c r="D39" s="202"/>
      <c r="E39" s="357"/>
      <c r="F39" s="200">
        <f t="shared" si="2"/>
        <v>0</v>
      </c>
      <c r="G39" s="330"/>
      <c r="H39" s="18"/>
      <c r="I39" s="18"/>
    </row>
    <row r="40" spans="1:9" ht="12.75">
      <c r="A40" s="488"/>
      <c r="B40" s="149" t="s">
        <v>175</v>
      </c>
      <c r="C40" s="179">
        <v>10</v>
      </c>
      <c r="D40" s="202"/>
      <c r="E40" s="357"/>
      <c r="F40" s="200">
        <f t="shared" si="2"/>
        <v>0</v>
      </c>
      <c r="G40" s="330"/>
      <c r="H40" s="18"/>
      <c r="I40" s="18"/>
    </row>
    <row r="41" spans="1:9" ht="15" customHeight="1">
      <c r="A41" s="488"/>
      <c r="B41" s="149" t="s">
        <v>176</v>
      </c>
      <c r="C41" s="179" t="s">
        <v>211</v>
      </c>
      <c r="D41" s="249" t="s">
        <v>211</v>
      </c>
      <c r="E41" s="173" t="s">
        <v>211</v>
      </c>
      <c r="F41" s="173" t="s">
        <v>211</v>
      </c>
      <c r="G41" s="330"/>
      <c r="H41" s="18"/>
      <c r="I41" s="18"/>
    </row>
    <row r="42" spans="1:9" ht="54" customHeight="1">
      <c r="A42" s="488"/>
      <c r="B42" s="213" t="s">
        <v>189</v>
      </c>
      <c r="C42" s="179" t="s">
        <v>211</v>
      </c>
      <c r="D42" s="249" t="s">
        <v>211</v>
      </c>
      <c r="E42" s="173" t="s">
        <v>211</v>
      </c>
      <c r="F42" s="173" t="s">
        <v>211</v>
      </c>
      <c r="G42" s="330"/>
      <c r="H42" s="18"/>
      <c r="I42" s="18"/>
    </row>
    <row r="43" spans="1:9" ht="12.75">
      <c r="A43" s="488"/>
      <c r="B43" s="149" t="s">
        <v>177</v>
      </c>
      <c r="C43" s="179">
        <v>2</v>
      </c>
      <c r="D43" s="202"/>
      <c r="E43" s="357"/>
      <c r="F43" s="200">
        <f>D43-E43</f>
        <v>0</v>
      </c>
      <c r="G43" s="330"/>
      <c r="H43" s="18"/>
      <c r="I43" s="18"/>
    </row>
    <row r="44" spans="1:9" ht="12.75">
      <c r="A44" s="488"/>
      <c r="B44" s="149" t="s">
        <v>178</v>
      </c>
      <c r="C44" s="179">
        <v>4</v>
      </c>
      <c r="D44" s="202"/>
      <c r="E44" s="357"/>
      <c r="F44" s="200">
        <f>D44-E44</f>
        <v>0</v>
      </c>
      <c r="G44" s="330"/>
      <c r="H44" s="18"/>
      <c r="I44" s="18"/>
    </row>
    <row r="45" spans="1:9" ht="12.75">
      <c r="A45" s="488"/>
      <c r="B45" s="149" t="s">
        <v>179</v>
      </c>
      <c r="C45" s="179">
        <v>6</v>
      </c>
      <c r="D45" s="202"/>
      <c r="E45" s="357"/>
      <c r="F45" s="200">
        <f>D45-E45</f>
        <v>0</v>
      </c>
      <c r="G45" s="330"/>
      <c r="H45" s="18"/>
      <c r="I45" s="18"/>
    </row>
    <row r="46" spans="1:14" ht="12.75">
      <c r="A46" s="488"/>
      <c r="B46" s="149" t="s">
        <v>180</v>
      </c>
      <c r="C46" s="179">
        <v>8</v>
      </c>
      <c r="D46" s="202"/>
      <c r="E46" s="357"/>
      <c r="F46" s="200">
        <f>D46-E46</f>
        <v>0</v>
      </c>
      <c r="G46" s="330"/>
      <c r="H46" s="18"/>
      <c r="I46" s="18"/>
      <c r="N46" t="s">
        <v>306</v>
      </c>
    </row>
    <row r="47" spans="1:9" ht="12.75">
      <c r="A47" s="489"/>
      <c r="B47" s="149" t="s">
        <v>181</v>
      </c>
      <c r="C47" s="179">
        <v>10</v>
      </c>
      <c r="D47" s="202"/>
      <c r="E47" s="357"/>
      <c r="F47" s="200">
        <f>D47-E47</f>
        <v>0</v>
      </c>
      <c r="G47" s="330"/>
      <c r="H47" s="18"/>
      <c r="I47" s="18"/>
    </row>
    <row r="48" spans="1:9" ht="63" customHeight="1">
      <c r="A48" s="482" t="s">
        <v>35</v>
      </c>
      <c r="B48" s="177" t="s">
        <v>182</v>
      </c>
      <c r="C48" s="179" t="s">
        <v>211</v>
      </c>
      <c r="D48" s="249" t="s">
        <v>211</v>
      </c>
      <c r="E48" s="173" t="s">
        <v>211</v>
      </c>
      <c r="F48" s="173" t="s">
        <v>211</v>
      </c>
      <c r="G48" s="330"/>
      <c r="H48" s="18"/>
      <c r="I48" s="18"/>
    </row>
    <row r="49" spans="1:9" ht="12.75">
      <c r="A49" s="483"/>
      <c r="B49" s="149" t="s">
        <v>190</v>
      </c>
      <c r="C49" s="179">
        <v>30</v>
      </c>
      <c r="D49" s="202"/>
      <c r="E49" s="357"/>
      <c r="F49" s="200">
        <f aca="true" t="shared" si="3" ref="F49:F54">D49-E49</f>
        <v>0</v>
      </c>
      <c r="G49" s="330"/>
      <c r="H49" s="18"/>
      <c r="I49" s="18"/>
    </row>
    <row r="50" spans="1:9" ht="12.75">
      <c r="A50" s="483"/>
      <c r="B50" s="221" t="s">
        <v>183</v>
      </c>
      <c r="C50" s="179">
        <v>25</v>
      </c>
      <c r="D50" s="202"/>
      <c r="E50" s="357"/>
      <c r="F50" s="200">
        <f t="shared" si="3"/>
        <v>0</v>
      </c>
      <c r="G50" s="330"/>
      <c r="H50" s="18"/>
      <c r="I50" s="18"/>
    </row>
    <row r="51" spans="1:9" ht="12.75">
      <c r="A51" s="483"/>
      <c r="B51" s="149" t="s">
        <v>184</v>
      </c>
      <c r="C51" s="179">
        <v>20</v>
      </c>
      <c r="D51" s="202"/>
      <c r="E51" s="357"/>
      <c r="F51" s="200">
        <f t="shared" si="3"/>
        <v>0</v>
      </c>
      <c r="G51" s="330"/>
      <c r="H51" s="18"/>
      <c r="I51" s="18"/>
    </row>
    <row r="52" spans="1:9" ht="12.75">
      <c r="A52" s="483"/>
      <c r="B52" s="149" t="s">
        <v>185</v>
      </c>
      <c r="C52" s="179">
        <v>15</v>
      </c>
      <c r="D52" s="202"/>
      <c r="E52" s="357"/>
      <c r="F52" s="200">
        <f t="shared" si="3"/>
        <v>0</v>
      </c>
      <c r="G52" s="330"/>
      <c r="H52" s="18"/>
      <c r="I52" s="18"/>
    </row>
    <row r="53" spans="1:9" ht="12.75">
      <c r="A53" s="484"/>
      <c r="B53" s="149" t="s">
        <v>186</v>
      </c>
      <c r="C53" s="179">
        <v>10</v>
      </c>
      <c r="D53" s="202"/>
      <c r="E53" s="357"/>
      <c r="F53" s="200">
        <f t="shared" si="3"/>
        <v>0</v>
      </c>
      <c r="G53" s="330"/>
      <c r="H53" s="18"/>
      <c r="I53" s="18"/>
    </row>
    <row r="54" spans="1:9" ht="51">
      <c r="A54" s="250" t="s">
        <v>36</v>
      </c>
      <c r="B54" s="148" t="s">
        <v>187</v>
      </c>
      <c r="C54" s="179">
        <v>5</v>
      </c>
      <c r="D54" s="202"/>
      <c r="E54" s="357"/>
      <c r="F54" s="200">
        <f t="shared" si="3"/>
        <v>0</v>
      </c>
      <c r="G54" s="330"/>
      <c r="H54" s="18"/>
      <c r="I54" s="18"/>
    </row>
    <row r="55" spans="1:9" ht="12.75">
      <c r="A55" s="17"/>
      <c r="B55" s="145" t="s">
        <v>93</v>
      </c>
      <c r="C55" s="181">
        <v>100</v>
      </c>
      <c r="D55" s="181">
        <f>D6+D7+D8+D9+D10+D11+D12+D15+D16+D17+D18+D19+D20+D21+D22+D23+D24+D25+D26+D27+D29+D30+D31+D32+D33+D35+D36+D37+D38+D40+D43+D44+D45+D46+D47+D49+D50+D51+D52+D53+D54</f>
        <v>0</v>
      </c>
      <c r="E55" s="181">
        <f>SUM(E6:E54)</f>
        <v>0</v>
      </c>
      <c r="F55" s="181">
        <f>SUM(F6:F54)</f>
        <v>0</v>
      </c>
      <c r="G55" s="336"/>
      <c r="H55" s="18"/>
      <c r="I55" s="18"/>
    </row>
    <row r="56" spans="1:9" ht="12.75">
      <c r="A56" s="101"/>
      <c r="B56" s="102"/>
      <c r="C56" s="18"/>
      <c r="D56" s="18"/>
      <c r="E56" s="18"/>
      <c r="F56" s="18"/>
      <c r="G56" s="18"/>
      <c r="H56" s="18"/>
      <c r="I56" s="18"/>
    </row>
    <row r="57" spans="1:9" ht="12.75">
      <c r="A57" s="101"/>
      <c r="B57" s="102"/>
      <c r="C57" s="18"/>
      <c r="D57" s="18"/>
      <c r="E57" s="18"/>
      <c r="F57" s="18"/>
      <c r="G57" s="18"/>
      <c r="H57" s="18"/>
      <c r="I57" s="18"/>
    </row>
    <row r="58" spans="2:9" ht="12.75">
      <c r="B58" s="39" t="s">
        <v>302</v>
      </c>
      <c r="C58" s="412"/>
      <c r="D58" s="413"/>
      <c r="E58" s="314"/>
      <c r="F58" s="39" t="s">
        <v>302</v>
      </c>
      <c r="G58" s="410"/>
      <c r="H58" s="18"/>
      <c r="I58" s="18"/>
    </row>
    <row r="59" spans="2:9" ht="12.75">
      <c r="B59" s="39" t="s">
        <v>303</v>
      </c>
      <c r="C59" s="412"/>
      <c r="D59" s="413"/>
      <c r="E59" s="364"/>
      <c r="F59" s="39" t="s">
        <v>303</v>
      </c>
      <c r="G59" s="410"/>
      <c r="H59" s="18"/>
      <c r="I59" s="18"/>
    </row>
    <row r="60" spans="2:9" ht="15">
      <c r="B60" s="39" t="s">
        <v>304</v>
      </c>
      <c r="C60" s="412"/>
      <c r="D60" s="413"/>
      <c r="E60" s="365"/>
      <c r="F60" s="39" t="s">
        <v>304</v>
      </c>
      <c r="G60" s="410"/>
      <c r="H60" s="18"/>
      <c r="I60" s="18"/>
    </row>
    <row r="61" spans="2:9" ht="15">
      <c r="B61" s="39" t="s">
        <v>305</v>
      </c>
      <c r="C61" s="412"/>
      <c r="D61" s="413"/>
      <c r="E61" s="365"/>
      <c r="F61" s="39" t="s">
        <v>305</v>
      </c>
      <c r="G61" s="410"/>
      <c r="H61" s="18"/>
      <c r="I61" s="18"/>
    </row>
    <row r="62" spans="2:9" ht="15">
      <c r="B62" s="106"/>
      <c r="C62" s="433"/>
      <c r="D62" s="433"/>
      <c r="E62" s="365"/>
      <c r="F62" s="366"/>
      <c r="H62" s="18"/>
      <c r="I62" s="18"/>
    </row>
    <row r="63" spans="2:9" ht="12.75">
      <c r="B63" s="252"/>
      <c r="H63" s="18"/>
      <c r="I63" s="18"/>
    </row>
    <row r="64" spans="2:9" ht="12.75">
      <c r="B64" s="106"/>
      <c r="H64" s="18"/>
      <c r="I64" s="18"/>
    </row>
    <row r="65" spans="2:9" ht="12.75">
      <c r="B65" s="222"/>
      <c r="H65" s="18"/>
      <c r="I65" s="18"/>
    </row>
    <row r="66" spans="8:9" ht="12.75"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252" t="s">
        <v>99</v>
      </c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5" ht="12.75">
      <c r="A75" s="252"/>
    </row>
    <row r="76" ht="12.75">
      <c r="A76" s="252"/>
    </row>
  </sheetData>
  <sheetProtection password="C31F" sheet="1" objects="1" scenarios="1"/>
  <mergeCells count="5">
    <mergeCell ref="C62:D62"/>
    <mergeCell ref="A48:A53"/>
    <mergeCell ref="A6:A12"/>
    <mergeCell ref="A14:A27"/>
    <mergeCell ref="A28:A47"/>
  </mergeCells>
  <printOptions/>
  <pageMargins left="0.39" right="0.21" top="0.59" bottom="0.66" header="0.2" footer="0.2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21">
      <selection activeCell="F54" sqref="F54"/>
    </sheetView>
  </sheetViews>
  <sheetFormatPr defaultColWidth="9.00390625" defaultRowHeight="12.75"/>
  <cols>
    <col min="1" max="1" width="6.25390625" style="0" customWidth="1"/>
    <col min="2" max="2" width="40.25390625" style="0" customWidth="1"/>
    <col min="3" max="3" width="11.25390625" style="0" customWidth="1"/>
    <col min="4" max="4" width="10.875" style="0" customWidth="1"/>
    <col min="5" max="5" width="10.625" style="0" customWidth="1"/>
    <col min="7" max="7" width="33.25390625" style="0" customWidth="1"/>
  </cols>
  <sheetData>
    <row r="2" ht="12.75">
      <c r="A2" s="18" t="s">
        <v>100</v>
      </c>
    </row>
    <row r="4" ht="12.75">
      <c r="A4" s="36" t="s">
        <v>94</v>
      </c>
    </row>
    <row r="7" spans="1:7" ht="25.5">
      <c r="A7" s="103" t="s">
        <v>49</v>
      </c>
      <c r="B7" s="103" t="s">
        <v>26</v>
      </c>
      <c r="C7" s="104" t="s">
        <v>50</v>
      </c>
      <c r="D7" s="104" t="s">
        <v>51</v>
      </c>
      <c r="E7" s="103" t="s">
        <v>21</v>
      </c>
      <c r="F7" s="104" t="s">
        <v>28</v>
      </c>
      <c r="G7" s="103" t="s">
        <v>27</v>
      </c>
    </row>
    <row r="8" spans="1:7" ht="51.75">
      <c r="A8" s="147" t="s">
        <v>29</v>
      </c>
      <c r="B8" s="148" t="s">
        <v>215</v>
      </c>
      <c r="C8" s="147">
        <v>40</v>
      </c>
      <c r="D8" s="203"/>
      <c r="E8" s="347"/>
      <c r="F8" s="206">
        <f>D8-E8</f>
        <v>0</v>
      </c>
      <c r="G8" s="348"/>
    </row>
    <row r="9" spans="1:7" ht="38.25">
      <c r="A9" s="147" t="s">
        <v>30</v>
      </c>
      <c r="B9" s="148" t="s">
        <v>216</v>
      </c>
      <c r="C9" s="147">
        <v>15</v>
      </c>
      <c r="D9" s="203"/>
      <c r="E9" s="347"/>
      <c r="F9" s="206">
        <f>D9-E9</f>
        <v>0</v>
      </c>
      <c r="G9" s="349"/>
    </row>
    <row r="10" spans="1:7" ht="116.25" customHeight="1">
      <c r="A10" s="147" t="s">
        <v>34</v>
      </c>
      <c r="B10" s="148" t="s">
        <v>81</v>
      </c>
      <c r="C10" s="147">
        <v>10</v>
      </c>
      <c r="D10" s="203"/>
      <c r="E10" s="347"/>
      <c r="F10" s="206">
        <f>D10-E10</f>
        <v>0</v>
      </c>
      <c r="G10" s="349"/>
    </row>
    <row r="11" spans="1:7" ht="30" customHeight="1">
      <c r="A11" s="147" t="s">
        <v>35</v>
      </c>
      <c r="B11" s="232" t="s">
        <v>82</v>
      </c>
      <c r="C11" s="147" t="s">
        <v>211</v>
      </c>
      <c r="D11" s="242" t="s">
        <v>211</v>
      </c>
      <c r="E11" s="242" t="s">
        <v>211</v>
      </c>
      <c r="F11" s="206" t="s">
        <v>211</v>
      </c>
      <c r="G11" s="350"/>
    </row>
    <row r="12" spans="1:7" ht="27.75" customHeight="1">
      <c r="A12" s="150">
        <v>39086</v>
      </c>
      <c r="B12" s="151" t="s">
        <v>83</v>
      </c>
      <c r="C12" s="147" t="s">
        <v>211</v>
      </c>
      <c r="D12" s="242" t="s">
        <v>211</v>
      </c>
      <c r="E12" s="242" t="s">
        <v>211</v>
      </c>
      <c r="F12" s="206" t="s">
        <v>211</v>
      </c>
      <c r="G12" s="351"/>
    </row>
    <row r="13" spans="1:7" ht="12.75">
      <c r="A13" s="152"/>
      <c r="B13" s="243" t="s">
        <v>84</v>
      </c>
      <c r="C13" s="204">
        <v>20</v>
      </c>
      <c r="D13" s="203"/>
      <c r="E13" s="347"/>
      <c r="F13" s="207">
        <f>D13-E13</f>
        <v>0</v>
      </c>
      <c r="G13" s="352"/>
    </row>
    <row r="14" spans="1:7" ht="12.75">
      <c r="A14" s="153"/>
      <c r="B14" s="244" t="s">
        <v>85</v>
      </c>
      <c r="C14" s="204">
        <v>20</v>
      </c>
      <c r="D14" s="203"/>
      <c r="E14" s="347"/>
      <c r="F14" s="207">
        <f>D14-E14</f>
        <v>0</v>
      </c>
      <c r="G14" s="353"/>
    </row>
    <row r="15" spans="1:7" ht="12.75">
      <c r="A15" s="153"/>
      <c r="B15" s="244" t="s">
        <v>86</v>
      </c>
      <c r="C15" s="204">
        <v>15</v>
      </c>
      <c r="D15" s="203"/>
      <c r="E15" s="347"/>
      <c r="F15" s="207">
        <f>D15-E15</f>
        <v>0</v>
      </c>
      <c r="G15" s="353"/>
    </row>
    <row r="16" spans="1:7" ht="12.75">
      <c r="A16" s="153"/>
      <c r="B16" s="244" t="s">
        <v>87</v>
      </c>
      <c r="C16" s="204">
        <v>5</v>
      </c>
      <c r="D16" s="203"/>
      <c r="E16" s="347"/>
      <c r="F16" s="207">
        <f>D16-E16</f>
        <v>0</v>
      </c>
      <c r="G16" s="353"/>
    </row>
    <row r="17" spans="1:7" ht="12.75">
      <c r="A17" s="154"/>
      <c r="B17" s="244" t="s">
        <v>88</v>
      </c>
      <c r="C17" s="204">
        <v>25</v>
      </c>
      <c r="D17" s="203"/>
      <c r="E17" s="347"/>
      <c r="F17" s="207">
        <f>D17-E17</f>
        <v>0</v>
      </c>
      <c r="G17" s="354"/>
    </row>
    <row r="18" spans="1:7" ht="12.75">
      <c r="A18" s="155">
        <v>39117</v>
      </c>
      <c r="B18" s="156" t="s">
        <v>89</v>
      </c>
      <c r="C18" s="147" t="s">
        <v>211</v>
      </c>
      <c r="D18" s="242" t="s">
        <v>211</v>
      </c>
      <c r="E18" s="242" t="s">
        <v>211</v>
      </c>
      <c r="F18" s="207" t="s">
        <v>211</v>
      </c>
      <c r="G18" s="355"/>
    </row>
    <row r="19" spans="1:7" ht="12.75">
      <c r="A19" s="157"/>
      <c r="B19" s="243" t="s">
        <v>84</v>
      </c>
      <c r="C19" s="204">
        <v>20</v>
      </c>
      <c r="D19" s="203"/>
      <c r="E19" s="347"/>
      <c r="F19" s="207">
        <f>D19-E19</f>
        <v>0</v>
      </c>
      <c r="G19" s="352"/>
    </row>
    <row r="20" spans="1:7" ht="12.75">
      <c r="A20" s="158"/>
      <c r="B20" s="244" t="s">
        <v>85</v>
      </c>
      <c r="C20" s="204">
        <v>20</v>
      </c>
      <c r="D20" s="203"/>
      <c r="E20" s="347"/>
      <c r="F20" s="207">
        <f>D20-E20</f>
        <v>0</v>
      </c>
      <c r="G20" s="353"/>
    </row>
    <row r="21" spans="1:7" ht="12.75">
      <c r="A21" s="158"/>
      <c r="B21" s="244" t="s">
        <v>86</v>
      </c>
      <c r="C21" s="204">
        <v>10</v>
      </c>
      <c r="D21" s="203"/>
      <c r="E21" s="347"/>
      <c r="F21" s="207">
        <f>D21-E21</f>
        <v>0</v>
      </c>
      <c r="G21" s="353"/>
    </row>
    <row r="22" spans="1:7" ht="12.75">
      <c r="A22" s="158"/>
      <c r="B22" s="244" t="s">
        <v>87</v>
      </c>
      <c r="C22" s="204">
        <v>5</v>
      </c>
      <c r="D22" s="203"/>
      <c r="E22" s="347"/>
      <c r="F22" s="207">
        <f>D22-E22</f>
        <v>0</v>
      </c>
      <c r="G22" s="353"/>
    </row>
    <row r="23" spans="1:7" ht="12.75">
      <c r="A23" s="159"/>
      <c r="B23" s="244" t="s">
        <v>88</v>
      </c>
      <c r="C23" s="204">
        <v>25</v>
      </c>
      <c r="D23" s="203"/>
      <c r="E23" s="347"/>
      <c r="F23" s="207">
        <f>D23-E23</f>
        <v>0</v>
      </c>
      <c r="G23" s="354"/>
    </row>
    <row r="24" spans="1:7" ht="12.75">
      <c r="A24" s="155">
        <v>39145</v>
      </c>
      <c r="B24" s="156" t="s">
        <v>90</v>
      </c>
      <c r="C24" s="147" t="s">
        <v>211</v>
      </c>
      <c r="D24" s="242" t="s">
        <v>211</v>
      </c>
      <c r="E24" s="242" t="s">
        <v>211</v>
      </c>
      <c r="F24" s="206" t="s">
        <v>211</v>
      </c>
      <c r="G24" s="355"/>
    </row>
    <row r="25" spans="1:7" ht="12.75">
      <c r="A25" s="157"/>
      <c r="B25" s="244" t="s">
        <v>84</v>
      </c>
      <c r="C25" s="204">
        <v>15</v>
      </c>
      <c r="D25" s="203"/>
      <c r="E25" s="347"/>
      <c r="F25" s="207">
        <f aca="true" t="shared" si="0" ref="F25:F30">D25-E25</f>
        <v>0</v>
      </c>
      <c r="G25" s="352"/>
    </row>
    <row r="26" spans="1:7" ht="12.75">
      <c r="A26" s="158"/>
      <c r="B26" s="244" t="s">
        <v>85</v>
      </c>
      <c r="C26" s="204">
        <v>15</v>
      </c>
      <c r="D26" s="203"/>
      <c r="E26" s="347"/>
      <c r="F26" s="207">
        <f t="shared" si="0"/>
        <v>0</v>
      </c>
      <c r="G26" s="353"/>
    </row>
    <row r="27" spans="1:7" ht="12.75">
      <c r="A27" s="158"/>
      <c r="B27" s="244" t="s">
        <v>86</v>
      </c>
      <c r="C27" s="204">
        <v>15</v>
      </c>
      <c r="D27" s="203"/>
      <c r="E27" s="347"/>
      <c r="F27" s="207">
        <f t="shared" si="0"/>
        <v>0</v>
      </c>
      <c r="G27" s="353"/>
    </row>
    <row r="28" spans="1:7" ht="12.75">
      <c r="A28" s="158"/>
      <c r="B28" s="244" t="s">
        <v>91</v>
      </c>
      <c r="C28" s="204">
        <v>10</v>
      </c>
      <c r="D28" s="203"/>
      <c r="E28" s="347"/>
      <c r="F28" s="207">
        <f t="shared" si="0"/>
        <v>0</v>
      </c>
      <c r="G28" s="353"/>
    </row>
    <row r="29" spans="1:7" ht="12.75">
      <c r="A29" s="158"/>
      <c r="B29" s="244" t="s">
        <v>87</v>
      </c>
      <c r="C29" s="204">
        <v>5</v>
      </c>
      <c r="D29" s="203"/>
      <c r="E29" s="347"/>
      <c r="F29" s="207">
        <f t="shared" si="0"/>
        <v>0</v>
      </c>
      <c r="G29" s="353"/>
    </row>
    <row r="30" spans="1:7" ht="12.75">
      <c r="A30" s="159"/>
      <c r="B30" s="244" t="s">
        <v>88</v>
      </c>
      <c r="C30" s="204">
        <v>25</v>
      </c>
      <c r="D30" s="203"/>
      <c r="E30" s="347"/>
      <c r="F30" s="207">
        <f t="shared" si="0"/>
        <v>0</v>
      </c>
      <c r="G30" s="354"/>
    </row>
    <row r="31" spans="1:7" ht="25.5">
      <c r="A31" s="155">
        <v>39176</v>
      </c>
      <c r="B31" s="233" t="s">
        <v>217</v>
      </c>
      <c r="C31" s="147" t="s">
        <v>211</v>
      </c>
      <c r="D31" s="242" t="s">
        <v>211</v>
      </c>
      <c r="E31" s="242" t="s">
        <v>211</v>
      </c>
      <c r="F31" s="206" t="s">
        <v>211</v>
      </c>
      <c r="G31" s="355"/>
    </row>
    <row r="32" spans="1:7" ht="12.75">
      <c r="A32" s="157"/>
      <c r="B32" s="244" t="s">
        <v>84</v>
      </c>
      <c r="C32" s="204">
        <v>10</v>
      </c>
      <c r="D32" s="203"/>
      <c r="E32" s="347"/>
      <c r="F32" s="207">
        <f aca="true" t="shared" si="1" ref="F32:F37">D32-E32</f>
        <v>0</v>
      </c>
      <c r="G32" s="352"/>
    </row>
    <row r="33" spans="1:7" ht="12.75">
      <c r="A33" s="158"/>
      <c r="B33" s="244" t="s">
        <v>85</v>
      </c>
      <c r="C33" s="204">
        <v>15</v>
      </c>
      <c r="D33" s="203"/>
      <c r="E33" s="347"/>
      <c r="F33" s="207">
        <f t="shared" si="1"/>
        <v>0</v>
      </c>
      <c r="G33" s="353"/>
    </row>
    <row r="34" spans="1:7" ht="12.75">
      <c r="A34" s="158"/>
      <c r="B34" s="244" t="s">
        <v>86</v>
      </c>
      <c r="C34" s="204">
        <v>15</v>
      </c>
      <c r="D34" s="203"/>
      <c r="E34" s="347"/>
      <c r="F34" s="207">
        <f t="shared" si="1"/>
        <v>0</v>
      </c>
      <c r="G34" s="353"/>
    </row>
    <row r="35" spans="1:7" ht="12.75">
      <c r="A35" s="158"/>
      <c r="B35" s="244" t="s">
        <v>87</v>
      </c>
      <c r="C35" s="204">
        <v>5</v>
      </c>
      <c r="D35" s="203"/>
      <c r="E35" s="347"/>
      <c r="F35" s="207">
        <f t="shared" si="1"/>
        <v>0</v>
      </c>
      <c r="G35" s="353"/>
    </row>
    <row r="36" spans="1:7" ht="12.75">
      <c r="A36" s="158"/>
      <c r="B36" s="244" t="s">
        <v>88</v>
      </c>
      <c r="C36" s="204">
        <v>25</v>
      </c>
      <c r="D36" s="203"/>
      <c r="E36" s="347"/>
      <c r="F36" s="207">
        <f t="shared" si="1"/>
        <v>0</v>
      </c>
      <c r="G36" s="354"/>
    </row>
    <row r="37" spans="1:7" ht="12.75" hidden="1">
      <c r="A37" s="159"/>
      <c r="B37" s="160"/>
      <c r="C37" s="204"/>
      <c r="D37" s="203"/>
      <c r="E37" s="242"/>
      <c r="F37" s="207">
        <f t="shared" si="1"/>
        <v>0</v>
      </c>
      <c r="G37" s="356"/>
    </row>
    <row r="38" spans="1:7" ht="25.5">
      <c r="A38" s="161">
        <v>39206</v>
      </c>
      <c r="B38" s="162" t="s">
        <v>92</v>
      </c>
      <c r="C38" s="147" t="s">
        <v>211</v>
      </c>
      <c r="D38" s="242" t="s">
        <v>211</v>
      </c>
      <c r="E38" s="242" t="s">
        <v>211</v>
      </c>
      <c r="F38" s="206" t="s">
        <v>211</v>
      </c>
      <c r="G38" s="351"/>
    </row>
    <row r="39" spans="1:7" ht="12.75" customHeight="1">
      <c r="A39" s="157"/>
      <c r="B39" s="244" t="s">
        <v>84</v>
      </c>
      <c r="C39" s="204">
        <v>10</v>
      </c>
      <c r="D39" s="203"/>
      <c r="E39" s="347"/>
      <c r="F39" s="207">
        <f>D39-E39</f>
        <v>0</v>
      </c>
      <c r="G39" s="352"/>
    </row>
    <row r="40" spans="1:7" ht="12.75">
      <c r="A40" s="158"/>
      <c r="B40" s="244" t="s">
        <v>85</v>
      </c>
      <c r="C40" s="204">
        <v>15</v>
      </c>
      <c r="D40" s="203"/>
      <c r="E40" s="347"/>
      <c r="F40" s="207">
        <f>D40-E40</f>
        <v>0</v>
      </c>
      <c r="G40" s="353"/>
    </row>
    <row r="41" spans="1:7" ht="12.75">
      <c r="A41" s="158"/>
      <c r="B41" s="244" t="s">
        <v>86</v>
      </c>
      <c r="C41" s="204">
        <v>10</v>
      </c>
      <c r="D41" s="203"/>
      <c r="E41" s="347"/>
      <c r="F41" s="207">
        <f>D41-E41</f>
        <v>0</v>
      </c>
      <c r="G41" s="353"/>
    </row>
    <row r="42" spans="1:7" ht="12.75">
      <c r="A42" s="158"/>
      <c r="B42" s="244" t="s">
        <v>87</v>
      </c>
      <c r="C42" s="204">
        <v>5</v>
      </c>
      <c r="D42" s="203"/>
      <c r="E42" s="347"/>
      <c r="F42" s="207">
        <f>D42-E42</f>
        <v>0</v>
      </c>
      <c r="G42" s="353"/>
    </row>
    <row r="43" spans="1:7" ht="12.75">
      <c r="A43" s="159"/>
      <c r="B43" s="244" t="s">
        <v>88</v>
      </c>
      <c r="C43" s="204">
        <v>25</v>
      </c>
      <c r="D43" s="203"/>
      <c r="E43" s="347"/>
      <c r="F43" s="207">
        <f>D43-E43</f>
        <v>0</v>
      </c>
      <c r="G43" s="354"/>
    </row>
    <row r="44" spans="1:7" ht="12.75">
      <c r="A44" s="155">
        <v>39237</v>
      </c>
      <c r="B44" s="156" t="s">
        <v>218</v>
      </c>
      <c r="C44" s="147" t="s">
        <v>211</v>
      </c>
      <c r="D44" s="242" t="s">
        <v>211</v>
      </c>
      <c r="E44" s="242" t="s">
        <v>211</v>
      </c>
      <c r="F44" s="206" t="s">
        <v>211</v>
      </c>
      <c r="G44" s="355"/>
    </row>
    <row r="45" spans="1:7" ht="12.75">
      <c r="A45" s="157"/>
      <c r="B45" s="244" t="s">
        <v>84</v>
      </c>
      <c r="C45" s="204">
        <v>15</v>
      </c>
      <c r="D45" s="203"/>
      <c r="E45" s="347"/>
      <c r="F45" s="207">
        <f aca="true" t="shared" si="2" ref="F45:F51">D45-E45</f>
        <v>0</v>
      </c>
      <c r="G45" s="352"/>
    </row>
    <row r="46" spans="1:7" ht="12.75">
      <c r="A46" s="158"/>
      <c r="B46" s="244" t="s">
        <v>85</v>
      </c>
      <c r="C46" s="204">
        <v>15</v>
      </c>
      <c r="D46" s="203"/>
      <c r="E46" s="347"/>
      <c r="F46" s="207">
        <f t="shared" si="2"/>
        <v>0</v>
      </c>
      <c r="G46" s="353"/>
    </row>
    <row r="47" spans="1:7" ht="12.75">
      <c r="A47" s="158"/>
      <c r="B47" s="244" t="s">
        <v>86</v>
      </c>
      <c r="C47" s="204">
        <v>15</v>
      </c>
      <c r="D47" s="203"/>
      <c r="E47" s="347"/>
      <c r="F47" s="207">
        <f t="shared" si="2"/>
        <v>0</v>
      </c>
      <c r="G47" s="353"/>
    </row>
    <row r="48" spans="1:7" ht="12.75">
      <c r="A48" s="158"/>
      <c r="B48" s="244" t="s">
        <v>91</v>
      </c>
      <c r="C48" s="204">
        <v>10</v>
      </c>
      <c r="D48" s="203"/>
      <c r="E48" s="347"/>
      <c r="F48" s="207">
        <f t="shared" si="2"/>
        <v>0</v>
      </c>
      <c r="G48" s="353"/>
    </row>
    <row r="49" spans="1:7" ht="12.75">
      <c r="A49" s="158"/>
      <c r="B49" s="244" t="s">
        <v>87</v>
      </c>
      <c r="C49" s="204">
        <v>5</v>
      </c>
      <c r="D49" s="203"/>
      <c r="E49" s="347"/>
      <c r="F49" s="207">
        <f t="shared" si="2"/>
        <v>0</v>
      </c>
      <c r="G49" s="353"/>
    </row>
    <row r="50" spans="1:7" ht="12.75">
      <c r="A50" s="159"/>
      <c r="B50" s="244" t="s">
        <v>88</v>
      </c>
      <c r="C50" s="204">
        <v>25</v>
      </c>
      <c r="D50" s="203"/>
      <c r="E50" s="347"/>
      <c r="F50" s="207">
        <f t="shared" si="2"/>
        <v>0</v>
      </c>
      <c r="G50" s="354"/>
    </row>
    <row r="51" spans="1:7" ht="12.75">
      <c r="A51" s="144"/>
      <c r="B51" s="145" t="s">
        <v>93</v>
      </c>
      <c r="C51" s="205">
        <v>100</v>
      </c>
      <c r="D51" s="205">
        <f>D8+D9+D10+D13+D14+D15+D16+D17+D19+D20+D21+D22+D23+D25+D26+D27+D28+D29+D30+D32+D33+D34+D35+D36+D39+D40+D41+D42+D43+D45+D46+D47+D48+D49+D50</f>
        <v>0</v>
      </c>
      <c r="E51" s="206">
        <f>SUM(E8:E50)</f>
        <v>0</v>
      </c>
      <c r="F51" s="207">
        <f t="shared" si="2"/>
        <v>0</v>
      </c>
      <c r="G51" s="208"/>
    </row>
    <row r="54" spans="2:7" ht="12.75">
      <c r="B54" s="39" t="s">
        <v>302</v>
      </c>
      <c r="C54" s="410"/>
      <c r="F54" s="39" t="s">
        <v>302</v>
      </c>
      <c r="G54" s="410"/>
    </row>
    <row r="55" spans="1:7" ht="15">
      <c r="A55" s="367"/>
      <c r="B55" s="39" t="s">
        <v>303</v>
      </c>
      <c r="C55" s="410"/>
      <c r="D55" s="314"/>
      <c r="E55" s="313"/>
      <c r="F55" s="39" t="s">
        <v>303</v>
      </c>
      <c r="G55" s="410"/>
    </row>
    <row r="56" spans="1:7" ht="12.75">
      <c r="A56" s="106"/>
      <c r="B56" s="39" t="s">
        <v>304</v>
      </c>
      <c r="C56" s="410"/>
      <c r="D56" s="364"/>
      <c r="E56" s="369"/>
      <c r="F56" s="39" t="s">
        <v>304</v>
      </c>
      <c r="G56" s="410"/>
    </row>
    <row r="57" spans="1:7" ht="12.75">
      <c r="A57" s="106"/>
      <c r="B57" s="39" t="s">
        <v>305</v>
      </c>
      <c r="C57" s="410"/>
      <c r="D57" s="364"/>
      <c r="E57" s="369"/>
      <c r="F57" s="39" t="s">
        <v>305</v>
      </c>
      <c r="G57" s="410"/>
    </row>
    <row r="58" spans="1:5" ht="15">
      <c r="A58" s="106"/>
      <c r="B58" s="360"/>
      <c r="C58" s="365"/>
      <c r="D58" s="364"/>
      <c r="E58" s="369"/>
    </row>
    <row r="59" spans="1:5" ht="15">
      <c r="A59" s="106"/>
      <c r="B59" s="360"/>
      <c r="C59" s="365"/>
      <c r="D59" s="364"/>
      <c r="E59" s="369"/>
    </row>
    <row r="61" ht="12.75">
      <c r="B61" s="252" t="s">
        <v>99</v>
      </c>
    </row>
  </sheetData>
  <sheetProtection password="C31F" sheet="1" objects="1" scenarios="1"/>
  <printOptions/>
  <pageMargins left="0.4" right="0.16" top="0.51" bottom="0.27" header="0.4921259845" footer="0.2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G27" sqref="G27"/>
    </sheetView>
  </sheetViews>
  <sheetFormatPr defaultColWidth="9.00390625" defaultRowHeight="12.75"/>
  <cols>
    <col min="2" max="2" width="33.125" style="0" customWidth="1"/>
    <col min="4" max="4" width="12.125" style="0" customWidth="1"/>
    <col min="6" max="6" width="12.875" style="0" customWidth="1"/>
    <col min="7" max="7" width="32.625" style="0" customWidth="1"/>
  </cols>
  <sheetData>
    <row r="2" ht="12.75">
      <c r="A2" s="18" t="s">
        <v>98</v>
      </c>
    </row>
    <row r="4" ht="12.75">
      <c r="A4" s="146" t="s">
        <v>95</v>
      </c>
    </row>
    <row r="7" spans="1:7" ht="25.5">
      <c r="A7" s="103" t="s">
        <v>49</v>
      </c>
      <c r="B7" s="103" t="s">
        <v>26</v>
      </c>
      <c r="C7" s="104" t="s">
        <v>50</v>
      </c>
      <c r="D7" s="104" t="s">
        <v>51</v>
      </c>
      <c r="E7" s="103" t="s">
        <v>21</v>
      </c>
      <c r="F7" s="104" t="s">
        <v>28</v>
      </c>
      <c r="G7" s="103" t="s">
        <v>27</v>
      </c>
    </row>
    <row r="8" spans="1:7" ht="12.75" hidden="1">
      <c r="A8" s="103"/>
      <c r="B8" s="103"/>
      <c r="C8" s="104"/>
      <c r="D8" s="104"/>
      <c r="E8" s="103"/>
      <c r="F8" s="104"/>
      <c r="G8" s="103"/>
    </row>
    <row r="9" spans="1:7" ht="38.25">
      <c r="A9" s="166" t="s">
        <v>29</v>
      </c>
      <c r="B9" s="148" t="s">
        <v>97</v>
      </c>
      <c r="C9" s="167">
        <v>25</v>
      </c>
      <c r="D9" s="175"/>
      <c r="E9" s="357"/>
      <c r="F9" s="212">
        <f>D9-E9</f>
        <v>0</v>
      </c>
      <c r="G9" s="358"/>
    </row>
    <row r="10" spans="1:7" ht="25.5">
      <c r="A10" s="166" t="s">
        <v>30</v>
      </c>
      <c r="B10" s="148" t="s">
        <v>219</v>
      </c>
      <c r="C10" s="167">
        <v>5</v>
      </c>
      <c r="D10" s="175"/>
      <c r="E10" s="357"/>
      <c r="F10" s="212">
        <f>D10-E10</f>
        <v>0</v>
      </c>
      <c r="G10" s="358"/>
    </row>
    <row r="11" spans="1:7" ht="25.5">
      <c r="A11" s="490" t="s">
        <v>34</v>
      </c>
      <c r="B11" s="148" t="s">
        <v>233</v>
      </c>
      <c r="C11" s="164" t="s">
        <v>211</v>
      </c>
      <c r="D11" s="236" t="s">
        <v>211</v>
      </c>
      <c r="E11" s="209" t="s">
        <v>211</v>
      </c>
      <c r="F11" s="209" t="s">
        <v>211</v>
      </c>
      <c r="G11" s="169" t="s">
        <v>289</v>
      </c>
    </row>
    <row r="12" spans="1:7" ht="12.75">
      <c r="A12" s="491"/>
      <c r="B12" s="164" t="s">
        <v>85</v>
      </c>
      <c r="C12" s="164">
        <v>20</v>
      </c>
      <c r="D12" s="168"/>
      <c r="E12" s="231"/>
      <c r="F12" s="209">
        <f>D12-E12</f>
        <v>0</v>
      </c>
      <c r="G12" s="358"/>
    </row>
    <row r="13" spans="1:7" ht="12.75">
      <c r="A13" s="491"/>
      <c r="B13" s="164" t="s">
        <v>96</v>
      </c>
      <c r="C13" s="164">
        <v>20</v>
      </c>
      <c r="D13" s="168"/>
      <c r="E13" s="231"/>
      <c r="F13" s="209">
        <f>D13-E13</f>
        <v>0</v>
      </c>
      <c r="G13" s="358"/>
    </row>
    <row r="14" spans="1:7" ht="12.75">
      <c r="A14" s="491"/>
      <c r="B14" s="164" t="s">
        <v>87</v>
      </c>
      <c r="C14" s="164">
        <v>30</v>
      </c>
      <c r="D14" s="168"/>
      <c r="E14" s="231"/>
      <c r="F14" s="209">
        <f>D14-E14</f>
        <v>0</v>
      </c>
      <c r="G14" s="358"/>
    </row>
    <row r="15" spans="1:7" ht="12.75">
      <c r="A15" s="173"/>
      <c r="B15" s="240" t="s">
        <v>93</v>
      </c>
      <c r="C15" s="241">
        <v>100</v>
      </c>
      <c r="D15" s="209">
        <f>D9+D10+D12+D13+D14</f>
        <v>0</v>
      </c>
      <c r="E15" s="209">
        <f>SUM(E9:E14)</f>
        <v>0</v>
      </c>
      <c r="F15" s="209">
        <f>D15-E15</f>
        <v>0</v>
      </c>
      <c r="G15" s="210"/>
    </row>
    <row r="16" spans="1:7" ht="12.75">
      <c r="A16" s="237"/>
      <c r="B16" s="238"/>
      <c r="C16" s="239"/>
      <c r="D16" s="239"/>
      <c r="E16" s="239"/>
      <c r="F16" s="239"/>
      <c r="G16" s="238"/>
    </row>
    <row r="19" spans="6:7" ht="12.75">
      <c r="F19" s="39" t="s">
        <v>302</v>
      </c>
      <c r="G19" s="211"/>
    </row>
    <row r="20" spans="3:7" ht="12.75">
      <c r="C20" s="5"/>
      <c r="F20" s="39" t="s">
        <v>303</v>
      </c>
      <c r="G20" s="211"/>
    </row>
    <row r="21" spans="1:7" ht="15">
      <c r="A21" s="367"/>
      <c r="B21" s="314"/>
      <c r="C21" s="8"/>
      <c r="D21" s="314"/>
      <c r="E21" s="314"/>
      <c r="F21" s="39" t="s">
        <v>304</v>
      </c>
      <c r="G21" s="211"/>
    </row>
    <row r="22" spans="1:7" ht="12.75">
      <c r="A22" s="106"/>
      <c r="B22" s="360"/>
      <c r="C22" s="364"/>
      <c r="D22" s="364"/>
      <c r="E22" s="364"/>
      <c r="F22" s="39" t="s">
        <v>305</v>
      </c>
      <c r="G22" s="211"/>
    </row>
    <row r="23" spans="1:6" ht="15">
      <c r="A23" s="106"/>
      <c r="B23" s="360"/>
      <c r="C23" s="360"/>
      <c r="D23" s="365"/>
      <c r="E23" s="364"/>
      <c r="F23" s="369"/>
    </row>
    <row r="24" spans="1:7" ht="15">
      <c r="A24" s="106"/>
      <c r="B24" s="360"/>
      <c r="C24" s="360"/>
      <c r="D24" s="365"/>
      <c r="E24" s="364"/>
      <c r="F24" s="39" t="s">
        <v>302</v>
      </c>
      <c r="G24" s="211"/>
    </row>
    <row r="25" spans="1:7" ht="15">
      <c r="A25" s="106"/>
      <c r="B25" s="360"/>
      <c r="C25" s="360"/>
      <c r="D25" s="365"/>
      <c r="E25" s="364"/>
      <c r="F25" s="39" t="s">
        <v>303</v>
      </c>
      <c r="G25" s="211"/>
    </row>
    <row r="26" spans="6:7" ht="12.75">
      <c r="F26" s="39" t="s">
        <v>304</v>
      </c>
      <c r="G26" s="211"/>
    </row>
    <row r="27" spans="2:7" ht="12.75">
      <c r="B27" s="252"/>
      <c r="F27" s="39" t="s">
        <v>305</v>
      </c>
      <c r="G27" s="211"/>
    </row>
    <row r="30" ht="12.75">
      <c r="A30" s="252" t="s">
        <v>99</v>
      </c>
    </row>
  </sheetData>
  <sheetProtection password="C31F" sheet="1" objects="1" scenarios="1"/>
  <mergeCells count="1">
    <mergeCell ref="A11:A14"/>
  </mergeCells>
  <printOptions/>
  <pageMargins left="0.97" right="0.91" top="1" bottom="1" header="0.4921259845" footer="0.4921259845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13">
      <selection activeCell="J36" sqref="J36"/>
    </sheetView>
  </sheetViews>
  <sheetFormatPr defaultColWidth="9.00390625" defaultRowHeight="12.75"/>
  <cols>
    <col min="1" max="1" width="11.875" style="0" customWidth="1"/>
    <col min="2" max="2" width="53.125" style="0" customWidth="1"/>
    <col min="4" max="4" width="18.25390625" style="0" customWidth="1"/>
    <col min="5" max="5" width="14.125" style="0" hidden="1" customWidth="1"/>
    <col min="6" max="6" width="10.25390625" style="0" customWidth="1"/>
    <col min="7" max="7" width="18.875" style="0" customWidth="1"/>
    <col min="8" max="8" width="11.625" style="0" hidden="1" customWidth="1"/>
    <col min="9" max="9" width="15.25390625" style="0" customWidth="1"/>
    <col min="10" max="10" width="24.00390625" style="0" customWidth="1"/>
  </cols>
  <sheetData>
    <row r="2" ht="12.75">
      <c r="A2" s="18" t="s">
        <v>123</v>
      </c>
    </row>
    <row r="4" ht="12.75">
      <c r="A4" s="146" t="s">
        <v>142</v>
      </c>
    </row>
    <row r="7" spans="1:10" ht="39" customHeight="1">
      <c r="A7" s="103" t="s">
        <v>49</v>
      </c>
      <c r="B7" s="103" t="s">
        <v>26</v>
      </c>
      <c r="C7" s="104" t="s">
        <v>50</v>
      </c>
      <c r="D7" s="306" t="s">
        <v>291</v>
      </c>
      <c r="E7" s="104" t="s">
        <v>51</v>
      </c>
      <c r="F7" s="306" t="s">
        <v>51</v>
      </c>
      <c r="G7" s="306" t="s">
        <v>300</v>
      </c>
      <c r="H7" s="103"/>
      <c r="I7" s="104" t="s">
        <v>28</v>
      </c>
      <c r="J7" s="103" t="s">
        <v>27</v>
      </c>
    </row>
    <row r="8" spans="1:10" ht="38.25" customHeight="1">
      <c r="A8" s="166" t="s">
        <v>29</v>
      </c>
      <c r="B8" s="170" t="s">
        <v>136</v>
      </c>
      <c r="C8" s="167">
        <v>5</v>
      </c>
      <c r="D8" s="305" t="s">
        <v>211</v>
      </c>
      <c r="E8" s="167"/>
      <c r="F8" s="175"/>
      <c r="G8" s="357"/>
      <c r="H8" s="357"/>
      <c r="I8" s="212">
        <f>F8-G8</f>
        <v>0</v>
      </c>
      <c r="J8" s="359" t="s">
        <v>121</v>
      </c>
    </row>
    <row r="9" spans="1:10" ht="25.5">
      <c r="A9" s="166" t="s">
        <v>30</v>
      </c>
      <c r="B9" s="148" t="s">
        <v>101</v>
      </c>
      <c r="C9" s="167">
        <v>50</v>
      </c>
      <c r="D9" s="301"/>
      <c r="E9" s="300" t="e">
        <f>(D9/$D$30)*C9</f>
        <v>#DIV/0!</v>
      </c>
      <c r="F9" s="302">
        <f>IF(ISERR(E9),0,E9)</f>
        <v>0</v>
      </c>
      <c r="G9" s="362"/>
      <c r="H9" s="300" t="e">
        <f>(G9/$G$30)*C9</f>
        <v>#DIV/0!</v>
      </c>
      <c r="I9" s="302">
        <f>IF(ISERR(H9),0,H9)</f>
        <v>0</v>
      </c>
      <c r="J9" s="332"/>
    </row>
    <row r="10" spans="1:10" ht="12.75" customHeight="1">
      <c r="A10" s="166" t="s">
        <v>34</v>
      </c>
      <c r="B10" s="148" t="s">
        <v>102</v>
      </c>
      <c r="C10" s="167" t="s">
        <v>211</v>
      </c>
      <c r="D10" s="305" t="s">
        <v>211</v>
      </c>
      <c r="E10" s="167"/>
      <c r="F10" s="305" t="s">
        <v>211</v>
      </c>
      <c r="G10" s="305" t="s">
        <v>211</v>
      </c>
      <c r="H10" s="305"/>
      <c r="I10" s="303" t="s">
        <v>211</v>
      </c>
      <c r="J10" s="333"/>
    </row>
    <row r="11" spans="1:10" ht="12.75" customHeight="1">
      <c r="A11" s="171">
        <v>39085</v>
      </c>
      <c r="B11" s="170" t="s">
        <v>122</v>
      </c>
      <c r="C11" s="174">
        <v>40</v>
      </c>
      <c r="D11" s="301"/>
      <c r="E11" s="300" t="e">
        <f>(D11/$D$30)*C11</f>
        <v>#DIV/0!</v>
      </c>
      <c r="F11" s="302">
        <f>IF(ISERR(E11),0,E11)</f>
        <v>0</v>
      </c>
      <c r="G11" s="362"/>
      <c r="H11" s="300" t="e">
        <f>(G11/$G$30)*C11</f>
        <v>#DIV/0!</v>
      </c>
      <c r="I11" s="302">
        <f>IF(ISERR(H11),0,H11)</f>
        <v>0</v>
      </c>
      <c r="J11" s="333"/>
    </row>
    <row r="12" spans="1:10" ht="12.75" customHeight="1">
      <c r="A12" s="171">
        <v>39116</v>
      </c>
      <c r="B12" s="148" t="s">
        <v>104</v>
      </c>
      <c r="C12" s="167">
        <v>45</v>
      </c>
      <c r="D12" s="301"/>
      <c r="E12" s="300" t="e">
        <f>(D12/$D$30)*C12</f>
        <v>#DIV/0!</v>
      </c>
      <c r="F12" s="302">
        <f>IF(ISERR(E12),0,E12)</f>
        <v>0</v>
      </c>
      <c r="G12" s="362"/>
      <c r="H12" s="300" t="e">
        <f>(G12/$G$30)*C12</f>
        <v>#DIV/0!</v>
      </c>
      <c r="I12" s="302">
        <f>IF(ISERR(H12),0,H12)</f>
        <v>0</v>
      </c>
      <c r="J12" s="335"/>
    </row>
    <row r="13" spans="1:10" ht="12.75" customHeight="1">
      <c r="A13" s="166" t="s">
        <v>35</v>
      </c>
      <c r="B13" s="148" t="s">
        <v>103</v>
      </c>
      <c r="C13" s="167" t="s">
        <v>211</v>
      </c>
      <c r="D13" s="305" t="s">
        <v>211</v>
      </c>
      <c r="E13" s="167"/>
      <c r="F13" s="305" t="s">
        <v>211</v>
      </c>
      <c r="G13" s="305" t="s">
        <v>211</v>
      </c>
      <c r="H13" s="305"/>
      <c r="I13" s="303" t="s">
        <v>211</v>
      </c>
      <c r="J13" s="334"/>
    </row>
    <row r="14" spans="1:10" ht="12.75" customHeight="1">
      <c r="A14" s="171">
        <v>39086</v>
      </c>
      <c r="B14" s="148" t="s">
        <v>105</v>
      </c>
      <c r="C14" s="167">
        <v>40</v>
      </c>
      <c r="D14" s="301"/>
      <c r="E14" s="300" t="e">
        <f>(D14/$D$30)*C14</f>
        <v>#DIV/0!</v>
      </c>
      <c r="F14" s="302">
        <f>IF(ISERR(E14),0,E14)</f>
        <v>0</v>
      </c>
      <c r="G14" s="362"/>
      <c r="H14" s="300" t="e">
        <f>(G14/$G$30)*C14</f>
        <v>#DIV/0!</v>
      </c>
      <c r="I14" s="302">
        <f>IF(ISERR(H14),0,H14)</f>
        <v>0</v>
      </c>
      <c r="J14" s="333"/>
    </row>
    <row r="15" spans="1:10" ht="27" customHeight="1">
      <c r="A15" s="171">
        <v>39117</v>
      </c>
      <c r="B15" s="148" t="s">
        <v>106</v>
      </c>
      <c r="C15" s="167">
        <v>35</v>
      </c>
      <c r="D15" s="301"/>
      <c r="E15" s="300" t="e">
        <f>(D15/$D$30)*C15</f>
        <v>#DIV/0!</v>
      </c>
      <c r="F15" s="302">
        <f>IF(ISERR(E15),0,E15)</f>
        <v>0</v>
      </c>
      <c r="G15" s="362"/>
      <c r="H15" s="300" t="e">
        <f>(G15/$G$30)*C15</f>
        <v>#DIV/0!</v>
      </c>
      <c r="I15" s="302">
        <f>IF(ISERR(H15),0,H15)</f>
        <v>0</v>
      </c>
      <c r="J15" s="335"/>
    </row>
    <row r="16" spans="1:10" ht="12.75" customHeight="1">
      <c r="A16" s="171" t="s">
        <v>221</v>
      </c>
      <c r="B16" s="234" t="s">
        <v>220</v>
      </c>
      <c r="C16" s="167">
        <v>45</v>
      </c>
      <c r="D16" s="301"/>
      <c r="E16" s="300" t="e">
        <f>(D16/$D$30)*C16</f>
        <v>#DIV/0!</v>
      </c>
      <c r="F16" s="302">
        <f>IF(ISERR(E16),0,E16)</f>
        <v>0</v>
      </c>
      <c r="G16" s="362"/>
      <c r="H16" s="300" t="e">
        <f>(G16/$G$30)*C16</f>
        <v>#DIV/0!</v>
      </c>
      <c r="I16" s="302">
        <f>IF(ISERR(H16),0,H16)</f>
        <v>0</v>
      </c>
      <c r="J16" s="335"/>
    </row>
    <row r="17" spans="1:10" ht="12.75" customHeight="1">
      <c r="A17" s="166" t="s">
        <v>36</v>
      </c>
      <c r="B17" s="148" t="s">
        <v>107</v>
      </c>
      <c r="C17" s="167">
        <v>30</v>
      </c>
      <c r="D17" s="301"/>
      <c r="E17" s="300" t="e">
        <f>(D17/$D$30)*C17</f>
        <v>#DIV/0!</v>
      </c>
      <c r="F17" s="302">
        <f>IF(ISERR(E17),0,E17)</f>
        <v>0</v>
      </c>
      <c r="G17" s="362"/>
      <c r="H17" s="300" t="e">
        <f>(G17/$G$30)*C17</f>
        <v>#DIV/0!</v>
      </c>
      <c r="I17" s="302">
        <f>IF(ISERR(H17),0,H17)</f>
        <v>0</v>
      </c>
      <c r="J17" s="335"/>
    </row>
    <row r="18" spans="1:10" ht="12.75" customHeight="1">
      <c r="A18" s="166" t="s">
        <v>37</v>
      </c>
      <c r="B18" s="148" t="s">
        <v>108</v>
      </c>
      <c r="C18" s="167" t="s">
        <v>211</v>
      </c>
      <c r="D18" s="305" t="s">
        <v>211</v>
      </c>
      <c r="E18" s="167"/>
      <c r="F18" s="305" t="s">
        <v>211</v>
      </c>
      <c r="G18" s="305" t="s">
        <v>211</v>
      </c>
      <c r="H18" s="305"/>
      <c r="I18" s="303" t="s">
        <v>211</v>
      </c>
      <c r="J18" s="333"/>
    </row>
    <row r="19" spans="1:10" ht="25.5">
      <c r="A19" s="171">
        <v>39088</v>
      </c>
      <c r="B19" s="148" t="s">
        <v>109</v>
      </c>
      <c r="C19" s="167">
        <v>45</v>
      </c>
      <c r="D19" s="301"/>
      <c r="E19" s="300" t="e">
        <f aca="true" t="shared" si="0" ref="E19:E24">(D19/$D$30)*C19</f>
        <v>#DIV/0!</v>
      </c>
      <c r="F19" s="302">
        <f aca="true" t="shared" si="1" ref="F19:F24">IF(ISERR(E19),0,E19)</f>
        <v>0</v>
      </c>
      <c r="G19" s="362"/>
      <c r="H19" s="300" t="e">
        <f aca="true" t="shared" si="2" ref="H19:H26">(G19/$G$30)*C19</f>
        <v>#DIV/0!</v>
      </c>
      <c r="I19" s="302">
        <f aca="true" t="shared" si="3" ref="I19:I24">IF(ISERR(H19),0,H19)</f>
        <v>0</v>
      </c>
      <c r="J19" s="333"/>
    </row>
    <row r="20" spans="1:10" ht="12.75" customHeight="1">
      <c r="A20" s="171">
        <v>39119</v>
      </c>
      <c r="B20" s="148" t="s">
        <v>110</v>
      </c>
      <c r="C20" s="167">
        <v>45</v>
      </c>
      <c r="D20" s="301"/>
      <c r="E20" s="300" t="e">
        <f t="shared" si="0"/>
        <v>#DIV/0!</v>
      </c>
      <c r="F20" s="302">
        <f t="shared" si="1"/>
        <v>0</v>
      </c>
      <c r="G20" s="362"/>
      <c r="H20" s="300" t="e">
        <f t="shared" si="2"/>
        <v>#DIV/0!</v>
      </c>
      <c r="I20" s="302">
        <f t="shared" si="3"/>
        <v>0</v>
      </c>
      <c r="J20" s="335"/>
    </row>
    <row r="21" spans="1:10" ht="12.75" customHeight="1">
      <c r="A21" s="166" t="s">
        <v>113</v>
      </c>
      <c r="B21" s="148" t="s">
        <v>111</v>
      </c>
      <c r="C21" s="167">
        <v>30</v>
      </c>
      <c r="D21" s="301"/>
      <c r="E21" s="300" t="e">
        <f t="shared" si="0"/>
        <v>#DIV/0!</v>
      </c>
      <c r="F21" s="302">
        <f t="shared" si="1"/>
        <v>0</v>
      </c>
      <c r="G21" s="362"/>
      <c r="H21" s="300" t="e">
        <f t="shared" si="2"/>
        <v>#DIV/0!</v>
      </c>
      <c r="I21" s="302">
        <f t="shared" si="3"/>
        <v>0</v>
      </c>
      <c r="J21" s="335"/>
    </row>
    <row r="22" spans="1:10" ht="26.25" customHeight="1">
      <c r="A22" s="166" t="s">
        <v>114</v>
      </c>
      <c r="B22" s="148" t="s">
        <v>112</v>
      </c>
      <c r="C22" s="167">
        <v>40</v>
      </c>
      <c r="D22" s="301"/>
      <c r="E22" s="300" t="e">
        <f t="shared" si="0"/>
        <v>#DIV/0!</v>
      </c>
      <c r="F22" s="302">
        <f t="shared" si="1"/>
        <v>0</v>
      </c>
      <c r="G22" s="362"/>
      <c r="H22" s="300" t="e">
        <f t="shared" si="2"/>
        <v>#DIV/0!</v>
      </c>
      <c r="I22" s="302">
        <f t="shared" si="3"/>
        <v>0</v>
      </c>
      <c r="J22" s="332"/>
    </row>
    <row r="23" spans="1:10" ht="25.5">
      <c r="A23" s="166" t="s">
        <v>118</v>
      </c>
      <c r="B23" s="148" t="s">
        <v>115</v>
      </c>
      <c r="C23" s="167">
        <v>35</v>
      </c>
      <c r="D23" s="301"/>
      <c r="E23" s="300" t="e">
        <f t="shared" si="0"/>
        <v>#DIV/0!</v>
      </c>
      <c r="F23" s="302">
        <f t="shared" si="1"/>
        <v>0</v>
      </c>
      <c r="G23" s="362"/>
      <c r="H23" s="300" t="e">
        <f t="shared" si="2"/>
        <v>#DIV/0!</v>
      </c>
      <c r="I23" s="302">
        <f t="shared" si="3"/>
        <v>0</v>
      </c>
      <c r="J23" s="332"/>
    </row>
    <row r="24" spans="1:10" ht="12.75" customHeight="1">
      <c r="A24" s="166" t="s">
        <v>119</v>
      </c>
      <c r="B24" s="148" t="s">
        <v>116</v>
      </c>
      <c r="C24" s="167">
        <v>50</v>
      </c>
      <c r="D24" s="301"/>
      <c r="E24" s="300" t="e">
        <f t="shared" si="0"/>
        <v>#DIV/0!</v>
      </c>
      <c r="F24" s="302">
        <f t="shared" si="1"/>
        <v>0</v>
      </c>
      <c r="G24" s="362"/>
      <c r="H24" s="300" t="e">
        <f t="shared" si="2"/>
        <v>#DIV/0!</v>
      </c>
      <c r="I24" s="302">
        <f t="shared" si="3"/>
        <v>0</v>
      </c>
      <c r="J24" s="332"/>
    </row>
    <row r="25" spans="1:10" ht="25.5">
      <c r="A25" s="166" t="s">
        <v>120</v>
      </c>
      <c r="B25" s="148" t="s">
        <v>117</v>
      </c>
      <c r="C25" s="167">
        <v>15</v>
      </c>
      <c r="D25" s="305" t="s">
        <v>211</v>
      </c>
      <c r="E25" s="167"/>
      <c r="F25" s="175"/>
      <c r="G25" s="363"/>
      <c r="H25" s="357" t="e">
        <f t="shared" si="2"/>
        <v>#DIV/0!</v>
      </c>
      <c r="I25" s="212">
        <f>F25-G25</f>
        <v>0</v>
      </c>
      <c r="J25" s="332"/>
    </row>
    <row r="26" spans="1:10" ht="25.5">
      <c r="A26" s="166" t="s">
        <v>224</v>
      </c>
      <c r="B26" s="148" t="s">
        <v>222</v>
      </c>
      <c r="C26" s="167">
        <v>10</v>
      </c>
      <c r="D26" s="305" t="s">
        <v>211</v>
      </c>
      <c r="E26" s="167"/>
      <c r="F26" s="175"/>
      <c r="G26" s="363"/>
      <c r="H26" s="357" t="e">
        <f t="shared" si="2"/>
        <v>#DIV/0!</v>
      </c>
      <c r="I26" s="212">
        <f>F26-G26</f>
        <v>0</v>
      </c>
      <c r="J26" s="332"/>
    </row>
    <row r="27" spans="1:10" ht="25.5">
      <c r="A27" s="492" t="s">
        <v>225</v>
      </c>
      <c r="B27" s="148" t="s">
        <v>223</v>
      </c>
      <c r="C27" s="167" t="s">
        <v>211</v>
      </c>
      <c r="D27" s="305" t="s">
        <v>211</v>
      </c>
      <c r="E27" s="167"/>
      <c r="F27" s="305" t="s">
        <v>211</v>
      </c>
      <c r="G27" s="305" t="s">
        <v>211</v>
      </c>
      <c r="H27" s="305"/>
      <c r="I27" s="303" t="s">
        <v>211</v>
      </c>
      <c r="J27" s="332"/>
    </row>
    <row r="28" spans="1:10" ht="12.75" customHeight="1">
      <c r="A28" s="493"/>
      <c r="B28" s="178" t="s">
        <v>231</v>
      </c>
      <c r="C28" s="167">
        <v>10</v>
      </c>
      <c r="D28" s="305" t="s">
        <v>211</v>
      </c>
      <c r="E28" s="167"/>
      <c r="F28" s="175"/>
      <c r="G28" s="363"/>
      <c r="H28" s="357"/>
      <c r="I28" s="212">
        <f>F28-G28</f>
        <v>0</v>
      </c>
      <c r="J28" s="332"/>
    </row>
    <row r="29" spans="1:10" ht="12.75" customHeight="1">
      <c r="A29" s="494"/>
      <c r="B29" s="149" t="s">
        <v>232</v>
      </c>
      <c r="C29" s="167">
        <v>20</v>
      </c>
      <c r="D29" s="305" t="s">
        <v>211</v>
      </c>
      <c r="E29" s="167"/>
      <c r="F29" s="175"/>
      <c r="G29" s="363"/>
      <c r="H29" s="357"/>
      <c r="I29" s="212">
        <f>F29-G29</f>
        <v>0</v>
      </c>
      <c r="J29" s="332"/>
    </row>
    <row r="30" spans="1:10" ht="12.75">
      <c r="A30" s="172"/>
      <c r="B30" s="169" t="s">
        <v>31</v>
      </c>
      <c r="C30" s="173" t="s">
        <v>211</v>
      </c>
      <c r="D30" s="302">
        <f>SUM(D9+D11+D12+D14+D15+D16+D17+D19+D20+D21+D22+D23+D24)</f>
        <v>0</v>
      </c>
      <c r="E30" s="302"/>
      <c r="F30" s="304">
        <f>F8+F9+F11+F12+F14+F15+F16+F17+F19+F20+F21+F22+F23+F24+F25+F26+F28+F29</f>
        <v>0</v>
      </c>
      <c r="G30" s="302">
        <f>SUM(G9+G11+G12+G14+G15+G16+G17+G19+G20+G21+G22+G23+G24)</f>
        <v>0</v>
      </c>
      <c r="H30" s="173"/>
      <c r="I30" s="304">
        <f>I8+I9+I11+I12+I14+I15+I16+I17+I19+I20+I21+I22+I23+I24+I25+I26+I28+I29</f>
        <v>0</v>
      </c>
      <c r="J30" s="163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11" ht="12.75">
      <c r="A33" s="414" t="s">
        <v>302</v>
      </c>
      <c r="B33" s="415"/>
      <c r="C33" s="314"/>
      <c r="D33" s="314"/>
      <c r="E33" s="308"/>
      <c r="G33" s="106"/>
      <c r="H33" s="413"/>
      <c r="I33" s="414" t="s">
        <v>302</v>
      </c>
      <c r="J33" s="247"/>
      <c r="K33" s="1"/>
    </row>
    <row r="34" spans="1:11" ht="12.75">
      <c r="A34" s="414" t="s">
        <v>303</v>
      </c>
      <c r="B34" s="415"/>
      <c r="C34" s="364"/>
      <c r="D34" s="364"/>
      <c r="E34" s="308"/>
      <c r="G34" s="106"/>
      <c r="H34" s="413"/>
      <c r="I34" s="414" t="s">
        <v>303</v>
      </c>
      <c r="J34" s="247"/>
      <c r="K34" s="1"/>
    </row>
    <row r="35" spans="1:11" ht="15">
      <c r="A35" s="414" t="s">
        <v>304</v>
      </c>
      <c r="B35" s="415"/>
      <c r="C35" s="365"/>
      <c r="D35" s="366"/>
      <c r="E35" s="308"/>
      <c r="G35" s="106"/>
      <c r="H35" s="413"/>
      <c r="I35" s="414" t="s">
        <v>304</v>
      </c>
      <c r="J35" s="247"/>
      <c r="K35" s="307"/>
    </row>
    <row r="36" spans="1:11" ht="15">
      <c r="A36" s="414" t="s">
        <v>305</v>
      </c>
      <c r="B36" s="415"/>
      <c r="C36" s="365"/>
      <c r="D36" s="366"/>
      <c r="E36" s="308"/>
      <c r="G36" s="106"/>
      <c r="H36" s="413"/>
      <c r="I36" s="414" t="s">
        <v>305</v>
      </c>
      <c r="J36" s="247"/>
      <c r="K36" s="307"/>
    </row>
    <row r="37" spans="1:11" ht="15">
      <c r="A37" s="106"/>
      <c r="B37" s="368"/>
      <c r="C37" s="365"/>
      <c r="D37" s="366"/>
      <c r="E37" s="1"/>
      <c r="K37" s="307"/>
    </row>
    <row r="39" ht="12.75">
      <c r="B39" s="252"/>
    </row>
    <row r="41" ht="12.75">
      <c r="A41" s="252" t="s">
        <v>99</v>
      </c>
    </row>
  </sheetData>
  <sheetProtection password="C31F" sheet="1" formatCells="0" formatColumns="0" formatRows="0" insertColumns="0" insertRows="0" insertHyperlinks="0" deleteColumns="0" deleteRows="0" sort="0" autoFilter="0" pivotTables="0"/>
  <mergeCells count="1">
    <mergeCell ref="A27:A29"/>
  </mergeCells>
  <printOptions/>
  <pageMargins left="0.7086614173228347" right="0.6692913385826772" top="0.4724409448818898" bottom="0.5118110236220472" header="0.5118110236220472" footer="0.5118110236220472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0">
      <selection activeCell="I23" sqref="I23"/>
    </sheetView>
  </sheetViews>
  <sheetFormatPr defaultColWidth="9.00390625" defaultRowHeight="12.75"/>
  <cols>
    <col min="1" max="1" width="15.75390625" style="0" customWidth="1"/>
    <col min="2" max="2" width="40.125" style="0" customWidth="1"/>
    <col min="3" max="3" width="9.625" style="0" bestFit="1" customWidth="1"/>
    <col min="4" max="4" width="17.125" style="0" customWidth="1"/>
    <col min="5" max="5" width="13.00390625" style="0" hidden="1" customWidth="1"/>
    <col min="6" max="6" width="12.75390625" style="0" customWidth="1"/>
    <col min="7" max="7" width="18.375" style="0" customWidth="1"/>
    <col min="8" max="8" width="12.875" style="0" hidden="1" customWidth="1"/>
    <col min="9" max="9" width="11.75390625" style="0" customWidth="1"/>
    <col min="10" max="10" width="32.125" style="0" customWidth="1"/>
  </cols>
  <sheetData>
    <row r="1" spans="1:10" ht="12.75">
      <c r="A1" s="370"/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2.75">
      <c r="A2" s="371" t="s">
        <v>135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2.75">
      <c r="A3" s="370"/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372" t="s">
        <v>124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2.75">
      <c r="A5" s="370"/>
      <c r="B5" s="370"/>
      <c r="C5" s="370"/>
      <c r="D5" s="370"/>
      <c r="E5" s="370"/>
      <c r="F5" s="370"/>
      <c r="G5" s="370"/>
      <c r="H5" s="370"/>
      <c r="I5" s="370"/>
      <c r="J5" s="370"/>
    </row>
    <row r="6" spans="1:10" ht="36.75" customHeight="1">
      <c r="A6" s="373" t="s">
        <v>49</v>
      </c>
      <c r="B6" s="373" t="s">
        <v>26</v>
      </c>
      <c r="C6" s="374" t="s">
        <v>50</v>
      </c>
      <c r="D6" s="374" t="s">
        <v>291</v>
      </c>
      <c r="E6" s="374" t="s">
        <v>292</v>
      </c>
      <c r="F6" s="374" t="s">
        <v>51</v>
      </c>
      <c r="G6" s="374" t="s">
        <v>301</v>
      </c>
      <c r="H6" s="374" t="s">
        <v>292</v>
      </c>
      <c r="I6" s="374" t="s">
        <v>28</v>
      </c>
      <c r="J6" s="373" t="s">
        <v>27</v>
      </c>
    </row>
    <row r="7" spans="1:10" ht="38.25">
      <c r="A7" s="375" t="s">
        <v>29</v>
      </c>
      <c r="B7" s="376" t="s">
        <v>125</v>
      </c>
      <c r="C7" s="377">
        <v>5</v>
      </c>
      <c r="D7" s="377" t="s">
        <v>211</v>
      </c>
      <c r="E7" s="377"/>
      <c r="F7" s="378"/>
      <c r="G7" s="379"/>
      <c r="H7" s="379"/>
      <c r="I7" s="380">
        <f>F7-G7</f>
        <v>0</v>
      </c>
      <c r="J7" s="381" t="s">
        <v>134</v>
      </c>
    </row>
    <row r="8" spans="1:10" ht="12.75">
      <c r="A8" s="495" t="s">
        <v>30</v>
      </c>
      <c r="B8" s="382" t="s">
        <v>126</v>
      </c>
      <c r="C8" s="377" t="s">
        <v>211</v>
      </c>
      <c r="D8" s="377" t="s">
        <v>211</v>
      </c>
      <c r="E8" s="377"/>
      <c r="F8" s="377" t="s">
        <v>211</v>
      </c>
      <c r="G8" s="377" t="s">
        <v>211</v>
      </c>
      <c r="H8" s="377"/>
      <c r="I8" s="383" t="s">
        <v>211</v>
      </c>
      <c r="J8" s="498" t="s">
        <v>226</v>
      </c>
    </row>
    <row r="9" spans="1:10" ht="12.75">
      <c r="A9" s="496"/>
      <c r="B9" s="382" t="s">
        <v>127</v>
      </c>
      <c r="C9" s="377">
        <v>25</v>
      </c>
      <c r="D9" s="377" t="s">
        <v>211</v>
      </c>
      <c r="E9" s="377"/>
      <c r="F9" s="378"/>
      <c r="G9" s="379"/>
      <c r="H9" s="384"/>
      <c r="I9" s="385">
        <f>F9-G9</f>
        <v>0</v>
      </c>
      <c r="J9" s="499"/>
    </row>
    <row r="10" spans="1:10" ht="12.75">
      <c r="A10" s="497"/>
      <c r="B10" s="382" t="s">
        <v>128</v>
      </c>
      <c r="C10" s="377">
        <v>10</v>
      </c>
      <c r="D10" s="377" t="s">
        <v>211</v>
      </c>
      <c r="E10" s="377"/>
      <c r="F10" s="378"/>
      <c r="G10" s="379"/>
      <c r="H10" s="384"/>
      <c r="I10" s="385">
        <f>F10-G10</f>
        <v>0</v>
      </c>
      <c r="J10" s="500"/>
    </row>
    <row r="11" spans="1:10" ht="51">
      <c r="A11" s="375" t="s">
        <v>34</v>
      </c>
      <c r="B11" s="376" t="s">
        <v>129</v>
      </c>
      <c r="C11" s="377">
        <v>30</v>
      </c>
      <c r="D11" s="387"/>
      <c r="E11" s="388" t="e">
        <f>(D11/$D$19)*C11</f>
        <v>#DIV/0!</v>
      </c>
      <c r="F11" s="389">
        <f>IF(ISERR(E11),0,E11)</f>
        <v>0</v>
      </c>
      <c r="G11" s="379"/>
      <c r="H11" s="388" t="e">
        <f>(G11/$G$19)*C11</f>
        <v>#DIV/0!</v>
      </c>
      <c r="I11" s="389">
        <f>IF(ISERR(H11),0,H11)</f>
        <v>0</v>
      </c>
      <c r="J11" s="386"/>
    </row>
    <row r="12" spans="1:10" ht="39.75" customHeight="1">
      <c r="A12" s="375" t="s">
        <v>35</v>
      </c>
      <c r="B12" s="376" t="s">
        <v>130</v>
      </c>
      <c r="C12" s="377">
        <v>30</v>
      </c>
      <c r="D12" s="387"/>
      <c r="E12" s="388" t="e">
        <f>(D12/$D$19)*C12</f>
        <v>#DIV/0!</v>
      </c>
      <c r="F12" s="389">
        <f>IF(ISERR(E12),0,E12)</f>
        <v>0</v>
      </c>
      <c r="G12" s="379"/>
      <c r="H12" s="388" t="e">
        <f>(G12/$G$19)*C12</f>
        <v>#DIV/0!</v>
      </c>
      <c r="I12" s="389">
        <f>IF(ISERR(H12),0,H12)</f>
        <v>0</v>
      </c>
      <c r="J12" s="390"/>
    </row>
    <row r="13" spans="1:10" ht="41.25" customHeight="1">
      <c r="A13" s="375" t="s">
        <v>36</v>
      </c>
      <c r="B13" s="391" t="s">
        <v>131</v>
      </c>
      <c r="C13" s="392" t="s">
        <v>211</v>
      </c>
      <c r="D13" s="392" t="s">
        <v>211</v>
      </c>
      <c r="E13" s="392"/>
      <c r="F13" s="392" t="s">
        <v>211</v>
      </c>
      <c r="G13" s="392" t="s">
        <v>211</v>
      </c>
      <c r="H13" s="392"/>
      <c r="I13" s="380" t="s">
        <v>211</v>
      </c>
      <c r="J13" s="390"/>
    </row>
    <row r="14" spans="1:10" ht="28.5" customHeight="1">
      <c r="A14" s="375" t="s">
        <v>227</v>
      </c>
      <c r="B14" s="393" t="s">
        <v>229</v>
      </c>
      <c r="C14" s="377">
        <v>45</v>
      </c>
      <c r="D14" s="387"/>
      <c r="E14" s="388" t="e">
        <f>(D14/$D$19)*C14</f>
        <v>#DIV/0!</v>
      </c>
      <c r="F14" s="389">
        <f>IF(ISERR(E14),0,E14)</f>
        <v>0</v>
      </c>
      <c r="G14" s="379"/>
      <c r="H14" s="388" t="e">
        <f>(G14/$G$19)*C14</f>
        <v>#DIV/0!</v>
      </c>
      <c r="I14" s="389">
        <f>IF(ISERR(H14),0,H14)</f>
        <v>0</v>
      </c>
      <c r="J14" s="390"/>
    </row>
    <row r="15" spans="1:10" ht="16.5" customHeight="1">
      <c r="A15" s="375" t="s">
        <v>228</v>
      </c>
      <c r="B15" s="382" t="s">
        <v>230</v>
      </c>
      <c r="C15" s="377">
        <v>30</v>
      </c>
      <c r="D15" s="387"/>
      <c r="E15" s="388" t="e">
        <f>(D15/$D$19)*C15</f>
        <v>#DIV/0!</v>
      </c>
      <c r="F15" s="389">
        <f>IF(ISERR(E15),0,E15)</f>
        <v>0</v>
      </c>
      <c r="G15" s="379"/>
      <c r="H15" s="388" t="e">
        <f>(G15/$G$19)*C15</f>
        <v>#DIV/0!</v>
      </c>
      <c r="I15" s="389">
        <f>IF(ISERR(H15),0,H15)</f>
        <v>0</v>
      </c>
      <c r="J15" s="390"/>
    </row>
    <row r="16" spans="1:10" ht="51">
      <c r="A16" s="375" t="s">
        <v>37</v>
      </c>
      <c r="B16" s="376" t="s">
        <v>133</v>
      </c>
      <c r="C16" s="377">
        <v>35</v>
      </c>
      <c r="D16" s="387"/>
      <c r="E16" s="388" t="e">
        <f>(D16/$D$19)*C16</f>
        <v>#DIV/0!</v>
      </c>
      <c r="F16" s="389">
        <f>IF(ISERR(E16),0,E16)</f>
        <v>0</v>
      </c>
      <c r="G16" s="379"/>
      <c r="H16" s="388" t="e">
        <f>(G16/$G$19)*C16</f>
        <v>#DIV/0!</v>
      </c>
      <c r="I16" s="389">
        <f>IF(ISERR(H16),0,H16)</f>
        <v>0</v>
      </c>
      <c r="J16" s="390"/>
    </row>
    <row r="17" spans="1:10" ht="38.25">
      <c r="A17" s="375" t="s">
        <v>113</v>
      </c>
      <c r="B17" s="394" t="s">
        <v>132</v>
      </c>
      <c r="C17" s="377">
        <v>15</v>
      </c>
      <c r="D17" s="377" t="s">
        <v>211</v>
      </c>
      <c r="E17" s="377"/>
      <c r="F17" s="378"/>
      <c r="G17" s="379"/>
      <c r="H17" s="379"/>
      <c r="I17" s="380">
        <f>F17-G17</f>
        <v>0</v>
      </c>
      <c r="J17" s="390"/>
    </row>
    <row r="18" spans="1:10" ht="25.5">
      <c r="A18" s="375" t="s">
        <v>114</v>
      </c>
      <c r="B18" s="395" t="s">
        <v>222</v>
      </c>
      <c r="C18" s="377">
        <v>10</v>
      </c>
      <c r="D18" s="377" t="s">
        <v>211</v>
      </c>
      <c r="E18" s="377"/>
      <c r="F18" s="378"/>
      <c r="G18" s="379"/>
      <c r="H18" s="379"/>
      <c r="I18" s="380">
        <f>F18-G18</f>
        <v>0</v>
      </c>
      <c r="J18" s="390"/>
    </row>
    <row r="19" spans="1:10" ht="12.75">
      <c r="A19" s="396"/>
      <c r="B19" s="397" t="s">
        <v>31</v>
      </c>
      <c r="C19" s="383" t="s">
        <v>211</v>
      </c>
      <c r="D19" s="389">
        <f>D16+D15+D14+D12+D11</f>
        <v>0</v>
      </c>
      <c r="E19" s="389"/>
      <c r="F19" s="389">
        <f>F7+F9+F10+F11+F12+F14+F15+F16+F17+F18</f>
        <v>0</v>
      </c>
      <c r="G19" s="389">
        <f>G16+G15+G14+G12+G11</f>
        <v>0</v>
      </c>
      <c r="H19" s="383"/>
      <c r="I19" s="389">
        <f>I7+I9+I10+I11+I12+I14+I15+I16+I17+I18</f>
        <v>0</v>
      </c>
      <c r="J19" s="396"/>
    </row>
    <row r="20" spans="1:10" ht="12.75">
      <c r="A20" s="398"/>
      <c r="B20" s="398"/>
      <c r="C20" s="416"/>
      <c r="D20" s="398"/>
      <c r="E20" s="398"/>
      <c r="F20" s="398"/>
      <c r="G20" s="398"/>
      <c r="H20" s="398"/>
      <c r="I20" s="398"/>
      <c r="J20" s="398"/>
    </row>
    <row r="21" spans="1:10" ht="15">
      <c r="A21" s="419"/>
      <c r="B21" s="420"/>
      <c r="C21" s="422"/>
      <c r="D21" s="420"/>
      <c r="E21" s="421"/>
      <c r="F21" s="420"/>
      <c r="G21" s="370"/>
      <c r="H21" s="370"/>
      <c r="I21" s="370"/>
      <c r="J21" s="370"/>
    </row>
    <row r="22" spans="1:10" ht="12.75">
      <c r="A22" s="414" t="s">
        <v>302</v>
      </c>
      <c r="B22" s="149"/>
      <c r="C22" s="407"/>
      <c r="D22" s="417"/>
      <c r="E22" s="418"/>
      <c r="F22" s="417"/>
      <c r="G22" s="370"/>
      <c r="H22" s="370"/>
      <c r="I22" s="414" t="s">
        <v>302</v>
      </c>
      <c r="J22" s="149"/>
    </row>
    <row r="23" spans="1:10" ht="15">
      <c r="A23" s="414" t="s">
        <v>303</v>
      </c>
      <c r="B23" s="149"/>
      <c r="C23" s="407"/>
      <c r="D23" s="401"/>
      <c r="E23" s="399"/>
      <c r="F23" s="402"/>
      <c r="G23" s="370"/>
      <c r="H23" s="370"/>
      <c r="I23" s="414" t="s">
        <v>303</v>
      </c>
      <c r="J23" s="149"/>
    </row>
    <row r="24" spans="1:10" ht="15">
      <c r="A24" s="414" t="s">
        <v>304</v>
      </c>
      <c r="B24" s="415"/>
      <c r="C24" s="407"/>
      <c r="D24" s="401"/>
      <c r="E24" s="399"/>
      <c r="F24" s="402"/>
      <c r="G24" s="370"/>
      <c r="H24" s="370"/>
      <c r="I24" s="414" t="s">
        <v>304</v>
      </c>
      <c r="J24" s="415"/>
    </row>
    <row r="25" spans="1:10" ht="15">
      <c r="A25" s="414" t="s">
        <v>305</v>
      </c>
      <c r="B25" s="415"/>
      <c r="C25" s="407"/>
      <c r="D25" s="401"/>
      <c r="E25" s="399"/>
      <c r="F25" s="402"/>
      <c r="G25" s="370"/>
      <c r="H25" s="370"/>
      <c r="I25" s="414" t="s">
        <v>305</v>
      </c>
      <c r="J25" s="415"/>
    </row>
    <row r="26" spans="1:13" ht="15">
      <c r="A26" s="398"/>
      <c r="B26" s="400"/>
      <c r="C26" s="403"/>
      <c r="D26" s="403"/>
      <c r="E26" s="403"/>
      <c r="F26" s="404"/>
      <c r="G26" s="400"/>
      <c r="H26" s="400"/>
      <c r="I26" s="403"/>
      <c r="J26" s="403"/>
      <c r="K26" s="307"/>
      <c r="L26" s="312"/>
      <c r="M26" s="106"/>
    </row>
    <row r="27" spans="1:13" ht="15">
      <c r="A27" s="398"/>
      <c r="B27" s="400"/>
      <c r="C27" s="403"/>
      <c r="D27" s="403"/>
      <c r="E27" s="403"/>
      <c r="F27" s="404"/>
      <c r="G27" s="400"/>
      <c r="H27" s="400"/>
      <c r="I27" s="403"/>
      <c r="J27" s="403"/>
      <c r="K27" s="307"/>
      <c r="L27" s="312"/>
      <c r="M27" s="106"/>
    </row>
    <row r="28" spans="1:10" ht="12.75">
      <c r="A28" s="405" t="s">
        <v>99</v>
      </c>
      <c r="B28" s="400"/>
      <c r="C28" s="403"/>
      <c r="D28" s="403"/>
      <c r="E28" s="403"/>
      <c r="F28" s="404"/>
      <c r="G28" s="370"/>
      <c r="H28" s="370"/>
      <c r="I28" s="400"/>
      <c r="J28" s="403"/>
    </row>
    <row r="31" ht="12.75">
      <c r="B31" s="252"/>
    </row>
    <row r="32" ht="12.75">
      <c r="A32" s="252"/>
    </row>
    <row r="39" ht="15.75">
      <c r="B39" s="176"/>
    </row>
  </sheetData>
  <sheetProtection password="C31F" sheet="1" formatCells="0" formatColumns="0" formatRows="0" insertColumns="0" insertRows="0" insertHyperlinks="0" deleteColumns="0" deleteRows="0" sort="0" autoFilter="0" pivotTables="0"/>
  <mergeCells count="2">
    <mergeCell ref="A8:A10"/>
    <mergeCell ref="J8:J10"/>
  </mergeCells>
  <printOptions/>
  <pageMargins left="0.74" right="0.62" top="0.48" bottom="0.15" header="0.29" footer="0.15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27" sqref="A27:H27"/>
    </sheetView>
  </sheetViews>
  <sheetFormatPr defaultColWidth="9.00390625" defaultRowHeight="18" customHeight="1"/>
  <cols>
    <col min="1" max="1" width="9.125" style="107" customWidth="1"/>
    <col min="2" max="2" width="10.125" style="109" customWidth="1"/>
    <col min="3" max="3" width="14.375" style="107" customWidth="1"/>
    <col min="4" max="4" width="17.375" style="107" customWidth="1"/>
    <col min="5" max="5" width="19.625" style="107" customWidth="1"/>
    <col min="6" max="6" width="12.00390625" style="107" customWidth="1"/>
    <col min="7" max="7" width="18.25390625" style="107" customWidth="1"/>
    <col min="8" max="8" width="18.625" style="107" customWidth="1"/>
    <col min="9" max="9" width="17.00390625" style="107" customWidth="1"/>
    <col min="10" max="10" width="14.375" style="107" customWidth="1"/>
    <col min="11" max="11" width="12.75390625" style="107" customWidth="1"/>
    <col min="12" max="16384" width="9.125" style="107" customWidth="1"/>
  </cols>
  <sheetData>
    <row r="1" spans="1:2" ht="15.75">
      <c r="A1" s="18" t="s">
        <v>245</v>
      </c>
      <c r="B1" s="107"/>
    </row>
    <row r="2" spans="1:8" ht="15.75">
      <c r="A2" s="36" t="s">
        <v>247</v>
      </c>
      <c r="B2" s="36"/>
      <c r="C2" s="36"/>
      <c r="D2" s="36"/>
      <c r="E2" s="36"/>
      <c r="F2" s="36"/>
      <c r="G2" s="36"/>
      <c r="H2" s="36"/>
    </row>
    <row r="3" spans="1:8" ht="12.75" customHeight="1">
      <c r="A3" s="506" t="s">
        <v>57</v>
      </c>
      <c r="B3" s="506"/>
      <c r="C3" s="506"/>
      <c r="D3" s="506"/>
      <c r="E3" s="108"/>
      <c r="F3" s="108"/>
      <c r="G3" s="108"/>
      <c r="H3" s="108"/>
    </row>
    <row r="4" spans="1:8" ht="15" customHeight="1">
      <c r="A4" s="129" t="s">
        <v>73</v>
      </c>
      <c r="B4" s="129"/>
      <c r="C4" s="130">
        <f>100000*$G$5</f>
        <v>3378300</v>
      </c>
      <c r="D4" s="129"/>
      <c r="E4" s="124"/>
      <c r="F4" s="124"/>
      <c r="G4" s="124"/>
      <c r="H4" s="111"/>
    </row>
    <row r="5" spans="1:8" ht="15" customHeight="1">
      <c r="A5" s="129" t="s">
        <v>74</v>
      </c>
      <c r="B5" s="129"/>
      <c r="C5" s="130">
        <f>100000*$G$5</f>
        <v>3378300</v>
      </c>
      <c r="D5" s="129"/>
      <c r="E5" s="124"/>
      <c r="F5" s="125" t="s">
        <v>58</v>
      </c>
      <c r="G5" s="311">
        <v>33.783</v>
      </c>
      <c r="H5" s="111"/>
    </row>
    <row r="6" spans="1:8" ht="15" customHeight="1">
      <c r="A6" s="129" t="s">
        <v>75</v>
      </c>
      <c r="B6" s="129"/>
      <c r="C6" s="130">
        <f>80000*$G$5</f>
        <v>2702640</v>
      </c>
      <c r="D6" s="129"/>
      <c r="E6" s="124"/>
      <c r="F6" s="126" t="s">
        <v>59</v>
      </c>
      <c r="G6" s="310">
        <v>39479</v>
      </c>
      <c r="H6" s="111"/>
    </row>
    <row r="7" spans="1:8" ht="15" customHeight="1">
      <c r="A7" s="129" t="s">
        <v>76</v>
      </c>
      <c r="B7" s="129"/>
      <c r="C7" s="130">
        <f>60000*$G$5</f>
        <v>2026980</v>
      </c>
      <c r="D7" s="129"/>
      <c r="E7" s="124"/>
      <c r="F7" s="128" t="s">
        <v>72</v>
      </c>
      <c r="G7" s="406">
        <v>30.126</v>
      </c>
      <c r="H7" s="111"/>
    </row>
    <row r="8" spans="1:8" ht="15" customHeight="1">
      <c r="A8" s="129" t="s">
        <v>77</v>
      </c>
      <c r="B8" s="129"/>
      <c r="C8" s="130">
        <f>50000*$G$5</f>
        <v>1689150</v>
      </c>
      <c r="D8" s="129"/>
      <c r="E8" s="126"/>
      <c r="F8" s="126"/>
      <c r="G8" s="126"/>
      <c r="H8" s="112"/>
    </row>
    <row r="9" spans="2:11" ht="12" customHeight="1">
      <c r="B9" s="110"/>
      <c r="C9" s="110"/>
      <c r="D9" s="110"/>
      <c r="E9" s="110"/>
      <c r="F9" s="112"/>
      <c r="G9" s="112"/>
      <c r="H9" s="112"/>
      <c r="K9" s="114"/>
    </row>
    <row r="10" spans="1:11" s="109" customFormat="1" ht="27.75" customHeight="1">
      <c r="A10" s="504" t="s">
        <v>78</v>
      </c>
      <c r="B10" s="504" t="s">
        <v>10</v>
      </c>
      <c r="C10" s="504" t="str">
        <f>"Tržby z predaja produkcie do 1. Mil. EUR, t.j. do "&amp;G7&amp;" Sk"</f>
        <v>Tržby z predaja produkcie do 1. Mil. EUR, t.j. do 30,126 Sk</v>
      </c>
      <c r="D10" s="504"/>
      <c r="E10" s="504"/>
      <c r="F10" s="504" t="str">
        <f>"Tržby z predaja produkcie nad 1. Mil. EUR, t.j. nad "&amp;G7&amp;" Sk"</f>
        <v>Tržby z predaja produkcie nad 1. Mil. EUR, t.j. nad 30,126 Sk</v>
      </c>
      <c r="G10" s="504"/>
      <c r="H10" s="504"/>
      <c r="I10" s="503" t="s">
        <v>71</v>
      </c>
      <c r="J10" s="503" t="s">
        <v>79</v>
      </c>
      <c r="K10" s="501" t="s">
        <v>80</v>
      </c>
    </row>
    <row r="11" spans="1:11" s="109" customFormat="1" ht="31.5" customHeight="1">
      <c r="A11" s="504"/>
      <c r="B11" s="504"/>
      <c r="C11" s="127" t="s">
        <v>60</v>
      </c>
      <c r="D11" s="127" t="s">
        <v>69</v>
      </c>
      <c r="E11" s="127" t="s">
        <v>70</v>
      </c>
      <c r="F11" s="127" t="s">
        <v>60</v>
      </c>
      <c r="G11" s="127" t="s">
        <v>69</v>
      </c>
      <c r="H11" s="127" t="s">
        <v>70</v>
      </c>
      <c r="I11" s="503"/>
      <c r="J11" s="503"/>
      <c r="K11" s="502"/>
    </row>
    <row r="12" spans="1:11" ht="15.75">
      <c r="A12" s="139">
        <v>1</v>
      </c>
      <c r="B12" s="131" t="s">
        <v>61</v>
      </c>
      <c r="C12" s="136">
        <v>0.05</v>
      </c>
      <c r="D12" s="137"/>
      <c r="E12" s="133">
        <f>C12*D12</f>
        <v>0</v>
      </c>
      <c r="F12" s="136">
        <v>0.025</v>
      </c>
      <c r="G12" s="137"/>
      <c r="H12" s="133">
        <f>F12*G12</f>
        <v>0</v>
      </c>
      <c r="I12" s="134">
        <f>E12+H12</f>
        <v>0</v>
      </c>
      <c r="J12" s="135">
        <f>I12/$G$5</f>
        <v>0</v>
      </c>
      <c r="K12" s="135">
        <f>IF(J12&gt;100000,100000,J12)</f>
        <v>0</v>
      </c>
    </row>
    <row r="13" spans="1:11" ht="15.75">
      <c r="A13" s="139">
        <v>2</v>
      </c>
      <c r="B13" s="131" t="s">
        <v>61</v>
      </c>
      <c r="C13" s="136">
        <v>0.05</v>
      </c>
      <c r="D13" s="137"/>
      <c r="E13" s="133">
        <f>C13*D13</f>
        <v>0</v>
      </c>
      <c r="F13" s="136">
        <v>0.025</v>
      </c>
      <c r="G13" s="137"/>
      <c r="H13" s="133">
        <f>F13*G13</f>
        <v>0</v>
      </c>
      <c r="I13" s="134">
        <f>E13+H13</f>
        <v>0</v>
      </c>
      <c r="J13" s="135">
        <f>I13/$G$5</f>
        <v>0</v>
      </c>
      <c r="K13" s="135">
        <f>IF(J13&gt;100000,100000,J13)</f>
        <v>0</v>
      </c>
    </row>
    <row r="14" spans="1:11" ht="15.75">
      <c r="A14" s="139">
        <v>3</v>
      </c>
      <c r="B14" s="131" t="s">
        <v>61</v>
      </c>
      <c r="C14" s="136">
        <v>0.04</v>
      </c>
      <c r="D14" s="137"/>
      <c r="E14" s="133">
        <f>C14*D14</f>
        <v>0</v>
      </c>
      <c r="F14" s="136">
        <v>0.02</v>
      </c>
      <c r="G14" s="137"/>
      <c r="H14" s="133">
        <f>F14*G14</f>
        <v>0</v>
      </c>
      <c r="I14" s="134">
        <f>E14+H14</f>
        <v>0</v>
      </c>
      <c r="J14" s="135">
        <f>I14/$G$5</f>
        <v>0</v>
      </c>
      <c r="K14" s="135">
        <f>IF(J14&gt;80000,80000,J14)</f>
        <v>0</v>
      </c>
    </row>
    <row r="15" spans="1:11" ht="19.5" customHeight="1">
      <c r="A15" s="139">
        <v>4</v>
      </c>
      <c r="B15" s="131" t="s">
        <v>61</v>
      </c>
      <c r="C15" s="136">
        <v>0.03</v>
      </c>
      <c r="D15" s="137"/>
      <c r="E15" s="133">
        <f>C15*D15</f>
        <v>0</v>
      </c>
      <c r="F15" s="136">
        <v>0.015</v>
      </c>
      <c r="G15" s="137"/>
      <c r="H15" s="133">
        <f>F15*G15</f>
        <v>0</v>
      </c>
      <c r="I15" s="134">
        <f>E15+H15</f>
        <v>0</v>
      </c>
      <c r="J15" s="135">
        <f>I15/$G$5</f>
        <v>0</v>
      </c>
      <c r="K15" s="135">
        <f>IF(J15&gt;60000,60000,J15)</f>
        <v>0</v>
      </c>
    </row>
    <row r="16" spans="1:11" ht="19.5" customHeight="1">
      <c r="A16" s="139">
        <v>5</v>
      </c>
      <c r="B16" s="131" t="s">
        <v>61</v>
      </c>
      <c r="C16" s="136">
        <v>0.02</v>
      </c>
      <c r="D16" s="137"/>
      <c r="E16" s="133">
        <f>C16*D16</f>
        <v>0</v>
      </c>
      <c r="F16" s="136">
        <v>0.015</v>
      </c>
      <c r="G16" s="137"/>
      <c r="H16" s="133">
        <f>F16*G16</f>
        <v>0</v>
      </c>
      <c r="I16" s="134">
        <f>E16+H16</f>
        <v>0</v>
      </c>
      <c r="J16" s="135">
        <f>I16/$G$5</f>
        <v>0</v>
      </c>
      <c r="K16" s="135">
        <f>IF(J16&gt;50000,50000,J16)</f>
        <v>0</v>
      </c>
    </row>
    <row r="17" spans="1:11" ht="27.75" customHeight="1">
      <c r="A17" s="132"/>
      <c r="B17" s="507" t="s">
        <v>62</v>
      </c>
      <c r="C17" s="508"/>
      <c r="D17" s="134">
        <f>SUM(D12:D16)</f>
        <v>0</v>
      </c>
      <c r="E17" s="134">
        <f>SUM(E12:E16)</f>
        <v>0</v>
      </c>
      <c r="F17" s="138" t="s">
        <v>63</v>
      </c>
      <c r="G17" s="134">
        <f>SUM(G12:G16)</f>
        <v>0</v>
      </c>
      <c r="H17" s="134">
        <f>SUM(H12:H16)</f>
        <v>0</v>
      </c>
      <c r="I17" s="134">
        <f>SUM(I12:I16)</f>
        <v>0</v>
      </c>
      <c r="J17" s="134">
        <f>SUM(J12:J16)</f>
        <v>0</v>
      </c>
      <c r="K17" s="134">
        <f>SUM(K12:K16)</f>
        <v>0</v>
      </c>
    </row>
    <row r="18" spans="2:10" ht="12" customHeight="1">
      <c r="B18" s="511"/>
      <c r="C18" s="511"/>
      <c r="D18" s="511"/>
      <c r="E18" s="511"/>
      <c r="F18" s="511"/>
      <c r="G18" s="511"/>
      <c r="H18" s="112"/>
      <c r="I18" s="112"/>
      <c r="J18" s="112"/>
    </row>
    <row r="19" spans="2:10" ht="11.25" customHeight="1">
      <c r="B19" s="509"/>
      <c r="C19" s="509"/>
      <c r="D19" s="509"/>
      <c r="E19" s="113"/>
      <c r="F19" s="510"/>
      <c r="G19" s="510"/>
      <c r="H19" s="510"/>
      <c r="I19" s="113"/>
      <c r="J19" s="113"/>
    </row>
    <row r="20" spans="2:10" ht="16.5" customHeight="1">
      <c r="B20" s="39" t="s">
        <v>302</v>
      </c>
      <c r="C20" s="423"/>
      <c r="D20" s="423"/>
      <c r="E20" s="211"/>
      <c r="F20" s="314"/>
      <c r="G20" s="39" t="s">
        <v>302</v>
      </c>
      <c r="H20" s="423"/>
      <c r="I20" s="211"/>
      <c r="J20" s="113"/>
    </row>
    <row r="21" spans="2:10" ht="21" customHeight="1">
      <c r="B21" s="39" t="s">
        <v>303</v>
      </c>
      <c r="C21" s="423"/>
      <c r="D21" s="423"/>
      <c r="E21" s="211"/>
      <c r="F21" s="364"/>
      <c r="G21" s="39" t="s">
        <v>303</v>
      </c>
      <c r="H21" s="423"/>
      <c r="I21" s="211"/>
      <c r="J21" s="113"/>
    </row>
    <row r="22" spans="2:10" ht="21" customHeight="1">
      <c r="B22" s="39" t="s">
        <v>304</v>
      </c>
      <c r="C22" s="423"/>
      <c r="D22" s="423"/>
      <c r="E22" s="211"/>
      <c r="F22" s="365"/>
      <c r="G22" s="39" t="s">
        <v>304</v>
      </c>
      <c r="H22" s="423"/>
      <c r="I22" s="211"/>
      <c r="J22" s="113"/>
    </row>
    <row r="23" spans="2:10" ht="21" customHeight="1">
      <c r="B23" s="39" t="s">
        <v>305</v>
      </c>
      <c r="C23" s="423"/>
      <c r="D23" s="423"/>
      <c r="E23" s="211"/>
      <c r="F23" s="365"/>
      <c r="G23" s="39" t="s">
        <v>305</v>
      </c>
      <c r="H23" s="423"/>
      <c r="I23" s="211"/>
      <c r="J23" s="113"/>
    </row>
    <row r="24" spans="2:10" ht="21" customHeight="1">
      <c r="B24" s="106"/>
      <c r="C24" s="360"/>
      <c r="D24" s="360"/>
      <c r="E24" s="360"/>
      <c r="F24" s="365"/>
      <c r="G24" s="366"/>
      <c r="H24" s="307"/>
      <c r="I24" s="307"/>
      <c r="J24" s="113"/>
    </row>
    <row r="25" ht="18" customHeight="1">
      <c r="J25" s="113"/>
    </row>
    <row r="26" spans="1:3" ht="18" customHeight="1">
      <c r="A26" s="140"/>
      <c r="B26" s="141"/>
      <c r="C26" s="140"/>
    </row>
    <row r="27" spans="1:8" ht="18" customHeight="1">
      <c r="A27" s="505"/>
      <c r="B27" s="438"/>
      <c r="C27" s="438"/>
      <c r="D27" s="438"/>
      <c r="E27" s="438"/>
      <c r="F27" s="438"/>
      <c r="G27" s="438"/>
      <c r="H27" s="438"/>
    </row>
    <row r="33" ht="18" customHeight="1">
      <c r="A33" s="140" t="s">
        <v>246</v>
      </c>
    </row>
    <row r="34" spans="1:8" ht="18" customHeight="1">
      <c r="A34" s="505" t="s">
        <v>248</v>
      </c>
      <c r="B34" s="438"/>
      <c r="C34" s="438"/>
      <c r="D34" s="438"/>
      <c r="E34" s="438"/>
      <c r="F34" s="438"/>
      <c r="G34" s="438"/>
      <c r="H34" s="438"/>
    </row>
  </sheetData>
  <sheetProtection password="C31F" sheet="1" objects="1" scenarios="1"/>
  <mergeCells count="14">
    <mergeCell ref="B10:B11"/>
    <mergeCell ref="A34:H34"/>
    <mergeCell ref="A3:D3"/>
    <mergeCell ref="A27:H27"/>
    <mergeCell ref="A10:A11"/>
    <mergeCell ref="B17:C17"/>
    <mergeCell ref="B19:D19"/>
    <mergeCell ref="F19:H19"/>
    <mergeCell ref="B18:G18"/>
    <mergeCell ref="K10:K11"/>
    <mergeCell ref="J10:J11"/>
    <mergeCell ref="I10:I11"/>
    <mergeCell ref="C10:E10"/>
    <mergeCell ref="F10:H10"/>
  </mergeCells>
  <printOptions/>
  <pageMargins left="0.35" right="0.36" top="1" bottom="0.19" header="0.4921259845" footer="0.28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25.625" style="0" customWidth="1"/>
    <col min="2" max="2" width="42.00390625" style="0" customWidth="1"/>
    <col min="3" max="4" width="12.125" style="0" customWidth="1"/>
    <col min="5" max="5" width="11.75390625" style="0" customWidth="1"/>
  </cols>
  <sheetData>
    <row r="1" ht="12.75">
      <c r="A1" s="18" t="s">
        <v>240</v>
      </c>
    </row>
    <row r="3" spans="1:5" ht="12.75">
      <c r="A3" s="512" t="s">
        <v>314</v>
      </c>
      <c r="B3" s="513"/>
      <c r="C3" s="513"/>
      <c r="D3" s="514"/>
      <c r="E3" s="515"/>
    </row>
    <row r="4" spans="1:5" ht="12.75">
      <c r="A4" s="516" t="s">
        <v>214</v>
      </c>
      <c r="B4" s="517"/>
      <c r="C4" s="517"/>
      <c r="D4" s="517"/>
      <c r="E4" s="518"/>
    </row>
    <row r="5" spans="1:5" ht="12.75">
      <c r="A5" s="1"/>
      <c r="B5" s="1"/>
      <c r="C5" s="1"/>
      <c r="D5" s="1"/>
      <c r="E5" s="1"/>
    </row>
    <row r="6" spans="1:5" ht="12.75">
      <c r="A6" s="1" t="s">
        <v>191</v>
      </c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27.75" customHeight="1">
      <c r="A9" s="229" t="s">
        <v>206</v>
      </c>
      <c r="B9" s="229" t="s">
        <v>207</v>
      </c>
      <c r="C9" s="223" t="s">
        <v>208</v>
      </c>
      <c r="D9" s="223" t="s">
        <v>209</v>
      </c>
      <c r="E9" s="223" t="s">
        <v>210</v>
      </c>
    </row>
    <row r="10" spans="1:5" ht="12.75">
      <c r="A10" s="149" t="s">
        <v>192</v>
      </c>
      <c r="B10" s="149" t="s">
        <v>193</v>
      </c>
      <c r="C10" s="164">
        <v>1</v>
      </c>
      <c r="D10" s="168"/>
      <c r="E10" s="164">
        <f>D10*C10</f>
        <v>0</v>
      </c>
    </row>
    <row r="11" spans="1:5" ht="12.75">
      <c r="A11" s="149"/>
      <c r="B11" s="149" t="s">
        <v>194</v>
      </c>
      <c r="C11" s="164">
        <v>0.6</v>
      </c>
      <c r="D11" s="168"/>
      <c r="E11" s="164">
        <f>D11*C11</f>
        <v>0</v>
      </c>
    </row>
    <row r="12" spans="1:5" ht="12.75">
      <c r="A12" s="149"/>
      <c r="B12" s="149" t="s">
        <v>195</v>
      </c>
      <c r="C12" s="164">
        <v>0.4</v>
      </c>
      <c r="D12" s="168"/>
      <c r="E12" s="164">
        <f>D12*C12</f>
        <v>0</v>
      </c>
    </row>
    <row r="13" spans="1:5" ht="12.75">
      <c r="A13" s="149" t="s">
        <v>196</v>
      </c>
      <c r="B13" s="149"/>
      <c r="C13" s="164" t="s">
        <v>211</v>
      </c>
      <c r="D13" s="164" t="s">
        <v>211</v>
      </c>
      <c r="E13" s="164" t="s">
        <v>211</v>
      </c>
    </row>
    <row r="14" spans="1:5" ht="12.75">
      <c r="A14" s="149"/>
      <c r="B14" s="149" t="s">
        <v>197</v>
      </c>
      <c r="C14" s="164">
        <v>0.5</v>
      </c>
      <c r="D14" s="168"/>
      <c r="E14" s="164">
        <f>D14*C14</f>
        <v>0</v>
      </c>
    </row>
    <row r="15" spans="1:5" ht="12.75">
      <c r="A15" s="149"/>
      <c r="B15" s="149" t="s">
        <v>198</v>
      </c>
      <c r="C15" s="164">
        <v>0.3</v>
      </c>
      <c r="D15" s="168"/>
      <c r="E15" s="164">
        <f>D15*C15</f>
        <v>0</v>
      </c>
    </row>
    <row r="16" spans="1:5" ht="12.75">
      <c r="A16" s="149"/>
      <c r="B16" s="149"/>
      <c r="C16" s="164" t="s">
        <v>211</v>
      </c>
      <c r="D16" s="164" t="s">
        <v>211</v>
      </c>
      <c r="E16" s="164" t="s">
        <v>211</v>
      </c>
    </row>
    <row r="17" spans="1:5" ht="12.75">
      <c r="A17" s="149" t="s">
        <v>202</v>
      </c>
      <c r="B17" s="149"/>
      <c r="C17" s="164">
        <v>0.15</v>
      </c>
      <c r="D17" s="168"/>
      <c r="E17" s="164">
        <f>D17*C17</f>
        <v>0</v>
      </c>
    </row>
    <row r="18" spans="1:5" ht="12.75">
      <c r="A18" s="149"/>
      <c r="B18" s="149"/>
      <c r="C18" s="164" t="s">
        <v>211</v>
      </c>
      <c r="D18" s="164" t="s">
        <v>211</v>
      </c>
      <c r="E18" s="164" t="s">
        <v>211</v>
      </c>
    </row>
    <row r="19" spans="1:5" ht="12.75">
      <c r="A19" s="149" t="s">
        <v>199</v>
      </c>
      <c r="B19" s="149" t="s">
        <v>201</v>
      </c>
      <c r="C19" s="164">
        <v>1</v>
      </c>
      <c r="D19" s="168"/>
      <c r="E19" s="164">
        <f>D19*C19</f>
        <v>0</v>
      </c>
    </row>
    <row r="20" spans="1:5" ht="12.75">
      <c r="A20" s="149"/>
      <c r="B20" s="149"/>
      <c r="C20" s="164" t="s">
        <v>211</v>
      </c>
      <c r="D20" s="164" t="s">
        <v>211</v>
      </c>
      <c r="E20" s="164" t="s">
        <v>211</v>
      </c>
    </row>
    <row r="21" spans="1:5" ht="12.75">
      <c r="A21" s="149" t="s">
        <v>200</v>
      </c>
      <c r="B21" s="149" t="s">
        <v>203</v>
      </c>
      <c r="C21" s="164">
        <v>0.014</v>
      </c>
      <c r="D21" s="168"/>
      <c r="E21" s="164">
        <f>D21*C21</f>
        <v>0</v>
      </c>
    </row>
    <row r="22" spans="1:5" ht="12.75">
      <c r="A22" s="224"/>
      <c r="B22" s="149" t="s">
        <v>204</v>
      </c>
      <c r="C22" s="164">
        <v>0.003</v>
      </c>
      <c r="D22" s="168"/>
      <c r="E22" s="164">
        <f>D22*C22</f>
        <v>0</v>
      </c>
    </row>
    <row r="23" spans="1:5" ht="12.75">
      <c r="A23" s="259" t="s">
        <v>38</v>
      </c>
      <c r="B23" s="225"/>
      <c r="C23" s="228" t="s">
        <v>211</v>
      </c>
      <c r="D23" s="228" t="s">
        <v>211</v>
      </c>
      <c r="E23" s="260">
        <f>E10+E11+E12+E14+E15+E17+E19+E21+E22</f>
        <v>0</v>
      </c>
    </row>
    <row r="24" spans="1:5" ht="12.75">
      <c r="A24" s="227"/>
      <c r="B24" s="227"/>
      <c r="C24" s="227"/>
      <c r="D24" s="227"/>
      <c r="E24" s="227"/>
    </row>
    <row r="25" spans="1:5" ht="12.75">
      <c r="A25" s="226"/>
      <c r="B25" s="227"/>
      <c r="C25" s="227"/>
      <c r="D25" s="227"/>
      <c r="E25" s="227"/>
    </row>
    <row r="26" spans="1:5" ht="12.75">
      <c r="A26" s="1"/>
      <c r="B26" s="1"/>
      <c r="C26" s="1"/>
      <c r="D26" s="1"/>
      <c r="E26" s="1"/>
    </row>
    <row r="27" spans="1:5" ht="25.5">
      <c r="A27" s="230" t="s">
        <v>241</v>
      </c>
      <c r="B27" s="230" t="s">
        <v>212</v>
      </c>
      <c r="C27" s="1"/>
      <c r="D27" s="1"/>
      <c r="E27" s="1"/>
    </row>
    <row r="28" spans="1:5" ht="12.75">
      <c r="A28" s="231"/>
      <c r="B28" s="261" t="e">
        <f>E23/A28</f>
        <v>#DIV/0!</v>
      </c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39" t="s">
        <v>302</v>
      </c>
      <c r="B30" s="411"/>
      <c r="C30" s="1"/>
      <c r="D30" s="1"/>
      <c r="E30" s="1"/>
    </row>
    <row r="31" spans="1:5" ht="12.75">
      <c r="A31" s="39" t="s">
        <v>303</v>
      </c>
      <c r="B31" s="411"/>
      <c r="C31" s="314"/>
      <c r="D31" s="314"/>
      <c r="E31" s="1"/>
    </row>
    <row r="32" spans="1:5" ht="12.75">
      <c r="A32" s="39" t="s">
        <v>304</v>
      </c>
      <c r="B32" s="411"/>
      <c r="C32" s="364"/>
      <c r="D32" s="364"/>
      <c r="E32" s="1"/>
    </row>
    <row r="33" spans="1:5" ht="15">
      <c r="A33" s="39" t="s">
        <v>305</v>
      </c>
      <c r="B33" s="411"/>
      <c r="C33" s="365"/>
      <c r="D33" s="366"/>
      <c r="E33" s="1"/>
    </row>
    <row r="34" spans="1:4" ht="15">
      <c r="A34" s="106"/>
      <c r="B34" s="368"/>
      <c r="C34" s="365"/>
      <c r="D34" s="366"/>
    </row>
    <row r="35" spans="1:4" ht="15">
      <c r="A35" s="39" t="s">
        <v>302</v>
      </c>
      <c r="B35" s="411"/>
      <c r="C35" s="365"/>
      <c r="D35" s="366"/>
    </row>
    <row r="36" spans="1:2" ht="12.75">
      <c r="A36" s="39" t="s">
        <v>303</v>
      </c>
      <c r="B36" s="411"/>
    </row>
    <row r="37" spans="1:2" ht="12.75">
      <c r="A37" s="39" t="s">
        <v>304</v>
      </c>
      <c r="B37" s="411"/>
    </row>
    <row r="38" spans="1:2" ht="12.75">
      <c r="A38" s="39" t="s">
        <v>305</v>
      </c>
      <c r="B38" s="411"/>
    </row>
    <row r="40" spans="1:2" ht="12.75">
      <c r="A40" s="438" t="s">
        <v>237</v>
      </c>
      <c r="B40" s="438"/>
    </row>
    <row r="41" spans="1:2" ht="12.75">
      <c r="A41" s="226" t="s">
        <v>213</v>
      </c>
      <c r="B41" s="1"/>
    </row>
    <row r="47" spans="1:2" ht="12.75">
      <c r="A47" s="438"/>
      <c r="B47" s="438"/>
    </row>
    <row r="48" spans="1:2" ht="12.75">
      <c r="A48" s="226"/>
      <c r="B48" s="226"/>
    </row>
  </sheetData>
  <sheetProtection password="C31F" sheet="1" objects="1" scenarios="1"/>
  <mergeCells count="4">
    <mergeCell ref="A3:E3"/>
    <mergeCell ref="A4:E4"/>
    <mergeCell ref="A47:B47"/>
    <mergeCell ref="A40:B40"/>
  </mergeCells>
  <printOptions/>
  <pageMargins left="0.86" right="0.2755905511811024" top="0.36" bottom="0.26" header="0.35" footer="0.2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10.625" style="0" customWidth="1"/>
    <col min="2" max="2" width="49.00390625" style="0" customWidth="1"/>
    <col min="3" max="3" width="22.375" style="0" customWidth="1"/>
    <col min="4" max="4" width="15.625" style="0" customWidth="1"/>
  </cols>
  <sheetData>
    <row r="1" spans="1:2" ht="17.25" customHeight="1">
      <c r="A1" s="18" t="s">
        <v>239</v>
      </c>
      <c r="B1" s="18"/>
    </row>
    <row r="2" ht="12.75" hidden="1">
      <c r="A2" s="18"/>
    </row>
    <row r="3" ht="16.5" customHeight="1"/>
    <row r="4" spans="1:6" ht="30.75" customHeight="1">
      <c r="A4" s="519" t="s">
        <v>313</v>
      </c>
      <c r="B4" s="520"/>
      <c r="C4" s="521"/>
      <c r="D4" s="182"/>
      <c r="E4" s="182"/>
      <c r="F4" s="182"/>
    </row>
    <row r="6" spans="1:3" ht="27" customHeight="1">
      <c r="A6" s="255" t="s">
        <v>138</v>
      </c>
      <c r="B6" s="255" t="s">
        <v>139</v>
      </c>
      <c r="C6" s="255" t="s">
        <v>141</v>
      </c>
    </row>
    <row r="7" spans="1:3" ht="18.75" customHeight="1">
      <c r="A7" s="256" t="s">
        <v>29</v>
      </c>
      <c r="B7" s="257" t="s">
        <v>234</v>
      </c>
      <c r="C7" s="203"/>
    </row>
    <row r="8" spans="1:3" ht="18.75" customHeight="1">
      <c r="A8" s="147" t="s">
        <v>30</v>
      </c>
      <c r="B8" s="257" t="s">
        <v>269</v>
      </c>
      <c r="C8" s="264"/>
    </row>
    <row r="9" spans="1:3" ht="18.75" customHeight="1">
      <c r="A9" s="205" t="s">
        <v>34</v>
      </c>
      <c r="B9" s="258" t="s">
        <v>270</v>
      </c>
      <c r="C9" s="297">
        <f>C10+C20+C27+C30</f>
        <v>0</v>
      </c>
    </row>
    <row r="10" spans="1:3" ht="18.75" customHeight="1">
      <c r="A10" s="444" t="s">
        <v>253</v>
      </c>
      <c r="B10" s="445"/>
      <c r="C10" s="298">
        <f>C11+C12+C13+C14+C15+C16+C17+C18+C19</f>
        <v>0</v>
      </c>
    </row>
    <row r="11" spans="1:3" ht="18.75" customHeight="1">
      <c r="A11" s="263" t="s">
        <v>272</v>
      </c>
      <c r="B11" s="269" t="s">
        <v>254</v>
      </c>
      <c r="C11" s="272"/>
    </row>
    <row r="12" spans="1:3" ht="18.75" customHeight="1">
      <c r="A12" s="263" t="s">
        <v>274</v>
      </c>
      <c r="B12" s="269" t="s">
        <v>255</v>
      </c>
      <c r="C12" s="272"/>
    </row>
    <row r="13" spans="1:3" ht="18.75" customHeight="1">
      <c r="A13" s="263" t="s">
        <v>275</v>
      </c>
      <c r="B13" s="269" t="s">
        <v>256</v>
      </c>
      <c r="C13" s="272"/>
    </row>
    <row r="14" spans="1:3" ht="18.75" customHeight="1">
      <c r="A14" s="263" t="s">
        <v>276</v>
      </c>
      <c r="B14" s="269" t="s">
        <v>257</v>
      </c>
      <c r="C14" s="273"/>
    </row>
    <row r="15" spans="1:3" ht="18.75" customHeight="1">
      <c r="A15" s="263" t="s">
        <v>277</v>
      </c>
      <c r="B15" s="269" t="s">
        <v>258</v>
      </c>
      <c r="C15" s="273"/>
    </row>
    <row r="16" spans="1:3" ht="18.75" customHeight="1">
      <c r="A16" s="263" t="s">
        <v>278</v>
      </c>
      <c r="B16" s="269" t="s">
        <v>259</v>
      </c>
      <c r="C16" s="273"/>
    </row>
    <row r="17" spans="1:3" ht="18.75" customHeight="1">
      <c r="A17" s="263" t="s">
        <v>279</v>
      </c>
      <c r="B17" s="269" t="s">
        <v>249</v>
      </c>
      <c r="C17" s="273"/>
    </row>
    <row r="18" spans="1:3" ht="18.75" customHeight="1">
      <c r="A18" s="263" t="s">
        <v>280</v>
      </c>
      <c r="B18" s="269" t="s">
        <v>260</v>
      </c>
      <c r="C18" s="272"/>
    </row>
    <row r="19" spans="1:3" ht="18.75" customHeight="1">
      <c r="A19" s="263" t="s">
        <v>281</v>
      </c>
      <c r="B19" s="269" t="s">
        <v>261</v>
      </c>
      <c r="C19" s="272"/>
    </row>
    <row r="20" spans="1:3" ht="18.75" customHeight="1">
      <c r="A20" s="441" t="s">
        <v>290</v>
      </c>
      <c r="B20" s="442"/>
      <c r="C20" s="265">
        <f>C26+C25+C24+C23+C22+C21</f>
        <v>0</v>
      </c>
    </row>
    <row r="21" spans="1:3" ht="25.5" customHeight="1">
      <c r="A21" s="263" t="s">
        <v>282</v>
      </c>
      <c r="B21" s="270" t="s">
        <v>262</v>
      </c>
      <c r="C21" s="273"/>
    </row>
    <row r="22" spans="1:3" ht="18.75" customHeight="1">
      <c r="A22" s="263" t="s">
        <v>283</v>
      </c>
      <c r="B22" s="271" t="s">
        <v>263</v>
      </c>
      <c r="C22" s="273"/>
    </row>
    <row r="23" spans="1:3" ht="18.75" customHeight="1">
      <c r="A23" s="263" t="s">
        <v>284</v>
      </c>
      <c r="B23" s="271" t="s">
        <v>251</v>
      </c>
      <c r="C23" s="274"/>
    </row>
    <row r="24" spans="1:3" ht="25.5" customHeight="1">
      <c r="A24" s="263" t="s">
        <v>271</v>
      </c>
      <c r="B24" s="270" t="s">
        <v>264</v>
      </c>
      <c r="C24" s="274"/>
    </row>
    <row r="25" spans="1:3" ht="18.75" customHeight="1">
      <c r="A25" s="263" t="s">
        <v>285</v>
      </c>
      <c r="B25" s="271" t="s">
        <v>265</v>
      </c>
      <c r="C25" s="274"/>
    </row>
    <row r="26" spans="1:3" ht="18.75" customHeight="1">
      <c r="A26" s="263" t="s">
        <v>286</v>
      </c>
      <c r="B26" s="271" t="s">
        <v>266</v>
      </c>
      <c r="C26" s="274"/>
    </row>
    <row r="27" spans="1:3" ht="18.75" customHeight="1">
      <c r="A27" s="444" t="s">
        <v>252</v>
      </c>
      <c r="B27" s="445"/>
      <c r="C27" s="265">
        <f>C29+C28</f>
        <v>0</v>
      </c>
    </row>
    <row r="28" spans="1:3" ht="18.75" customHeight="1">
      <c r="A28" s="263" t="s">
        <v>287</v>
      </c>
      <c r="B28" s="271" t="s">
        <v>267</v>
      </c>
      <c r="C28" s="272"/>
    </row>
    <row r="29" spans="1:3" ht="18.75" customHeight="1">
      <c r="A29" s="263" t="s">
        <v>288</v>
      </c>
      <c r="B29" s="271" t="s">
        <v>268</v>
      </c>
      <c r="C29" s="272"/>
    </row>
    <row r="30" spans="1:3" ht="18.75" customHeight="1">
      <c r="A30" s="444" t="s">
        <v>293</v>
      </c>
      <c r="B30" s="445"/>
      <c r="C30" s="309">
        <f>C31</f>
        <v>0</v>
      </c>
    </row>
    <row r="31" spans="1:3" ht="40.5" customHeight="1">
      <c r="A31" s="263" t="s">
        <v>295</v>
      </c>
      <c r="B31" s="270" t="s">
        <v>294</v>
      </c>
      <c r="C31" s="272"/>
    </row>
    <row r="32" spans="1:3" ht="38.25">
      <c r="A32" s="299" t="s">
        <v>35</v>
      </c>
      <c r="B32" s="292" t="s">
        <v>235</v>
      </c>
      <c r="C32" s="276" t="e">
        <f>C7/(C8+C9)*100</f>
        <v>#DIV/0!</v>
      </c>
    </row>
    <row r="33" ht="13.5" customHeight="1">
      <c r="B33" s="251"/>
    </row>
    <row r="34" spans="1:4" ht="12.75">
      <c r="A34" s="39" t="s">
        <v>302</v>
      </c>
      <c r="B34" s="411"/>
      <c r="C34" s="314"/>
      <c r="D34" s="314"/>
    </row>
    <row r="35" spans="1:4" ht="12.75">
      <c r="A35" s="39" t="s">
        <v>303</v>
      </c>
      <c r="B35" s="411"/>
      <c r="C35" s="364"/>
      <c r="D35" s="364"/>
    </row>
    <row r="36" spans="1:4" ht="15">
      <c r="A36" s="39" t="s">
        <v>304</v>
      </c>
      <c r="B36" s="411"/>
      <c r="C36" s="365"/>
      <c r="D36" s="366"/>
    </row>
    <row r="37" spans="1:4" ht="15">
      <c r="A37" s="39" t="s">
        <v>305</v>
      </c>
      <c r="B37" s="411"/>
      <c r="C37" s="365"/>
      <c r="D37" s="366"/>
    </row>
    <row r="38" spans="1:4" ht="15">
      <c r="A38" s="106"/>
      <c r="B38" s="368"/>
      <c r="C38" s="365"/>
      <c r="D38" s="366"/>
    </row>
    <row r="39" spans="1:3" ht="12.75">
      <c r="A39" s="39" t="s">
        <v>302</v>
      </c>
      <c r="B39" s="411"/>
      <c r="C39" s="183"/>
    </row>
    <row r="40" spans="1:3" ht="12.75">
      <c r="A40" s="39" t="s">
        <v>303</v>
      </c>
      <c r="B40" s="411"/>
      <c r="C40" s="183"/>
    </row>
    <row r="41" spans="1:3" ht="12.75">
      <c r="A41" s="39" t="s">
        <v>304</v>
      </c>
      <c r="B41" s="411"/>
      <c r="C41" s="183"/>
    </row>
    <row r="42" spans="1:3" ht="12.75">
      <c r="A42" s="39" t="s">
        <v>305</v>
      </c>
      <c r="B42" s="411"/>
      <c r="C42" s="183"/>
    </row>
    <row r="43" ht="12.75">
      <c r="B43" s="8"/>
    </row>
    <row r="44" ht="12.75">
      <c r="B44" s="253"/>
    </row>
    <row r="45" spans="1:2" ht="12.75">
      <c r="A45" s="438" t="s">
        <v>237</v>
      </c>
      <c r="B45" s="438"/>
    </row>
    <row r="46" spans="1:3" ht="24.75" customHeight="1">
      <c r="A46" s="443" t="s">
        <v>236</v>
      </c>
      <c r="B46" s="443"/>
      <c r="C46" s="443"/>
    </row>
    <row r="53" ht="12.75">
      <c r="B53" s="275"/>
    </row>
  </sheetData>
  <sheetProtection password="C31F" sheet="1" objects="1" scenarios="1"/>
  <mergeCells count="7">
    <mergeCell ref="A4:C4"/>
    <mergeCell ref="A46:C46"/>
    <mergeCell ref="A45:B45"/>
    <mergeCell ref="A10:B10"/>
    <mergeCell ref="A20:B20"/>
    <mergeCell ref="A27:B27"/>
    <mergeCell ref="A30:B30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H22" sqref="H22:I22"/>
    </sheetView>
  </sheetViews>
  <sheetFormatPr defaultColWidth="9.00390625" defaultRowHeight="12.75"/>
  <cols>
    <col min="1" max="5" width="5.75390625" style="18" customWidth="1"/>
    <col min="6" max="6" width="4.125" style="18" customWidth="1"/>
    <col min="7" max="7" width="5.125" style="18" customWidth="1"/>
    <col min="8" max="8" width="13.125" style="18" customWidth="1"/>
    <col min="9" max="9" width="12.125" style="18" customWidth="1"/>
    <col min="10" max="10" width="13.75390625" style="18" customWidth="1"/>
    <col min="11" max="11" width="13.125" style="18" customWidth="1"/>
    <col min="12" max="12" width="11.625" style="18" customWidth="1"/>
    <col min="13" max="13" width="11.375" style="18" customWidth="1"/>
    <col min="14" max="14" width="11.875" style="18" customWidth="1"/>
    <col min="15" max="15" width="12.875" style="18" customWidth="1"/>
    <col min="16" max="16" width="10.125" style="18" customWidth="1"/>
    <col min="17" max="17" width="11.75390625" style="18" customWidth="1"/>
    <col min="18" max="18" width="12.75390625" style="18" customWidth="1"/>
    <col min="19" max="16384" width="9.125" style="18" customWidth="1"/>
  </cols>
  <sheetData>
    <row r="1" spans="1:17" s="21" customFormat="1" ht="12.75" customHeight="1">
      <c r="A1" s="18" t="s">
        <v>64</v>
      </c>
      <c r="B1" s="18"/>
      <c r="C1" s="18"/>
      <c r="D1" s="19"/>
      <c r="E1" s="19"/>
      <c r="F1" s="19"/>
      <c r="G1" s="20"/>
      <c r="H1" s="20"/>
      <c r="K1" s="2"/>
      <c r="L1" s="22"/>
      <c r="M1" s="367"/>
      <c r="N1" s="314"/>
      <c r="O1" s="314"/>
      <c r="P1" s="314"/>
      <c r="Q1" s="314"/>
    </row>
    <row r="2" spans="1:18" s="21" customFormat="1" ht="17.25" customHeight="1">
      <c r="A2" s="36" t="s">
        <v>52</v>
      </c>
      <c r="B2" s="31"/>
      <c r="C2" s="31"/>
      <c r="D2" s="31"/>
      <c r="E2" s="31"/>
      <c r="F2" s="31"/>
      <c r="G2" s="31"/>
      <c r="L2" s="408" t="s">
        <v>302</v>
      </c>
      <c r="M2" s="409"/>
      <c r="N2" s="410"/>
      <c r="O2" s="368"/>
      <c r="P2" s="408" t="s">
        <v>302</v>
      </c>
      <c r="Q2" s="409"/>
      <c r="R2" s="410"/>
    </row>
    <row r="3" spans="1:18" s="21" customFormat="1" ht="17.25" customHeight="1">
      <c r="A3" s="36"/>
      <c r="B3" s="31"/>
      <c r="C3" s="31"/>
      <c r="D3" s="31"/>
      <c r="E3" s="31"/>
      <c r="F3" s="31"/>
      <c r="G3" s="31"/>
      <c r="L3" s="408" t="s">
        <v>303</v>
      </c>
      <c r="M3" s="409"/>
      <c r="N3" s="410"/>
      <c r="O3" s="368"/>
      <c r="P3" s="408" t="s">
        <v>303</v>
      </c>
      <c r="Q3" s="409"/>
      <c r="R3" s="410"/>
    </row>
    <row r="4" spans="1:18" s="21" customFormat="1" ht="17.25" customHeight="1">
      <c r="A4" s="36"/>
      <c r="B4" s="31"/>
      <c r="C4" s="31"/>
      <c r="D4" s="31"/>
      <c r="E4" s="31"/>
      <c r="F4" s="31"/>
      <c r="G4" s="31"/>
      <c r="L4" s="408" t="s">
        <v>304</v>
      </c>
      <c r="M4" s="409"/>
      <c r="N4" s="410"/>
      <c r="O4" s="368"/>
      <c r="P4" s="408" t="s">
        <v>304</v>
      </c>
      <c r="Q4" s="409"/>
      <c r="R4" s="410"/>
    </row>
    <row r="5" spans="1:18" s="21" customFormat="1" ht="17.25" customHeight="1">
      <c r="A5" s="36"/>
      <c r="B5" s="31"/>
      <c r="C5" s="31"/>
      <c r="D5" s="31"/>
      <c r="E5" s="31"/>
      <c r="F5" s="31"/>
      <c r="G5" s="31"/>
      <c r="L5" s="408" t="s">
        <v>305</v>
      </c>
      <c r="M5" s="409"/>
      <c r="N5" s="410"/>
      <c r="O5" s="368"/>
      <c r="P5" s="408" t="s">
        <v>305</v>
      </c>
      <c r="Q5" s="409"/>
      <c r="R5" s="410"/>
    </row>
    <row r="6" spans="1:18" s="21" customFormat="1" ht="12.75" customHeight="1" thickBot="1">
      <c r="A6" s="27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s="21" customFormat="1" ht="20.25" customHeight="1">
      <c r="A7" s="79" t="s">
        <v>307</v>
      </c>
      <c r="B7" s="49"/>
      <c r="C7" s="49"/>
      <c r="D7" s="49"/>
      <c r="E7" s="49"/>
      <c r="F7" s="49"/>
      <c r="G7" s="50"/>
      <c r="H7" s="449">
        <v>2007</v>
      </c>
      <c r="I7" s="450"/>
      <c r="J7" s="450"/>
      <c r="K7" s="450"/>
      <c r="L7" s="450"/>
      <c r="M7" s="450"/>
      <c r="N7" s="450"/>
      <c r="O7" s="450"/>
      <c r="P7" s="450"/>
      <c r="Q7" s="450"/>
      <c r="R7" s="451"/>
    </row>
    <row r="8" spans="1:18" s="21" customFormat="1" ht="20.25" customHeight="1" thickBot="1">
      <c r="A8" s="71"/>
      <c r="B8" s="54"/>
      <c r="C8" s="54"/>
      <c r="D8" s="54"/>
      <c r="E8" s="54"/>
      <c r="F8" s="54"/>
      <c r="G8" s="55"/>
      <c r="H8" s="72"/>
      <c r="I8" s="73"/>
      <c r="J8" s="74"/>
      <c r="K8" s="75" t="s">
        <v>5</v>
      </c>
      <c r="L8" s="75" t="s">
        <v>6</v>
      </c>
      <c r="M8" s="75" t="s">
        <v>7</v>
      </c>
      <c r="N8" s="75" t="s">
        <v>8</v>
      </c>
      <c r="O8" s="76" t="s">
        <v>9</v>
      </c>
      <c r="P8" s="77"/>
      <c r="Q8" s="76" t="s">
        <v>21</v>
      </c>
      <c r="R8" s="278" t="s">
        <v>22</v>
      </c>
    </row>
    <row r="9" spans="1:18" s="21" customFormat="1" ht="20.25" customHeight="1">
      <c r="A9" s="279" t="s">
        <v>53</v>
      </c>
      <c r="B9" s="280"/>
      <c r="C9" s="280"/>
      <c r="D9" s="280"/>
      <c r="E9" s="280"/>
      <c r="F9" s="280"/>
      <c r="G9" s="281"/>
      <c r="H9" s="66"/>
      <c r="I9" s="67"/>
      <c r="J9" s="68"/>
      <c r="K9" s="69">
        <f>SUM(K15:K1002)</f>
        <v>0</v>
      </c>
      <c r="L9" s="69">
        <f>SUM(L15:L1002)</f>
        <v>0</v>
      </c>
      <c r="M9" s="69">
        <f>SUM(M15:M1002)</f>
        <v>0</v>
      </c>
      <c r="N9" s="69">
        <f>SUM(N15:N1002)</f>
        <v>0</v>
      </c>
      <c r="O9" s="69">
        <f>SUM(O15:O1002)</f>
        <v>0</v>
      </c>
      <c r="P9" s="69"/>
      <c r="Q9" s="317">
        <f>SUM(Q15:Q1002)</f>
        <v>0</v>
      </c>
      <c r="R9" s="70">
        <f>SUM(R15:R1002)</f>
        <v>0</v>
      </c>
    </row>
    <row r="10" spans="1:18" s="21" customFormat="1" ht="20.25" customHeight="1">
      <c r="A10" s="282" t="s">
        <v>54</v>
      </c>
      <c r="B10" s="283"/>
      <c r="C10" s="283"/>
      <c r="D10" s="283"/>
      <c r="E10" s="283"/>
      <c r="F10" s="283"/>
      <c r="G10" s="284"/>
      <c r="H10" s="41"/>
      <c r="I10" s="34"/>
      <c r="J10" s="35"/>
      <c r="K10" s="184"/>
      <c r="L10" s="184"/>
      <c r="M10" s="184"/>
      <c r="N10" s="184"/>
      <c r="O10" s="23">
        <f>SUM(K10:N10)</f>
        <v>0</v>
      </c>
      <c r="P10" s="315"/>
      <c r="Q10" s="323"/>
      <c r="R10" s="316">
        <f>O10-Q10</f>
        <v>0</v>
      </c>
    </row>
    <row r="11" spans="1:18" s="21" customFormat="1" ht="20.25" customHeight="1" thickBot="1">
      <c r="A11" s="285" t="s">
        <v>55</v>
      </c>
      <c r="B11" s="286"/>
      <c r="C11" s="286"/>
      <c r="D11" s="286"/>
      <c r="E11" s="286"/>
      <c r="F11" s="286"/>
      <c r="G11" s="287"/>
      <c r="H11" s="43"/>
      <c r="I11" s="44"/>
      <c r="J11" s="45"/>
      <c r="K11" s="46">
        <f>K9+K10</f>
        <v>0</v>
      </c>
      <c r="L11" s="46">
        <f aca="true" t="shared" si="0" ref="L11:R11">L9+L10</f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/>
      <c r="Q11" s="318">
        <f t="shared" si="0"/>
        <v>0</v>
      </c>
      <c r="R11" s="47">
        <f t="shared" si="0"/>
        <v>0</v>
      </c>
    </row>
    <row r="12" spans="1:18" s="21" customFormat="1" ht="17.2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21" customFormat="1" ht="20.25" customHeight="1">
      <c r="A13" s="78" t="s">
        <v>56</v>
      </c>
      <c r="B13" s="49"/>
      <c r="C13" s="49"/>
      <c r="D13" s="49"/>
      <c r="E13" s="49"/>
      <c r="F13" s="49"/>
      <c r="G13" s="50"/>
      <c r="H13" s="446">
        <v>2007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8"/>
    </row>
    <row r="14" spans="1:18" s="21" customFormat="1" ht="25.5" customHeight="1" thickBot="1">
      <c r="A14" s="53" t="s">
        <v>308</v>
      </c>
      <c r="B14" s="54"/>
      <c r="C14" s="54"/>
      <c r="D14" s="54"/>
      <c r="E14" s="54"/>
      <c r="F14" s="54"/>
      <c r="G14" s="55"/>
      <c r="H14" s="56" t="s">
        <v>23</v>
      </c>
      <c r="I14" s="57" t="s">
        <v>24</v>
      </c>
      <c r="J14" s="58" t="s">
        <v>309</v>
      </c>
      <c r="K14" s="59" t="s">
        <v>5</v>
      </c>
      <c r="L14" s="59" t="s">
        <v>6</v>
      </c>
      <c r="M14" s="59" t="s">
        <v>7</v>
      </c>
      <c r="N14" s="59" t="s">
        <v>8</v>
      </c>
      <c r="O14" s="60" t="s">
        <v>38</v>
      </c>
      <c r="P14" s="61" t="s">
        <v>40</v>
      </c>
      <c r="Q14" s="322" t="s">
        <v>39</v>
      </c>
      <c r="R14" s="63" t="s">
        <v>41</v>
      </c>
    </row>
    <row r="15" spans="1:18" s="32" customFormat="1" ht="27" customHeight="1">
      <c r="A15" s="455"/>
      <c r="B15" s="456"/>
      <c r="C15" s="456"/>
      <c r="D15" s="456"/>
      <c r="E15" s="456"/>
      <c r="F15" s="456"/>
      <c r="G15" s="457"/>
      <c r="H15" s="185"/>
      <c r="I15" s="186"/>
      <c r="J15" s="290">
        <f>H15*I15</f>
        <v>0</v>
      </c>
      <c r="K15" s="189"/>
      <c r="L15" s="189"/>
      <c r="M15" s="189"/>
      <c r="N15" s="189"/>
      <c r="O15" s="288">
        <f>SUM(K15:N15)</f>
        <v>0</v>
      </c>
      <c r="P15" s="319">
        <f>IF(ROUND(H15*I15,2)-ROUND(O15,2)=0,"","zlý súčet")</f>
      </c>
      <c r="Q15" s="324"/>
      <c r="R15" s="320">
        <f>O15-Q15</f>
        <v>0</v>
      </c>
    </row>
    <row r="16" spans="1:18" s="32" customFormat="1" ht="27" customHeight="1">
      <c r="A16" s="452"/>
      <c r="B16" s="453"/>
      <c r="C16" s="453"/>
      <c r="D16" s="453"/>
      <c r="E16" s="453"/>
      <c r="F16" s="453"/>
      <c r="G16" s="454"/>
      <c r="H16" s="187"/>
      <c r="I16" s="188"/>
      <c r="J16" s="290">
        <f>H16*I16</f>
        <v>0</v>
      </c>
      <c r="K16" s="190"/>
      <c r="L16" s="190"/>
      <c r="M16" s="190"/>
      <c r="N16" s="190"/>
      <c r="O16" s="289">
        <f aca="true" t="shared" si="1" ref="O16:O65">SUM(K16:N16)</f>
        <v>0</v>
      </c>
      <c r="P16" s="319">
        <f aca="true" t="shared" si="2" ref="P16:P65">IF(ROUND(H16*I16,2)-ROUND(O16,2)=0,"","zlý súčet")</f>
      </c>
      <c r="Q16" s="324"/>
      <c r="R16" s="321">
        <f aca="true" t="shared" si="3" ref="R16:R65">O16-Q16</f>
        <v>0</v>
      </c>
    </row>
    <row r="17" spans="1:18" s="32" customFormat="1" ht="27" customHeight="1">
      <c r="A17" s="452"/>
      <c r="B17" s="453"/>
      <c r="C17" s="453"/>
      <c r="D17" s="453"/>
      <c r="E17" s="453"/>
      <c r="F17" s="453"/>
      <c r="G17" s="454"/>
      <c r="H17" s="187"/>
      <c r="I17" s="188"/>
      <c r="J17" s="291">
        <f aca="true" t="shared" si="4" ref="J17:J65">H17*I17</f>
        <v>0</v>
      </c>
      <c r="K17" s="190"/>
      <c r="L17" s="190"/>
      <c r="M17" s="190"/>
      <c r="N17" s="190"/>
      <c r="O17" s="289">
        <f t="shared" si="1"/>
        <v>0</v>
      </c>
      <c r="P17" s="319">
        <f t="shared" si="2"/>
      </c>
      <c r="Q17" s="324"/>
      <c r="R17" s="321">
        <f t="shared" si="3"/>
        <v>0</v>
      </c>
    </row>
    <row r="18" spans="1:18" s="32" customFormat="1" ht="27" customHeight="1">
      <c r="A18" s="452"/>
      <c r="B18" s="453"/>
      <c r="C18" s="453"/>
      <c r="D18" s="453"/>
      <c r="E18" s="453"/>
      <c r="F18" s="453"/>
      <c r="G18" s="454"/>
      <c r="H18" s="187"/>
      <c r="I18" s="188"/>
      <c r="J18" s="291">
        <f t="shared" si="4"/>
        <v>0</v>
      </c>
      <c r="K18" s="190"/>
      <c r="L18" s="190"/>
      <c r="M18" s="190"/>
      <c r="N18" s="190"/>
      <c r="O18" s="289">
        <f t="shared" si="1"/>
        <v>0</v>
      </c>
      <c r="P18" s="319">
        <f t="shared" si="2"/>
      </c>
      <c r="Q18" s="324"/>
      <c r="R18" s="321">
        <f t="shared" si="3"/>
        <v>0</v>
      </c>
    </row>
    <row r="19" spans="1:18" s="32" customFormat="1" ht="27" customHeight="1">
      <c r="A19" s="452"/>
      <c r="B19" s="453"/>
      <c r="C19" s="453"/>
      <c r="D19" s="453"/>
      <c r="E19" s="453"/>
      <c r="F19" s="453"/>
      <c r="G19" s="454"/>
      <c r="H19" s="187"/>
      <c r="I19" s="188"/>
      <c r="J19" s="291">
        <f t="shared" si="4"/>
        <v>0</v>
      </c>
      <c r="K19" s="190"/>
      <c r="L19" s="190"/>
      <c r="M19" s="190"/>
      <c r="N19" s="190"/>
      <c r="O19" s="289">
        <f t="shared" si="1"/>
        <v>0</v>
      </c>
      <c r="P19" s="319">
        <f t="shared" si="2"/>
      </c>
      <c r="Q19" s="324"/>
      <c r="R19" s="321">
        <f t="shared" si="3"/>
        <v>0</v>
      </c>
    </row>
    <row r="20" spans="1:18" s="32" customFormat="1" ht="27" customHeight="1">
      <c r="A20" s="452"/>
      <c r="B20" s="453"/>
      <c r="C20" s="453"/>
      <c r="D20" s="453"/>
      <c r="E20" s="453"/>
      <c r="F20" s="453"/>
      <c r="G20" s="454"/>
      <c r="H20" s="187"/>
      <c r="I20" s="188"/>
      <c r="J20" s="291">
        <f t="shared" si="4"/>
        <v>0</v>
      </c>
      <c r="K20" s="190"/>
      <c r="L20" s="190"/>
      <c r="M20" s="190"/>
      <c r="N20" s="190"/>
      <c r="O20" s="289">
        <f t="shared" si="1"/>
        <v>0</v>
      </c>
      <c r="P20" s="319">
        <f t="shared" si="2"/>
      </c>
      <c r="Q20" s="324"/>
      <c r="R20" s="321">
        <f t="shared" si="3"/>
        <v>0</v>
      </c>
    </row>
    <row r="21" spans="1:18" s="32" customFormat="1" ht="27" customHeight="1">
      <c r="A21" s="452"/>
      <c r="B21" s="453"/>
      <c r="C21" s="453"/>
      <c r="D21" s="453"/>
      <c r="E21" s="453"/>
      <c r="F21" s="453"/>
      <c r="G21" s="454"/>
      <c r="H21" s="187"/>
      <c r="I21" s="188"/>
      <c r="J21" s="291">
        <f t="shared" si="4"/>
        <v>0</v>
      </c>
      <c r="K21" s="190"/>
      <c r="L21" s="190"/>
      <c r="M21" s="190"/>
      <c r="N21" s="190"/>
      <c r="O21" s="289">
        <f t="shared" si="1"/>
        <v>0</v>
      </c>
      <c r="P21" s="319">
        <f t="shared" si="2"/>
      </c>
      <c r="Q21" s="324"/>
      <c r="R21" s="321">
        <f t="shared" si="3"/>
        <v>0</v>
      </c>
    </row>
    <row r="22" spans="1:18" s="32" customFormat="1" ht="27" customHeight="1">
      <c r="A22" s="452"/>
      <c r="B22" s="453"/>
      <c r="C22" s="453"/>
      <c r="D22" s="453"/>
      <c r="E22" s="453"/>
      <c r="F22" s="453"/>
      <c r="G22" s="454"/>
      <c r="H22" s="187"/>
      <c r="I22" s="188"/>
      <c r="J22" s="291">
        <f t="shared" si="4"/>
        <v>0</v>
      </c>
      <c r="K22" s="190"/>
      <c r="L22" s="190"/>
      <c r="M22" s="190"/>
      <c r="N22" s="190"/>
      <c r="O22" s="289">
        <f t="shared" si="1"/>
        <v>0</v>
      </c>
      <c r="P22" s="319">
        <f t="shared" si="2"/>
      </c>
      <c r="Q22" s="324"/>
      <c r="R22" s="321">
        <f t="shared" si="3"/>
        <v>0</v>
      </c>
    </row>
    <row r="23" spans="1:18" s="32" customFormat="1" ht="27" customHeight="1">
      <c r="A23" s="452"/>
      <c r="B23" s="453"/>
      <c r="C23" s="453"/>
      <c r="D23" s="453"/>
      <c r="E23" s="453"/>
      <c r="F23" s="453"/>
      <c r="G23" s="454"/>
      <c r="H23" s="187"/>
      <c r="I23" s="188"/>
      <c r="J23" s="291">
        <f t="shared" si="4"/>
        <v>0</v>
      </c>
      <c r="K23" s="190"/>
      <c r="L23" s="190"/>
      <c r="M23" s="190"/>
      <c r="N23" s="190"/>
      <c r="O23" s="289">
        <f t="shared" si="1"/>
        <v>0</v>
      </c>
      <c r="P23" s="319">
        <f t="shared" si="2"/>
      </c>
      <c r="Q23" s="324"/>
      <c r="R23" s="321">
        <f t="shared" si="3"/>
        <v>0</v>
      </c>
    </row>
    <row r="24" spans="1:18" s="32" customFormat="1" ht="27" customHeight="1">
      <c r="A24" s="452"/>
      <c r="B24" s="453"/>
      <c r="C24" s="453"/>
      <c r="D24" s="453"/>
      <c r="E24" s="453"/>
      <c r="F24" s="453"/>
      <c r="G24" s="454"/>
      <c r="H24" s="187"/>
      <c r="I24" s="188"/>
      <c r="J24" s="291">
        <f t="shared" si="4"/>
        <v>0</v>
      </c>
      <c r="K24" s="190"/>
      <c r="L24" s="190"/>
      <c r="M24" s="190"/>
      <c r="N24" s="190"/>
      <c r="O24" s="289">
        <f t="shared" si="1"/>
        <v>0</v>
      </c>
      <c r="P24" s="319">
        <f t="shared" si="2"/>
      </c>
      <c r="Q24" s="324"/>
      <c r="R24" s="321">
        <f t="shared" si="3"/>
        <v>0</v>
      </c>
    </row>
    <row r="25" spans="1:18" s="32" customFormat="1" ht="27" customHeight="1">
      <c r="A25" s="452"/>
      <c r="B25" s="453"/>
      <c r="C25" s="453"/>
      <c r="D25" s="453"/>
      <c r="E25" s="453"/>
      <c r="F25" s="453"/>
      <c r="G25" s="454"/>
      <c r="H25" s="187"/>
      <c r="I25" s="188"/>
      <c r="J25" s="291">
        <f t="shared" si="4"/>
        <v>0</v>
      </c>
      <c r="K25" s="190"/>
      <c r="L25" s="190"/>
      <c r="M25" s="190"/>
      <c r="N25" s="190"/>
      <c r="O25" s="289">
        <f t="shared" si="1"/>
        <v>0</v>
      </c>
      <c r="P25" s="319">
        <f t="shared" si="2"/>
      </c>
      <c r="Q25" s="324"/>
      <c r="R25" s="321">
        <f t="shared" si="3"/>
        <v>0</v>
      </c>
    </row>
    <row r="26" spans="1:18" s="32" customFormat="1" ht="27" customHeight="1">
      <c r="A26" s="452"/>
      <c r="B26" s="453"/>
      <c r="C26" s="453"/>
      <c r="D26" s="453"/>
      <c r="E26" s="453"/>
      <c r="F26" s="453"/>
      <c r="G26" s="454"/>
      <c r="H26" s="187"/>
      <c r="I26" s="188"/>
      <c r="J26" s="291">
        <f t="shared" si="4"/>
        <v>0</v>
      </c>
      <c r="K26" s="190"/>
      <c r="L26" s="190"/>
      <c r="M26" s="190"/>
      <c r="N26" s="190"/>
      <c r="O26" s="289">
        <f t="shared" si="1"/>
        <v>0</v>
      </c>
      <c r="P26" s="319">
        <f t="shared" si="2"/>
      </c>
      <c r="Q26" s="324"/>
      <c r="R26" s="321">
        <f t="shared" si="3"/>
        <v>0</v>
      </c>
    </row>
    <row r="27" spans="1:18" s="32" customFormat="1" ht="27" customHeight="1">
      <c r="A27" s="452"/>
      <c r="B27" s="453"/>
      <c r="C27" s="453"/>
      <c r="D27" s="453"/>
      <c r="E27" s="453"/>
      <c r="F27" s="453"/>
      <c r="G27" s="454"/>
      <c r="H27" s="187"/>
      <c r="I27" s="188"/>
      <c r="J27" s="291">
        <f t="shared" si="4"/>
        <v>0</v>
      </c>
      <c r="K27" s="190"/>
      <c r="L27" s="190"/>
      <c r="M27" s="190"/>
      <c r="N27" s="190"/>
      <c r="O27" s="289">
        <f t="shared" si="1"/>
        <v>0</v>
      </c>
      <c r="P27" s="319">
        <f t="shared" si="2"/>
      </c>
      <c r="Q27" s="324"/>
      <c r="R27" s="321">
        <f t="shared" si="3"/>
        <v>0</v>
      </c>
    </row>
    <row r="28" spans="1:18" s="32" customFormat="1" ht="27" customHeight="1">
      <c r="A28" s="452"/>
      <c r="B28" s="453"/>
      <c r="C28" s="453"/>
      <c r="D28" s="453"/>
      <c r="E28" s="453"/>
      <c r="F28" s="453"/>
      <c r="G28" s="454"/>
      <c r="H28" s="187"/>
      <c r="I28" s="188"/>
      <c r="J28" s="291">
        <f t="shared" si="4"/>
        <v>0</v>
      </c>
      <c r="K28" s="190"/>
      <c r="L28" s="190"/>
      <c r="M28" s="190"/>
      <c r="N28" s="190"/>
      <c r="O28" s="289">
        <f t="shared" si="1"/>
        <v>0</v>
      </c>
      <c r="P28" s="319">
        <f t="shared" si="2"/>
      </c>
      <c r="Q28" s="324"/>
      <c r="R28" s="321">
        <f t="shared" si="3"/>
        <v>0</v>
      </c>
    </row>
    <row r="29" spans="1:18" s="32" customFormat="1" ht="27" customHeight="1">
      <c r="A29" s="452"/>
      <c r="B29" s="453"/>
      <c r="C29" s="453"/>
      <c r="D29" s="453"/>
      <c r="E29" s="453"/>
      <c r="F29" s="453"/>
      <c r="G29" s="454"/>
      <c r="H29" s="187"/>
      <c r="I29" s="188"/>
      <c r="J29" s="291">
        <f t="shared" si="4"/>
        <v>0</v>
      </c>
      <c r="K29" s="190"/>
      <c r="L29" s="190"/>
      <c r="M29" s="190"/>
      <c r="N29" s="190"/>
      <c r="O29" s="289">
        <f t="shared" si="1"/>
        <v>0</v>
      </c>
      <c r="P29" s="319">
        <f t="shared" si="2"/>
      </c>
      <c r="Q29" s="324"/>
      <c r="R29" s="321">
        <f t="shared" si="3"/>
        <v>0</v>
      </c>
    </row>
    <row r="30" spans="1:18" s="32" customFormat="1" ht="27" customHeight="1">
      <c r="A30" s="452"/>
      <c r="B30" s="453"/>
      <c r="C30" s="453"/>
      <c r="D30" s="453"/>
      <c r="E30" s="453"/>
      <c r="F30" s="453"/>
      <c r="G30" s="454"/>
      <c r="H30" s="187"/>
      <c r="I30" s="188"/>
      <c r="J30" s="291">
        <f t="shared" si="4"/>
        <v>0</v>
      </c>
      <c r="K30" s="190"/>
      <c r="L30" s="190"/>
      <c r="M30" s="190"/>
      <c r="N30" s="190"/>
      <c r="O30" s="289">
        <f t="shared" si="1"/>
        <v>0</v>
      </c>
      <c r="P30" s="319">
        <f t="shared" si="2"/>
      </c>
      <c r="Q30" s="324"/>
      <c r="R30" s="321">
        <f t="shared" si="3"/>
        <v>0</v>
      </c>
    </row>
    <row r="31" spans="1:18" s="32" customFormat="1" ht="27" customHeight="1">
      <c r="A31" s="452"/>
      <c r="B31" s="453"/>
      <c r="C31" s="453"/>
      <c r="D31" s="453"/>
      <c r="E31" s="453"/>
      <c r="F31" s="453"/>
      <c r="G31" s="454"/>
      <c r="H31" s="187"/>
      <c r="I31" s="188"/>
      <c r="J31" s="291">
        <f t="shared" si="4"/>
        <v>0</v>
      </c>
      <c r="K31" s="190"/>
      <c r="L31" s="190"/>
      <c r="M31" s="190"/>
      <c r="N31" s="190"/>
      <c r="O31" s="289">
        <f t="shared" si="1"/>
        <v>0</v>
      </c>
      <c r="P31" s="319">
        <f t="shared" si="2"/>
      </c>
      <c r="Q31" s="324"/>
      <c r="R31" s="321">
        <f t="shared" si="3"/>
        <v>0</v>
      </c>
    </row>
    <row r="32" spans="1:18" s="32" customFormat="1" ht="27" customHeight="1">
      <c r="A32" s="452"/>
      <c r="B32" s="453"/>
      <c r="C32" s="453"/>
      <c r="D32" s="453"/>
      <c r="E32" s="453"/>
      <c r="F32" s="453"/>
      <c r="G32" s="454"/>
      <c r="H32" s="187"/>
      <c r="I32" s="188"/>
      <c r="J32" s="291">
        <f t="shared" si="4"/>
        <v>0</v>
      </c>
      <c r="K32" s="190"/>
      <c r="L32" s="190"/>
      <c r="M32" s="190"/>
      <c r="N32" s="190"/>
      <c r="O32" s="289">
        <f t="shared" si="1"/>
        <v>0</v>
      </c>
      <c r="P32" s="319">
        <f t="shared" si="2"/>
      </c>
      <c r="Q32" s="324"/>
      <c r="R32" s="321">
        <f t="shared" si="3"/>
        <v>0</v>
      </c>
    </row>
    <row r="33" spans="1:18" s="32" customFormat="1" ht="27" customHeight="1">
      <c r="A33" s="452"/>
      <c r="B33" s="453"/>
      <c r="C33" s="453"/>
      <c r="D33" s="453"/>
      <c r="E33" s="453"/>
      <c r="F33" s="453"/>
      <c r="G33" s="454"/>
      <c r="H33" s="187"/>
      <c r="I33" s="188"/>
      <c r="J33" s="291">
        <f t="shared" si="4"/>
        <v>0</v>
      </c>
      <c r="K33" s="190"/>
      <c r="L33" s="190"/>
      <c r="M33" s="190"/>
      <c r="N33" s="190"/>
      <c r="O33" s="289">
        <f t="shared" si="1"/>
        <v>0</v>
      </c>
      <c r="P33" s="319">
        <f t="shared" si="2"/>
      </c>
      <c r="Q33" s="324"/>
      <c r="R33" s="321">
        <f t="shared" si="3"/>
        <v>0</v>
      </c>
    </row>
    <row r="34" spans="1:18" s="32" customFormat="1" ht="27" customHeight="1">
      <c r="A34" s="452"/>
      <c r="B34" s="453"/>
      <c r="C34" s="453"/>
      <c r="D34" s="453"/>
      <c r="E34" s="453"/>
      <c r="F34" s="453"/>
      <c r="G34" s="454"/>
      <c r="H34" s="187"/>
      <c r="I34" s="188"/>
      <c r="J34" s="291">
        <f t="shared" si="4"/>
        <v>0</v>
      </c>
      <c r="K34" s="190"/>
      <c r="L34" s="190"/>
      <c r="M34" s="190"/>
      <c r="N34" s="190"/>
      <c r="O34" s="289">
        <f t="shared" si="1"/>
        <v>0</v>
      </c>
      <c r="P34" s="319">
        <f t="shared" si="2"/>
      </c>
      <c r="Q34" s="324"/>
      <c r="R34" s="321">
        <f t="shared" si="3"/>
        <v>0</v>
      </c>
    </row>
    <row r="35" spans="1:18" s="32" customFormat="1" ht="27" customHeight="1">
      <c r="A35" s="452"/>
      <c r="B35" s="453"/>
      <c r="C35" s="453"/>
      <c r="D35" s="453"/>
      <c r="E35" s="453"/>
      <c r="F35" s="453"/>
      <c r="G35" s="454"/>
      <c r="H35" s="187"/>
      <c r="I35" s="188"/>
      <c r="J35" s="291">
        <f t="shared" si="4"/>
        <v>0</v>
      </c>
      <c r="K35" s="190"/>
      <c r="L35" s="190"/>
      <c r="M35" s="190"/>
      <c r="N35" s="190"/>
      <c r="O35" s="289">
        <f t="shared" si="1"/>
        <v>0</v>
      </c>
      <c r="P35" s="319">
        <f t="shared" si="2"/>
      </c>
      <c r="Q35" s="324"/>
      <c r="R35" s="321">
        <f t="shared" si="3"/>
        <v>0</v>
      </c>
    </row>
    <row r="36" spans="1:18" s="32" customFormat="1" ht="27" customHeight="1">
      <c r="A36" s="452"/>
      <c r="B36" s="453"/>
      <c r="C36" s="453"/>
      <c r="D36" s="453"/>
      <c r="E36" s="453"/>
      <c r="F36" s="453"/>
      <c r="G36" s="454"/>
      <c r="H36" s="187"/>
      <c r="I36" s="188"/>
      <c r="J36" s="291">
        <f t="shared" si="4"/>
        <v>0</v>
      </c>
      <c r="K36" s="190"/>
      <c r="L36" s="190"/>
      <c r="M36" s="190"/>
      <c r="N36" s="190"/>
      <c r="O36" s="289">
        <f t="shared" si="1"/>
        <v>0</v>
      </c>
      <c r="P36" s="319">
        <f t="shared" si="2"/>
      </c>
      <c r="Q36" s="324"/>
      <c r="R36" s="321">
        <f t="shared" si="3"/>
        <v>0</v>
      </c>
    </row>
    <row r="37" spans="1:18" s="32" customFormat="1" ht="27" customHeight="1">
      <c r="A37" s="452"/>
      <c r="B37" s="453"/>
      <c r="C37" s="453"/>
      <c r="D37" s="453"/>
      <c r="E37" s="453"/>
      <c r="F37" s="453"/>
      <c r="G37" s="454"/>
      <c r="H37" s="187"/>
      <c r="I37" s="188"/>
      <c r="J37" s="291">
        <f t="shared" si="4"/>
        <v>0</v>
      </c>
      <c r="K37" s="190"/>
      <c r="L37" s="190"/>
      <c r="M37" s="190"/>
      <c r="N37" s="190"/>
      <c r="O37" s="289">
        <f t="shared" si="1"/>
        <v>0</v>
      </c>
      <c r="P37" s="319">
        <f t="shared" si="2"/>
      </c>
      <c r="Q37" s="324"/>
      <c r="R37" s="321">
        <f t="shared" si="3"/>
        <v>0</v>
      </c>
    </row>
    <row r="38" spans="1:18" s="32" customFormat="1" ht="27" customHeight="1">
      <c r="A38" s="452"/>
      <c r="B38" s="453"/>
      <c r="C38" s="453"/>
      <c r="D38" s="453"/>
      <c r="E38" s="453"/>
      <c r="F38" s="453"/>
      <c r="G38" s="454"/>
      <c r="H38" s="187"/>
      <c r="I38" s="188"/>
      <c r="J38" s="291">
        <f t="shared" si="4"/>
        <v>0</v>
      </c>
      <c r="K38" s="190"/>
      <c r="L38" s="190"/>
      <c r="M38" s="190"/>
      <c r="N38" s="190"/>
      <c r="O38" s="289">
        <f t="shared" si="1"/>
        <v>0</v>
      </c>
      <c r="P38" s="319">
        <f t="shared" si="2"/>
      </c>
      <c r="Q38" s="324"/>
      <c r="R38" s="321">
        <f t="shared" si="3"/>
        <v>0</v>
      </c>
    </row>
    <row r="39" spans="1:18" s="32" customFormat="1" ht="27" customHeight="1">
      <c r="A39" s="452"/>
      <c r="B39" s="453"/>
      <c r="C39" s="453"/>
      <c r="D39" s="453"/>
      <c r="E39" s="453"/>
      <c r="F39" s="453"/>
      <c r="G39" s="454"/>
      <c r="H39" s="187"/>
      <c r="I39" s="188"/>
      <c r="J39" s="291">
        <f t="shared" si="4"/>
        <v>0</v>
      </c>
      <c r="K39" s="190"/>
      <c r="L39" s="190"/>
      <c r="M39" s="190"/>
      <c r="N39" s="190"/>
      <c r="O39" s="289">
        <f t="shared" si="1"/>
        <v>0</v>
      </c>
      <c r="P39" s="319">
        <f t="shared" si="2"/>
      </c>
      <c r="Q39" s="324"/>
      <c r="R39" s="321">
        <f t="shared" si="3"/>
        <v>0</v>
      </c>
    </row>
    <row r="40" spans="1:18" s="32" customFormat="1" ht="27" customHeight="1">
      <c r="A40" s="452"/>
      <c r="B40" s="453"/>
      <c r="C40" s="453"/>
      <c r="D40" s="453"/>
      <c r="E40" s="453"/>
      <c r="F40" s="453"/>
      <c r="G40" s="454"/>
      <c r="H40" s="187"/>
      <c r="I40" s="188"/>
      <c r="J40" s="291">
        <f t="shared" si="4"/>
        <v>0</v>
      </c>
      <c r="K40" s="190"/>
      <c r="L40" s="190"/>
      <c r="M40" s="190"/>
      <c r="N40" s="190"/>
      <c r="O40" s="289">
        <f t="shared" si="1"/>
        <v>0</v>
      </c>
      <c r="P40" s="319">
        <f t="shared" si="2"/>
      </c>
      <c r="Q40" s="324"/>
      <c r="R40" s="321">
        <f t="shared" si="3"/>
        <v>0</v>
      </c>
    </row>
    <row r="41" spans="1:18" s="32" customFormat="1" ht="27" customHeight="1">
      <c r="A41" s="452"/>
      <c r="B41" s="453"/>
      <c r="C41" s="453"/>
      <c r="D41" s="453"/>
      <c r="E41" s="453"/>
      <c r="F41" s="453"/>
      <c r="G41" s="454"/>
      <c r="H41" s="187"/>
      <c r="I41" s="188"/>
      <c r="J41" s="291">
        <f t="shared" si="4"/>
        <v>0</v>
      </c>
      <c r="K41" s="190"/>
      <c r="L41" s="190"/>
      <c r="M41" s="190"/>
      <c r="N41" s="190"/>
      <c r="O41" s="289">
        <f t="shared" si="1"/>
        <v>0</v>
      </c>
      <c r="P41" s="319">
        <f t="shared" si="2"/>
      </c>
      <c r="Q41" s="324"/>
      <c r="R41" s="321">
        <f t="shared" si="3"/>
        <v>0</v>
      </c>
    </row>
    <row r="42" spans="1:18" s="32" customFormat="1" ht="27" customHeight="1">
      <c r="A42" s="452"/>
      <c r="B42" s="453"/>
      <c r="C42" s="453"/>
      <c r="D42" s="453"/>
      <c r="E42" s="453"/>
      <c r="F42" s="453"/>
      <c r="G42" s="454"/>
      <c r="H42" s="187"/>
      <c r="I42" s="188"/>
      <c r="J42" s="291">
        <f t="shared" si="4"/>
        <v>0</v>
      </c>
      <c r="K42" s="190"/>
      <c r="L42" s="190"/>
      <c r="M42" s="190"/>
      <c r="N42" s="190"/>
      <c r="O42" s="289">
        <f t="shared" si="1"/>
        <v>0</v>
      </c>
      <c r="P42" s="319">
        <f t="shared" si="2"/>
      </c>
      <c r="Q42" s="324"/>
      <c r="R42" s="321">
        <f t="shared" si="3"/>
        <v>0</v>
      </c>
    </row>
    <row r="43" spans="1:18" s="32" customFormat="1" ht="27" customHeight="1">
      <c r="A43" s="452"/>
      <c r="B43" s="453"/>
      <c r="C43" s="453"/>
      <c r="D43" s="453"/>
      <c r="E43" s="453"/>
      <c r="F43" s="453"/>
      <c r="G43" s="454"/>
      <c r="H43" s="187"/>
      <c r="I43" s="188"/>
      <c r="J43" s="291">
        <f t="shared" si="4"/>
        <v>0</v>
      </c>
      <c r="K43" s="190"/>
      <c r="L43" s="190"/>
      <c r="M43" s="190"/>
      <c r="N43" s="190"/>
      <c r="O43" s="289">
        <f t="shared" si="1"/>
        <v>0</v>
      </c>
      <c r="P43" s="319">
        <f t="shared" si="2"/>
      </c>
      <c r="Q43" s="324"/>
      <c r="R43" s="321">
        <f t="shared" si="3"/>
        <v>0</v>
      </c>
    </row>
    <row r="44" spans="1:18" s="32" customFormat="1" ht="27" customHeight="1">
      <c r="A44" s="452"/>
      <c r="B44" s="453"/>
      <c r="C44" s="453"/>
      <c r="D44" s="453"/>
      <c r="E44" s="453"/>
      <c r="F44" s="453"/>
      <c r="G44" s="454"/>
      <c r="H44" s="187"/>
      <c r="I44" s="188"/>
      <c r="J44" s="291">
        <f t="shared" si="4"/>
        <v>0</v>
      </c>
      <c r="K44" s="190"/>
      <c r="L44" s="190"/>
      <c r="M44" s="190"/>
      <c r="N44" s="190"/>
      <c r="O44" s="289">
        <f t="shared" si="1"/>
        <v>0</v>
      </c>
      <c r="P44" s="319">
        <f t="shared" si="2"/>
      </c>
      <c r="Q44" s="324"/>
      <c r="R44" s="321">
        <f t="shared" si="3"/>
        <v>0</v>
      </c>
    </row>
    <row r="45" spans="1:18" s="32" customFormat="1" ht="27" customHeight="1">
      <c r="A45" s="452"/>
      <c r="B45" s="453"/>
      <c r="C45" s="453"/>
      <c r="D45" s="453"/>
      <c r="E45" s="453"/>
      <c r="F45" s="453"/>
      <c r="G45" s="454"/>
      <c r="H45" s="187"/>
      <c r="I45" s="188"/>
      <c r="J45" s="291">
        <f>H45*I45</f>
        <v>0</v>
      </c>
      <c r="K45" s="190"/>
      <c r="L45" s="190"/>
      <c r="M45" s="190"/>
      <c r="N45" s="190"/>
      <c r="O45" s="289">
        <f t="shared" si="1"/>
        <v>0</v>
      </c>
      <c r="P45" s="319">
        <f t="shared" si="2"/>
      </c>
      <c r="Q45" s="324"/>
      <c r="R45" s="321">
        <f t="shared" si="3"/>
        <v>0</v>
      </c>
    </row>
    <row r="46" spans="1:18" s="32" customFormat="1" ht="27" customHeight="1">
      <c r="A46" s="452"/>
      <c r="B46" s="453"/>
      <c r="C46" s="453"/>
      <c r="D46" s="453"/>
      <c r="E46" s="453"/>
      <c r="F46" s="453"/>
      <c r="G46" s="454"/>
      <c r="H46" s="187"/>
      <c r="I46" s="188"/>
      <c r="J46" s="291">
        <f t="shared" si="4"/>
        <v>0</v>
      </c>
      <c r="K46" s="190"/>
      <c r="L46" s="190"/>
      <c r="M46" s="190"/>
      <c r="N46" s="190"/>
      <c r="O46" s="289">
        <f t="shared" si="1"/>
        <v>0</v>
      </c>
      <c r="P46" s="319">
        <f t="shared" si="2"/>
      </c>
      <c r="Q46" s="324"/>
      <c r="R46" s="321">
        <f t="shared" si="3"/>
        <v>0</v>
      </c>
    </row>
    <row r="47" spans="1:18" s="32" customFormat="1" ht="27" customHeight="1">
      <c r="A47" s="452"/>
      <c r="B47" s="453"/>
      <c r="C47" s="453"/>
      <c r="D47" s="453"/>
      <c r="E47" s="453"/>
      <c r="F47" s="453"/>
      <c r="G47" s="454"/>
      <c r="H47" s="187"/>
      <c r="I47" s="188"/>
      <c r="J47" s="291">
        <f t="shared" si="4"/>
        <v>0</v>
      </c>
      <c r="K47" s="190"/>
      <c r="L47" s="190"/>
      <c r="M47" s="190"/>
      <c r="N47" s="190"/>
      <c r="O47" s="289">
        <f t="shared" si="1"/>
        <v>0</v>
      </c>
      <c r="P47" s="319">
        <f t="shared" si="2"/>
      </c>
      <c r="Q47" s="324"/>
      <c r="R47" s="321">
        <f t="shared" si="3"/>
        <v>0</v>
      </c>
    </row>
    <row r="48" spans="1:18" s="32" customFormat="1" ht="27" customHeight="1">
      <c r="A48" s="452"/>
      <c r="B48" s="453"/>
      <c r="C48" s="453"/>
      <c r="D48" s="453"/>
      <c r="E48" s="453"/>
      <c r="F48" s="453"/>
      <c r="G48" s="454"/>
      <c r="H48" s="187"/>
      <c r="I48" s="188"/>
      <c r="J48" s="291">
        <f t="shared" si="4"/>
        <v>0</v>
      </c>
      <c r="K48" s="190"/>
      <c r="L48" s="190"/>
      <c r="M48" s="190"/>
      <c r="N48" s="190"/>
      <c r="O48" s="289">
        <f t="shared" si="1"/>
        <v>0</v>
      </c>
      <c r="P48" s="319">
        <f t="shared" si="2"/>
      </c>
      <c r="Q48" s="324"/>
      <c r="R48" s="321">
        <f t="shared" si="3"/>
        <v>0</v>
      </c>
    </row>
    <row r="49" spans="1:18" s="32" customFormat="1" ht="27" customHeight="1">
      <c r="A49" s="452"/>
      <c r="B49" s="453"/>
      <c r="C49" s="453"/>
      <c r="D49" s="453"/>
      <c r="E49" s="453"/>
      <c r="F49" s="453"/>
      <c r="G49" s="454"/>
      <c r="H49" s="187"/>
      <c r="I49" s="188"/>
      <c r="J49" s="291">
        <f t="shared" si="4"/>
        <v>0</v>
      </c>
      <c r="K49" s="190"/>
      <c r="L49" s="190"/>
      <c r="M49" s="190"/>
      <c r="N49" s="190"/>
      <c r="O49" s="289">
        <f t="shared" si="1"/>
        <v>0</v>
      </c>
      <c r="P49" s="319">
        <f t="shared" si="2"/>
      </c>
      <c r="Q49" s="324"/>
      <c r="R49" s="321">
        <f t="shared" si="3"/>
        <v>0</v>
      </c>
    </row>
    <row r="50" spans="1:18" s="32" customFormat="1" ht="27" customHeight="1">
      <c r="A50" s="452"/>
      <c r="B50" s="453"/>
      <c r="C50" s="453"/>
      <c r="D50" s="453"/>
      <c r="E50" s="453"/>
      <c r="F50" s="453"/>
      <c r="G50" s="454"/>
      <c r="H50" s="187"/>
      <c r="I50" s="188"/>
      <c r="J50" s="291">
        <f t="shared" si="4"/>
        <v>0</v>
      </c>
      <c r="K50" s="190"/>
      <c r="L50" s="190"/>
      <c r="M50" s="190"/>
      <c r="N50" s="190"/>
      <c r="O50" s="289">
        <f t="shared" si="1"/>
        <v>0</v>
      </c>
      <c r="P50" s="319">
        <f t="shared" si="2"/>
      </c>
      <c r="Q50" s="324"/>
      <c r="R50" s="321">
        <f t="shared" si="3"/>
        <v>0</v>
      </c>
    </row>
    <row r="51" spans="1:18" s="32" customFormat="1" ht="27" customHeight="1">
      <c r="A51" s="452"/>
      <c r="B51" s="453"/>
      <c r="C51" s="453"/>
      <c r="D51" s="453"/>
      <c r="E51" s="453"/>
      <c r="F51" s="453"/>
      <c r="G51" s="454"/>
      <c r="H51" s="187"/>
      <c r="I51" s="188"/>
      <c r="J51" s="291">
        <f t="shared" si="4"/>
        <v>0</v>
      </c>
      <c r="K51" s="190"/>
      <c r="L51" s="190"/>
      <c r="M51" s="190"/>
      <c r="N51" s="190"/>
      <c r="O51" s="289">
        <f t="shared" si="1"/>
        <v>0</v>
      </c>
      <c r="P51" s="319">
        <f t="shared" si="2"/>
      </c>
      <c r="Q51" s="324"/>
      <c r="R51" s="321">
        <f t="shared" si="3"/>
        <v>0</v>
      </c>
    </row>
    <row r="52" spans="1:18" s="32" customFormat="1" ht="27" customHeight="1">
      <c r="A52" s="452"/>
      <c r="B52" s="453"/>
      <c r="C52" s="453"/>
      <c r="D52" s="453"/>
      <c r="E52" s="453"/>
      <c r="F52" s="453"/>
      <c r="G52" s="454"/>
      <c r="H52" s="187"/>
      <c r="I52" s="188"/>
      <c r="J52" s="291">
        <f t="shared" si="4"/>
        <v>0</v>
      </c>
      <c r="K52" s="190"/>
      <c r="L52" s="190"/>
      <c r="M52" s="190"/>
      <c r="N52" s="190"/>
      <c r="O52" s="289">
        <f t="shared" si="1"/>
        <v>0</v>
      </c>
      <c r="P52" s="319">
        <f t="shared" si="2"/>
      </c>
      <c r="Q52" s="324"/>
      <c r="R52" s="321">
        <f t="shared" si="3"/>
        <v>0</v>
      </c>
    </row>
    <row r="53" spans="1:18" s="32" customFormat="1" ht="27" customHeight="1">
      <c r="A53" s="452"/>
      <c r="B53" s="453"/>
      <c r="C53" s="453"/>
      <c r="D53" s="453"/>
      <c r="E53" s="453"/>
      <c r="F53" s="453"/>
      <c r="G53" s="454"/>
      <c r="H53" s="187"/>
      <c r="I53" s="188"/>
      <c r="J53" s="291">
        <f t="shared" si="4"/>
        <v>0</v>
      </c>
      <c r="K53" s="190"/>
      <c r="L53" s="190"/>
      <c r="M53" s="190"/>
      <c r="N53" s="190"/>
      <c r="O53" s="289">
        <f t="shared" si="1"/>
        <v>0</v>
      </c>
      <c r="P53" s="319">
        <f t="shared" si="2"/>
      </c>
      <c r="Q53" s="324"/>
      <c r="R53" s="321">
        <f t="shared" si="3"/>
        <v>0</v>
      </c>
    </row>
    <row r="54" spans="1:18" s="32" customFormat="1" ht="27" customHeight="1">
      <c r="A54" s="452"/>
      <c r="B54" s="453"/>
      <c r="C54" s="453"/>
      <c r="D54" s="453"/>
      <c r="E54" s="453"/>
      <c r="F54" s="453"/>
      <c r="G54" s="454"/>
      <c r="H54" s="187"/>
      <c r="I54" s="188"/>
      <c r="J54" s="291">
        <f t="shared" si="4"/>
        <v>0</v>
      </c>
      <c r="K54" s="190"/>
      <c r="L54" s="190"/>
      <c r="M54" s="190"/>
      <c r="N54" s="190"/>
      <c r="O54" s="289">
        <f t="shared" si="1"/>
        <v>0</v>
      </c>
      <c r="P54" s="319">
        <f t="shared" si="2"/>
      </c>
      <c r="Q54" s="324"/>
      <c r="R54" s="321">
        <f t="shared" si="3"/>
        <v>0</v>
      </c>
    </row>
    <row r="55" spans="1:18" s="32" customFormat="1" ht="27" customHeight="1">
      <c r="A55" s="452"/>
      <c r="B55" s="453"/>
      <c r="C55" s="453"/>
      <c r="D55" s="453"/>
      <c r="E55" s="453"/>
      <c r="F55" s="453"/>
      <c r="G55" s="454"/>
      <c r="H55" s="187"/>
      <c r="I55" s="188"/>
      <c r="J55" s="291">
        <f t="shared" si="4"/>
        <v>0</v>
      </c>
      <c r="K55" s="190"/>
      <c r="L55" s="190"/>
      <c r="M55" s="190"/>
      <c r="N55" s="190"/>
      <c r="O55" s="289">
        <f t="shared" si="1"/>
        <v>0</v>
      </c>
      <c r="P55" s="319">
        <f t="shared" si="2"/>
      </c>
      <c r="Q55" s="324"/>
      <c r="R55" s="321">
        <f t="shared" si="3"/>
        <v>0</v>
      </c>
    </row>
    <row r="56" spans="1:18" s="32" customFormat="1" ht="27" customHeight="1">
      <c r="A56" s="452"/>
      <c r="B56" s="453"/>
      <c r="C56" s="453"/>
      <c r="D56" s="453"/>
      <c r="E56" s="453"/>
      <c r="F56" s="453"/>
      <c r="G56" s="454"/>
      <c r="H56" s="187"/>
      <c r="I56" s="188"/>
      <c r="J56" s="291">
        <f t="shared" si="4"/>
        <v>0</v>
      </c>
      <c r="K56" s="190"/>
      <c r="L56" s="190"/>
      <c r="M56" s="190"/>
      <c r="N56" s="190"/>
      <c r="O56" s="289">
        <f t="shared" si="1"/>
        <v>0</v>
      </c>
      <c r="P56" s="319">
        <f t="shared" si="2"/>
      </c>
      <c r="Q56" s="324"/>
      <c r="R56" s="321">
        <f t="shared" si="3"/>
        <v>0</v>
      </c>
    </row>
    <row r="57" spans="1:18" s="32" customFormat="1" ht="27" customHeight="1">
      <c r="A57" s="452"/>
      <c r="B57" s="453"/>
      <c r="C57" s="453"/>
      <c r="D57" s="453"/>
      <c r="E57" s="453"/>
      <c r="F57" s="453"/>
      <c r="G57" s="454"/>
      <c r="H57" s="187"/>
      <c r="I57" s="188"/>
      <c r="J57" s="291">
        <f t="shared" si="4"/>
        <v>0</v>
      </c>
      <c r="K57" s="190"/>
      <c r="L57" s="190"/>
      <c r="M57" s="190"/>
      <c r="N57" s="190"/>
      <c r="O57" s="289">
        <f t="shared" si="1"/>
        <v>0</v>
      </c>
      <c r="P57" s="319">
        <f t="shared" si="2"/>
      </c>
      <c r="Q57" s="324"/>
      <c r="R57" s="321">
        <f t="shared" si="3"/>
        <v>0</v>
      </c>
    </row>
    <row r="58" spans="1:18" s="32" customFormat="1" ht="27" customHeight="1">
      <c r="A58" s="452"/>
      <c r="B58" s="453"/>
      <c r="C58" s="453"/>
      <c r="D58" s="453"/>
      <c r="E58" s="453"/>
      <c r="F58" s="453"/>
      <c r="G58" s="454"/>
      <c r="H58" s="187"/>
      <c r="I58" s="188"/>
      <c r="J58" s="291">
        <f t="shared" si="4"/>
        <v>0</v>
      </c>
      <c r="K58" s="190"/>
      <c r="L58" s="190"/>
      <c r="M58" s="190"/>
      <c r="N58" s="190"/>
      <c r="O58" s="289">
        <f t="shared" si="1"/>
        <v>0</v>
      </c>
      <c r="P58" s="319">
        <f t="shared" si="2"/>
      </c>
      <c r="Q58" s="324"/>
      <c r="R58" s="321">
        <f t="shared" si="3"/>
        <v>0</v>
      </c>
    </row>
    <row r="59" spans="1:18" s="32" customFormat="1" ht="27" customHeight="1">
      <c r="A59" s="452"/>
      <c r="B59" s="453"/>
      <c r="C59" s="453"/>
      <c r="D59" s="453"/>
      <c r="E59" s="453"/>
      <c r="F59" s="453"/>
      <c r="G59" s="454"/>
      <c r="H59" s="187"/>
      <c r="I59" s="188"/>
      <c r="J59" s="291">
        <f t="shared" si="4"/>
        <v>0</v>
      </c>
      <c r="K59" s="190"/>
      <c r="L59" s="190"/>
      <c r="M59" s="190"/>
      <c r="N59" s="190"/>
      <c r="O59" s="289">
        <f t="shared" si="1"/>
        <v>0</v>
      </c>
      <c r="P59" s="319">
        <f t="shared" si="2"/>
      </c>
      <c r="Q59" s="324"/>
      <c r="R59" s="321">
        <f t="shared" si="3"/>
        <v>0</v>
      </c>
    </row>
    <row r="60" spans="1:18" s="32" customFormat="1" ht="27" customHeight="1">
      <c r="A60" s="452"/>
      <c r="B60" s="453"/>
      <c r="C60" s="453"/>
      <c r="D60" s="453"/>
      <c r="E60" s="453"/>
      <c r="F60" s="453"/>
      <c r="G60" s="454"/>
      <c r="H60" s="187"/>
      <c r="I60" s="188"/>
      <c r="J60" s="291">
        <f t="shared" si="4"/>
        <v>0</v>
      </c>
      <c r="K60" s="190"/>
      <c r="L60" s="190"/>
      <c r="M60" s="190"/>
      <c r="N60" s="190"/>
      <c r="O60" s="289">
        <f t="shared" si="1"/>
        <v>0</v>
      </c>
      <c r="P60" s="319">
        <f t="shared" si="2"/>
      </c>
      <c r="Q60" s="324"/>
      <c r="R60" s="321">
        <f t="shared" si="3"/>
        <v>0</v>
      </c>
    </row>
    <row r="61" spans="1:18" s="32" customFormat="1" ht="27" customHeight="1">
      <c r="A61" s="452"/>
      <c r="B61" s="453"/>
      <c r="C61" s="453"/>
      <c r="D61" s="453"/>
      <c r="E61" s="453"/>
      <c r="F61" s="453"/>
      <c r="G61" s="454"/>
      <c r="H61" s="187"/>
      <c r="I61" s="188"/>
      <c r="J61" s="291">
        <f t="shared" si="4"/>
        <v>0</v>
      </c>
      <c r="K61" s="190"/>
      <c r="L61" s="190"/>
      <c r="M61" s="190"/>
      <c r="N61" s="190"/>
      <c r="O61" s="289">
        <f t="shared" si="1"/>
        <v>0</v>
      </c>
      <c r="P61" s="319">
        <f t="shared" si="2"/>
      </c>
      <c r="Q61" s="324"/>
      <c r="R61" s="321">
        <f t="shared" si="3"/>
        <v>0</v>
      </c>
    </row>
    <row r="62" spans="1:18" s="32" customFormat="1" ht="27" customHeight="1">
      <c r="A62" s="452"/>
      <c r="B62" s="453"/>
      <c r="C62" s="453"/>
      <c r="D62" s="453"/>
      <c r="E62" s="453"/>
      <c r="F62" s="453"/>
      <c r="G62" s="454"/>
      <c r="H62" s="187"/>
      <c r="I62" s="188"/>
      <c r="J62" s="291">
        <f t="shared" si="4"/>
        <v>0</v>
      </c>
      <c r="K62" s="190"/>
      <c r="L62" s="190"/>
      <c r="M62" s="190"/>
      <c r="N62" s="190"/>
      <c r="O62" s="289">
        <f t="shared" si="1"/>
        <v>0</v>
      </c>
      <c r="P62" s="319">
        <f t="shared" si="2"/>
      </c>
      <c r="Q62" s="324"/>
      <c r="R62" s="321">
        <f t="shared" si="3"/>
        <v>0</v>
      </c>
    </row>
    <row r="63" spans="1:18" s="32" customFormat="1" ht="27" customHeight="1">
      <c r="A63" s="452"/>
      <c r="B63" s="453"/>
      <c r="C63" s="453"/>
      <c r="D63" s="453"/>
      <c r="E63" s="453"/>
      <c r="F63" s="453"/>
      <c r="G63" s="454"/>
      <c r="H63" s="187"/>
      <c r="I63" s="188"/>
      <c r="J63" s="291">
        <f t="shared" si="4"/>
        <v>0</v>
      </c>
      <c r="K63" s="190"/>
      <c r="L63" s="190"/>
      <c r="M63" s="190"/>
      <c r="N63" s="190"/>
      <c r="O63" s="289">
        <f t="shared" si="1"/>
        <v>0</v>
      </c>
      <c r="P63" s="319">
        <f t="shared" si="2"/>
      </c>
      <c r="Q63" s="324"/>
      <c r="R63" s="321">
        <f t="shared" si="3"/>
        <v>0</v>
      </c>
    </row>
    <row r="64" spans="1:18" s="32" customFormat="1" ht="27" customHeight="1">
      <c r="A64" s="452"/>
      <c r="B64" s="453"/>
      <c r="C64" s="453"/>
      <c r="D64" s="453"/>
      <c r="E64" s="453"/>
      <c r="F64" s="453"/>
      <c r="G64" s="454"/>
      <c r="H64" s="187"/>
      <c r="I64" s="188"/>
      <c r="J64" s="291">
        <f t="shared" si="4"/>
        <v>0</v>
      </c>
      <c r="K64" s="190"/>
      <c r="L64" s="190"/>
      <c r="M64" s="190"/>
      <c r="N64" s="190"/>
      <c r="O64" s="289">
        <f t="shared" si="1"/>
        <v>0</v>
      </c>
      <c r="P64" s="319">
        <f t="shared" si="2"/>
      </c>
      <c r="Q64" s="324"/>
      <c r="R64" s="321">
        <f t="shared" si="3"/>
        <v>0</v>
      </c>
    </row>
    <row r="65" spans="1:18" s="32" customFormat="1" ht="27" customHeight="1">
      <c r="A65" s="452"/>
      <c r="B65" s="453"/>
      <c r="C65" s="453"/>
      <c r="D65" s="453"/>
      <c r="E65" s="453"/>
      <c r="F65" s="453"/>
      <c r="G65" s="454"/>
      <c r="H65" s="187"/>
      <c r="I65" s="188"/>
      <c r="J65" s="291">
        <f t="shared" si="4"/>
        <v>0</v>
      </c>
      <c r="K65" s="190"/>
      <c r="L65" s="190"/>
      <c r="M65" s="190"/>
      <c r="N65" s="190"/>
      <c r="O65" s="289">
        <f t="shared" si="1"/>
        <v>0</v>
      </c>
      <c r="P65" s="319">
        <f t="shared" si="2"/>
      </c>
      <c r="Q65" s="324"/>
      <c r="R65" s="321">
        <f t="shared" si="3"/>
        <v>0</v>
      </c>
    </row>
    <row r="66" spans="1:7" s="32" customFormat="1" ht="12" customHeight="1">
      <c r="A66" s="21"/>
      <c r="B66" s="21"/>
      <c r="C66" s="21"/>
      <c r="D66" s="21"/>
      <c r="E66" s="21"/>
      <c r="F66" s="21"/>
      <c r="G66" s="21"/>
    </row>
    <row r="67" spans="1:7" s="32" customFormat="1" ht="12" customHeight="1">
      <c r="A67" s="21"/>
      <c r="B67" s="21"/>
      <c r="C67" s="21"/>
      <c r="D67" s="21"/>
      <c r="E67" s="21"/>
      <c r="F67" s="21"/>
      <c r="G67" s="21"/>
    </row>
    <row r="68" spans="1:7" s="32" customFormat="1" ht="12" customHeight="1">
      <c r="A68" s="21"/>
      <c r="B68" s="21"/>
      <c r="C68" s="21"/>
      <c r="D68" s="21"/>
      <c r="E68" s="21"/>
      <c r="F68" s="21"/>
      <c r="G68" s="21"/>
    </row>
    <row r="69" spans="1:12" s="32" customFormat="1" ht="12" customHeight="1">
      <c r="A69" s="21"/>
      <c r="B69" s="21"/>
      <c r="C69" s="21"/>
      <c r="D69" s="21"/>
      <c r="E69" s="21"/>
      <c r="F69" s="21"/>
      <c r="G69" s="21"/>
      <c r="L69" s="1"/>
    </row>
    <row r="70" spans="1:7" s="32" customFormat="1" ht="12" customHeight="1">
      <c r="A70" s="21"/>
      <c r="B70" s="21"/>
      <c r="C70" s="21"/>
      <c r="D70" s="21"/>
      <c r="E70" s="21"/>
      <c r="F70" s="21"/>
      <c r="G70" s="21"/>
    </row>
    <row r="71" spans="1:7" s="32" customFormat="1" ht="12" customHeight="1">
      <c r="A71" s="21"/>
      <c r="B71" s="21"/>
      <c r="C71" s="21"/>
      <c r="D71" s="21"/>
      <c r="E71" s="21"/>
      <c r="F71" s="21"/>
      <c r="G71" s="21"/>
    </row>
    <row r="72" spans="1:7" s="32" customFormat="1" ht="12" customHeight="1">
      <c r="A72" s="21"/>
      <c r="B72" s="21"/>
      <c r="C72" s="21"/>
      <c r="D72" s="21"/>
      <c r="E72" s="21"/>
      <c r="F72" s="21"/>
      <c r="G72" s="21"/>
    </row>
    <row r="73" spans="1:7" s="32" customFormat="1" ht="12" customHeight="1">
      <c r="A73" s="21"/>
      <c r="B73" s="21"/>
      <c r="C73" s="21"/>
      <c r="D73" s="21"/>
      <c r="E73" s="21"/>
      <c r="F73" s="21"/>
      <c r="G73" s="21"/>
    </row>
    <row r="74" spans="1:7" s="33" customFormat="1" ht="12" customHeight="1">
      <c r="A74" s="24"/>
      <c r="B74" s="24"/>
      <c r="C74" s="24"/>
      <c r="D74" s="24"/>
      <c r="E74" s="24"/>
      <c r="F74" s="24"/>
      <c r="G74" s="24"/>
    </row>
    <row r="75" spans="1:7" s="33" customFormat="1" ht="12" customHeight="1">
      <c r="A75" s="24"/>
      <c r="B75" s="24"/>
      <c r="C75" s="24"/>
      <c r="D75" s="24"/>
      <c r="E75" s="24"/>
      <c r="F75" s="24"/>
      <c r="G75" s="24"/>
    </row>
    <row r="76" spans="1:7" s="33" customFormat="1" ht="12" customHeight="1">
      <c r="A76" s="24"/>
      <c r="B76" s="24"/>
      <c r="C76" s="24"/>
      <c r="D76" s="24"/>
      <c r="E76" s="24"/>
      <c r="F76" s="24"/>
      <c r="G76" s="24"/>
    </row>
    <row r="77" spans="1:7" s="33" customFormat="1" ht="12" customHeight="1">
      <c r="A77" s="24"/>
      <c r="B77" s="24"/>
      <c r="C77" s="24"/>
      <c r="D77" s="24"/>
      <c r="E77" s="24"/>
      <c r="F77" s="24"/>
      <c r="G77" s="24"/>
    </row>
    <row r="78" spans="1:7" s="33" customFormat="1" ht="12" customHeight="1">
      <c r="A78" s="24"/>
      <c r="B78" s="24"/>
      <c r="C78" s="24"/>
      <c r="D78" s="24"/>
      <c r="E78" s="24"/>
      <c r="F78" s="24"/>
      <c r="G78" s="24"/>
    </row>
    <row r="79" spans="1:7" s="33" customFormat="1" ht="12" customHeight="1">
      <c r="A79" s="2"/>
      <c r="B79" s="2"/>
      <c r="C79" s="2"/>
      <c r="D79" s="2"/>
      <c r="E79" s="2"/>
      <c r="F79" s="25"/>
      <c r="G79" s="25"/>
    </row>
    <row r="80" spans="1:7" s="33" customFormat="1" ht="12" customHeight="1">
      <c r="A80" s="2"/>
      <c r="B80" s="2"/>
      <c r="C80" s="2"/>
      <c r="D80" s="2"/>
      <c r="E80" s="2"/>
      <c r="F80" s="25"/>
      <c r="G80" s="25"/>
    </row>
    <row r="81" spans="1:7" s="33" customFormat="1" ht="12" customHeight="1">
      <c r="A81" s="2"/>
      <c r="B81" s="2"/>
      <c r="C81" s="2"/>
      <c r="D81" s="2"/>
      <c r="E81" s="2"/>
      <c r="F81" s="25"/>
      <c r="G81" s="25"/>
    </row>
    <row r="82" spans="1:7" s="32" customFormat="1" ht="11.25">
      <c r="A82" s="21"/>
      <c r="B82" s="21"/>
      <c r="C82" s="21"/>
      <c r="D82" s="21"/>
      <c r="E82" s="21"/>
      <c r="F82" s="21"/>
      <c r="G82" s="21"/>
    </row>
    <row r="83" spans="1:7" s="32" customFormat="1" ht="29.25" customHeight="1">
      <c r="A83" s="21"/>
      <c r="B83" s="21"/>
      <c r="C83" s="21"/>
      <c r="D83" s="21"/>
      <c r="E83" s="21"/>
      <c r="F83" s="21"/>
      <c r="G83" s="21"/>
    </row>
    <row r="84" spans="1:7" s="32" customFormat="1" ht="11.25">
      <c r="A84" s="21"/>
      <c r="B84" s="21"/>
      <c r="C84" s="21"/>
      <c r="D84" s="21"/>
      <c r="E84" s="21"/>
      <c r="F84" s="21"/>
      <c r="G84" s="21"/>
    </row>
    <row r="85" spans="1:7" s="32" customFormat="1" ht="11.25">
      <c r="A85" s="21"/>
      <c r="B85" s="21"/>
      <c r="C85" s="21"/>
      <c r="D85" s="21"/>
      <c r="E85" s="21"/>
      <c r="F85" s="21"/>
      <c r="G85" s="21"/>
    </row>
    <row r="86" spans="1:7" s="32" customFormat="1" ht="13.5" customHeight="1">
      <c r="A86" s="21"/>
      <c r="B86" s="21"/>
      <c r="C86" s="21"/>
      <c r="D86" s="21"/>
      <c r="E86" s="21"/>
      <c r="F86" s="21"/>
      <c r="G86" s="21"/>
    </row>
    <row r="87" spans="1:7" s="32" customFormat="1" ht="11.25">
      <c r="A87" s="21"/>
      <c r="B87" s="21"/>
      <c r="C87" s="21"/>
      <c r="D87" s="21"/>
      <c r="E87" s="21"/>
      <c r="F87" s="21"/>
      <c r="G87" s="21"/>
    </row>
    <row r="88" spans="1:7" s="32" customFormat="1" ht="11.25">
      <c r="A88" s="21"/>
      <c r="B88" s="21"/>
      <c r="C88" s="21"/>
      <c r="D88" s="21"/>
      <c r="E88" s="21"/>
      <c r="F88" s="21"/>
      <c r="G88" s="21"/>
    </row>
    <row r="89" spans="1:7" s="32" customFormat="1" ht="19.5" customHeight="1">
      <c r="A89" s="21"/>
      <c r="B89" s="21"/>
      <c r="C89" s="21"/>
      <c r="D89" s="21"/>
      <c r="E89" s="21"/>
      <c r="F89" s="21"/>
      <c r="G89" s="21"/>
    </row>
    <row r="90" spans="1:7" s="32" customFormat="1" ht="19.5" customHeight="1">
      <c r="A90" s="21"/>
      <c r="B90" s="21"/>
      <c r="C90" s="21"/>
      <c r="D90" s="21"/>
      <c r="E90" s="21"/>
      <c r="F90" s="21"/>
      <c r="G90" s="21"/>
    </row>
    <row r="91" spans="1:7" s="32" customFormat="1" ht="19.5" customHeight="1">
      <c r="A91" s="21"/>
      <c r="B91" s="21"/>
      <c r="C91" s="21"/>
      <c r="D91" s="21"/>
      <c r="E91" s="21"/>
      <c r="F91" s="21"/>
      <c r="G91" s="21"/>
    </row>
    <row r="92" spans="1:7" s="32" customFormat="1" ht="19.5" customHeight="1">
      <c r="A92" s="21"/>
      <c r="B92" s="21"/>
      <c r="C92" s="21"/>
      <c r="D92" s="21"/>
      <c r="E92" s="21"/>
      <c r="F92" s="21"/>
      <c r="G92" s="21"/>
    </row>
    <row r="93" spans="1:7" s="32" customFormat="1" ht="19.5" customHeight="1">
      <c r="A93" s="21"/>
      <c r="B93" s="21"/>
      <c r="C93" s="21"/>
      <c r="D93" s="21"/>
      <c r="E93" s="21"/>
      <c r="F93" s="21"/>
      <c r="G93" s="21"/>
    </row>
    <row r="94" spans="1:7" s="32" customFormat="1" ht="19.5" customHeight="1">
      <c r="A94" s="21"/>
      <c r="B94" s="21"/>
      <c r="C94" s="21"/>
      <c r="D94" s="21"/>
      <c r="E94" s="21"/>
      <c r="F94" s="21"/>
      <c r="G94" s="21"/>
    </row>
    <row r="95" spans="1:7" s="32" customFormat="1" ht="19.5" customHeight="1">
      <c r="A95" s="21"/>
      <c r="B95" s="21"/>
      <c r="C95" s="21"/>
      <c r="D95" s="21"/>
      <c r="E95" s="21"/>
      <c r="F95" s="21"/>
      <c r="G95" s="21"/>
    </row>
    <row r="96" spans="1:7" s="32" customFormat="1" ht="19.5" customHeight="1">
      <c r="A96" s="21"/>
      <c r="B96" s="21"/>
      <c r="C96" s="21"/>
      <c r="D96" s="21"/>
      <c r="E96" s="21"/>
      <c r="F96" s="21"/>
      <c r="G96" s="21"/>
    </row>
    <row r="97" spans="1:7" s="32" customFormat="1" ht="19.5" customHeight="1">
      <c r="A97" s="21"/>
      <c r="B97" s="21"/>
      <c r="C97" s="21"/>
      <c r="D97" s="21"/>
      <c r="E97" s="21"/>
      <c r="F97" s="21"/>
      <c r="G97" s="21"/>
    </row>
    <row r="98" spans="1:7" s="32" customFormat="1" ht="19.5" customHeight="1">
      <c r="A98" s="21"/>
      <c r="B98" s="21"/>
      <c r="C98" s="21"/>
      <c r="D98" s="21"/>
      <c r="E98" s="21"/>
      <c r="F98" s="21"/>
      <c r="G98" s="21"/>
    </row>
    <row r="99" spans="1:7" s="32" customFormat="1" ht="19.5" customHeight="1">
      <c r="A99" s="21"/>
      <c r="B99" s="21"/>
      <c r="C99" s="21"/>
      <c r="D99" s="21"/>
      <c r="E99" s="21"/>
      <c r="F99" s="21"/>
      <c r="G99" s="21"/>
    </row>
    <row r="100" spans="1:7" s="33" customFormat="1" ht="12" customHeight="1">
      <c r="A100" s="24"/>
      <c r="B100" s="24"/>
      <c r="C100" s="24"/>
      <c r="D100" s="24"/>
      <c r="E100" s="24"/>
      <c r="F100" s="24"/>
      <c r="G100" s="24"/>
    </row>
    <row r="101" spans="1:7" s="33" customFormat="1" ht="12" customHeight="1">
      <c r="A101" s="24"/>
      <c r="B101" s="24"/>
      <c r="C101" s="24"/>
      <c r="D101" s="24"/>
      <c r="E101" s="24"/>
      <c r="F101" s="24"/>
      <c r="G101" s="24"/>
    </row>
    <row r="102" spans="1:7" s="32" customFormat="1" ht="24.75" customHeight="1">
      <c r="A102" s="26"/>
      <c r="B102" s="27"/>
      <c r="C102" s="27"/>
      <c r="D102" s="27"/>
      <c r="E102" s="27"/>
      <c r="F102" s="28"/>
      <c r="G102" s="28"/>
    </row>
    <row r="103" spans="1:7" s="32" customFormat="1" ht="24.75" customHeight="1">
      <c r="A103" s="26"/>
      <c r="B103" s="27"/>
      <c r="C103" s="27"/>
      <c r="D103" s="27"/>
      <c r="E103" s="26"/>
      <c r="F103" s="28"/>
      <c r="G103" s="28"/>
    </row>
    <row r="104" spans="1:7" s="32" customFormat="1" ht="24.75" customHeight="1">
      <c r="A104" s="26"/>
      <c r="B104" s="27"/>
      <c r="C104" s="27"/>
      <c r="D104" s="27"/>
      <c r="E104" s="26"/>
      <c r="F104" s="28"/>
      <c r="G104" s="28"/>
    </row>
  </sheetData>
  <sheetProtection password="C31F" sheet="1" objects="1" scenarios="1"/>
  <mergeCells count="53">
    <mergeCell ref="A58:G58"/>
    <mergeCell ref="A63:G63"/>
    <mergeCell ref="A64:G64"/>
    <mergeCell ref="A65:G65"/>
    <mergeCell ref="A59:G59"/>
    <mergeCell ref="A60:G60"/>
    <mergeCell ref="A61:G61"/>
    <mergeCell ref="A62:G62"/>
    <mergeCell ref="A56:G56"/>
    <mergeCell ref="A57:G57"/>
    <mergeCell ref="A50:G50"/>
    <mergeCell ref="A51:G51"/>
    <mergeCell ref="A52:G52"/>
    <mergeCell ref="A53:G53"/>
    <mergeCell ref="A54:G54"/>
    <mergeCell ref="A55:G55"/>
    <mergeCell ref="A46:G46"/>
    <mergeCell ref="A47:G47"/>
    <mergeCell ref="A48:G48"/>
    <mergeCell ref="A44:G44"/>
    <mergeCell ref="A42:G42"/>
    <mergeCell ref="A20:G20"/>
    <mergeCell ref="A23:G23"/>
    <mergeCell ref="A32:G32"/>
    <mergeCell ref="A33:G33"/>
    <mergeCell ref="A34:G34"/>
    <mergeCell ref="A38:G38"/>
    <mergeCell ref="A21:G21"/>
    <mergeCell ref="A22:G22"/>
    <mergeCell ref="A40:G40"/>
    <mergeCell ref="A41:G41"/>
    <mergeCell ref="A31:G31"/>
    <mergeCell ref="A19:G19"/>
    <mergeCell ref="A16:G16"/>
    <mergeCell ref="A17:G17"/>
    <mergeCell ref="A18:G18"/>
    <mergeCell ref="A49:G49"/>
    <mergeCell ref="A26:G26"/>
    <mergeCell ref="A35:G35"/>
    <mergeCell ref="A36:G36"/>
    <mergeCell ref="A37:G37"/>
    <mergeCell ref="A45:G45"/>
    <mergeCell ref="A43:G43"/>
    <mergeCell ref="H13:R13"/>
    <mergeCell ref="H7:R7"/>
    <mergeCell ref="A39:G39"/>
    <mergeCell ref="A27:G27"/>
    <mergeCell ref="A28:G28"/>
    <mergeCell ref="A24:G24"/>
    <mergeCell ref="A25:G25"/>
    <mergeCell ref="A29:G29"/>
    <mergeCell ref="A30:G30"/>
    <mergeCell ref="A15:G15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M20" sqref="M20"/>
    </sheetView>
  </sheetViews>
  <sheetFormatPr defaultColWidth="9.00390625" defaultRowHeight="12.75"/>
  <cols>
    <col min="1" max="5" width="5.75390625" style="18" customWidth="1"/>
    <col min="6" max="6" width="4.125" style="18" customWidth="1"/>
    <col min="7" max="7" width="5.125" style="18" customWidth="1"/>
    <col min="8" max="8" width="13.125" style="18" customWidth="1"/>
    <col min="9" max="9" width="12.125" style="18" customWidth="1"/>
    <col min="10" max="10" width="13.75390625" style="18" customWidth="1"/>
    <col min="11" max="11" width="13.125" style="18" customWidth="1"/>
    <col min="12" max="12" width="11.625" style="18" customWidth="1"/>
    <col min="13" max="13" width="11.375" style="18" customWidth="1"/>
    <col min="14" max="14" width="11.875" style="18" customWidth="1"/>
    <col min="15" max="15" width="12.875" style="18" customWidth="1"/>
    <col min="16" max="16" width="10.125" style="18" customWidth="1"/>
    <col min="17" max="17" width="11.75390625" style="18" customWidth="1"/>
    <col min="18" max="18" width="12.75390625" style="18" customWidth="1"/>
    <col min="19" max="16384" width="9.125" style="18" customWidth="1"/>
  </cols>
  <sheetData>
    <row r="1" spans="1:17" s="21" customFormat="1" ht="12.75" customHeight="1">
      <c r="A1" s="18" t="s">
        <v>65</v>
      </c>
      <c r="B1" s="18"/>
      <c r="C1" s="18"/>
      <c r="D1" s="19"/>
      <c r="E1" s="19"/>
      <c r="F1" s="19"/>
      <c r="G1" s="20"/>
      <c r="H1" s="20"/>
      <c r="K1" s="2"/>
      <c r="L1" s="22"/>
      <c r="M1" s="367"/>
      <c r="N1" s="314"/>
      <c r="O1" s="314"/>
      <c r="P1" s="314"/>
      <c r="Q1" s="314"/>
    </row>
    <row r="2" spans="1:18" s="21" customFormat="1" ht="17.25" customHeight="1">
      <c r="A2" s="36" t="s">
        <v>52</v>
      </c>
      <c r="B2" s="115"/>
      <c r="C2" s="115"/>
      <c r="D2" s="115"/>
      <c r="E2" s="115"/>
      <c r="F2" s="115"/>
      <c r="G2" s="115"/>
      <c r="L2" s="408" t="s">
        <v>302</v>
      </c>
      <c r="M2" s="409"/>
      <c r="N2" s="410"/>
      <c r="O2" s="368"/>
      <c r="P2" s="408" t="s">
        <v>302</v>
      </c>
      <c r="Q2" s="409"/>
      <c r="R2" s="410"/>
    </row>
    <row r="3" spans="1:18" s="21" customFormat="1" ht="17.25" customHeight="1">
      <c r="A3" s="36"/>
      <c r="B3" s="115"/>
      <c r="C3" s="115"/>
      <c r="D3" s="115"/>
      <c r="E3" s="115"/>
      <c r="F3" s="115"/>
      <c r="G3" s="115"/>
      <c r="L3" s="408" t="s">
        <v>303</v>
      </c>
      <c r="M3" s="409"/>
      <c r="N3" s="410"/>
      <c r="O3" s="368"/>
      <c r="P3" s="408" t="s">
        <v>303</v>
      </c>
      <c r="Q3" s="409"/>
      <c r="R3" s="410"/>
    </row>
    <row r="4" spans="1:18" s="21" customFormat="1" ht="17.25" customHeight="1">
      <c r="A4" s="36"/>
      <c r="B4" s="115"/>
      <c r="C4" s="115"/>
      <c r="D4" s="115"/>
      <c r="E4" s="115"/>
      <c r="F4" s="115"/>
      <c r="G4" s="115"/>
      <c r="L4" s="408" t="s">
        <v>304</v>
      </c>
      <c r="M4" s="409"/>
      <c r="N4" s="410"/>
      <c r="O4" s="368"/>
      <c r="P4" s="408" t="s">
        <v>304</v>
      </c>
      <c r="Q4" s="409"/>
      <c r="R4" s="410"/>
    </row>
    <row r="5" spans="1:18" s="21" customFormat="1" ht="17.25" customHeight="1">
      <c r="A5" s="36"/>
      <c r="B5" s="115"/>
      <c r="C5" s="115"/>
      <c r="D5" s="115"/>
      <c r="E5" s="115"/>
      <c r="F5" s="115"/>
      <c r="G5" s="115"/>
      <c r="L5" s="408" t="s">
        <v>305</v>
      </c>
      <c r="M5" s="409"/>
      <c r="N5" s="410"/>
      <c r="O5" s="368"/>
      <c r="P5" s="408" t="s">
        <v>305</v>
      </c>
      <c r="Q5" s="409"/>
      <c r="R5" s="410"/>
    </row>
    <row r="6" spans="1:18" s="21" customFormat="1" ht="12.75" customHeight="1" thickBot="1">
      <c r="A6" s="27" t="s">
        <v>42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s="21" customFormat="1" ht="20.25" customHeight="1">
      <c r="A7" s="79" t="s">
        <v>307</v>
      </c>
      <c r="B7" s="49"/>
      <c r="C7" s="49"/>
      <c r="D7" s="49"/>
      <c r="E7" s="49"/>
      <c r="F7" s="49"/>
      <c r="G7" s="50"/>
      <c r="H7" s="449">
        <v>2008</v>
      </c>
      <c r="I7" s="450"/>
      <c r="J7" s="450"/>
      <c r="K7" s="450"/>
      <c r="L7" s="450"/>
      <c r="M7" s="450"/>
      <c r="N7" s="450"/>
      <c r="O7" s="450"/>
      <c r="P7" s="450"/>
      <c r="Q7" s="450"/>
      <c r="R7" s="451"/>
    </row>
    <row r="8" spans="1:18" s="21" customFormat="1" ht="20.25" customHeight="1" thickBot="1">
      <c r="A8" s="71"/>
      <c r="B8" s="54"/>
      <c r="C8" s="54"/>
      <c r="D8" s="54"/>
      <c r="E8" s="54"/>
      <c r="F8" s="54"/>
      <c r="G8" s="55"/>
      <c r="H8" s="72"/>
      <c r="I8" s="73"/>
      <c r="J8" s="74"/>
      <c r="K8" s="75" t="s">
        <v>5</v>
      </c>
      <c r="L8" s="75" t="s">
        <v>6</v>
      </c>
      <c r="M8" s="75" t="s">
        <v>7</v>
      </c>
      <c r="N8" s="75" t="s">
        <v>8</v>
      </c>
      <c r="O8" s="76" t="s">
        <v>9</v>
      </c>
      <c r="P8" s="77"/>
      <c r="Q8" s="76" t="s">
        <v>21</v>
      </c>
      <c r="R8" s="278" t="s">
        <v>22</v>
      </c>
    </row>
    <row r="9" spans="1:18" s="21" customFormat="1" ht="20.25" customHeight="1">
      <c r="A9" s="279" t="s">
        <v>53</v>
      </c>
      <c r="B9" s="280"/>
      <c r="C9" s="280"/>
      <c r="D9" s="280"/>
      <c r="E9" s="280"/>
      <c r="F9" s="280"/>
      <c r="G9" s="281"/>
      <c r="H9" s="66"/>
      <c r="I9" s="67"/>
      <c r="J9" s="68"/>
      <c r="K9" s="69">
        <f>SUM(K15:K1002)</f>
        <v>0</v>
      </c>
      <c r="L9" s="69">
        <f>SUM(L15:L1002)</f>
        <v>0</v>
      </c>
      <c r="M9" s="69">
        <f>SUM(M15:M1002)</f>
        <v>0</v>
      </c>
      <c r="N9" s="69">
        <f>SUM(N15:N1002)</f>
        <v>0</v>
      </c>
      <c r="O9" s="69">
        <f>SUM(O15:O1002)</f>
        <v>0</v>
      </c>
      <c r="P9" s="69"/>
      <c r="Q9" s="69">
        <f>SUM(Q15:Q1002)</f>
        <v>0</v>
      </c>
      <c r="R9" s="70">
        <f>SUM(R15:R1002)</f>
        <v>0</v>
      </c>
    </row>
    <row r="10" spans="1:18" s="21" customFormat="1" ht="20.25" customHeight="1">
      <c r="A10" s="282" t="s">
        <v>54</v>
      </c>
      <c r="B10" s="283"/>
      <c r="C10" s="283"/>
      <c r="D10" s="283"/>
      <c r="E10" s="283"/>
      <c r="F10" s="283"/>
      <c r="G10" s="284"/>
      <c r="H10" s="41"/>
      <c r="I10" s="34"/>
      <c r="J10" s="35"/>
      <c r="K10" s="184"/>
      <c r="L10" s="184"/>
      <c r="M10" s="184"/>
      <c r="N10" s="184"/>
      <c r="O10" s="23">
        <f>SUM(K10:N10)</f>
        <v>0</v>
      </c>
      <c r="P10" s="30"/>
      <c r="Q10" s="323"/>
      <c r="R10" s="42">
        <f>O10-Q10</f>
        <v>0</v>
      </c>
    </row>
    <row r="11" spans="1:18" s="21" customFormat="1" ht="20.25" customHeight="1" thickBot="1">
      <c r="A11" s="285" t="s">
        <v>55</v>
      </c>
      <c r="B11" s="286"/>
      <c r="C11" s="286"/>
      <c r="D11" s="286"/>
      <c r="E11" s="286"/>
      <c r="F11" s="286"/>
      <c r="G11" s="287"/>
      <c r="H11" s="43"/>
      <c r="I11" s="44"/>
      <c r="J11" s="45"/>
      <c r="K11" s="46">
        <f>K9+K10</f>
        <v>0</v>
      </c>
      <c r="L11" s="46">
        <f>L9+L10</f>
        <v>0</v>
      </c>
      <c r="M11" s="46">
        <f>M9+M10</f>
        <v>0</v>
      </c>
      <c r="N11" s="46">
        <f>N9+N10</f>
        <v>0</v>
      </c>
      <c r="O11" s="46">
        <f>O9+O10</f>
        <v>0</v>
      </c>
      <c r="P11" s="46"/>
      <c r="Q11" s="46">
        <f>Q9+Q10</f>
        <v>0</v>
      </c>
      <c r="R11" s="47">
        <f>R9+R10</f>
        <v>0</v>
      </c>
    </row>
    <row r="12" spans="1:18" s="21" customFormat="1" ht="17.2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21" customFormat="1" ht="20.25" customHeight="1">
      <c r="A13" s="78" t="s">
        <v>56</v>
      </c>
      <c r="B13" s="49"/>
      <c r="C13" s="49"/>
      <c r="D13" s="49"/>
      <c r="E13" s="49"/>
      <c r="F13" s="49"/>
      <c r="G13" s="50"/>
      <c r="H13" s="446">
        <v>2008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8"/>
    </row>
    <row r="14" spans="1:18" s="21" customFormat="1" ht="25.5" customHeight="1" thickBot="1">
      <c r="A14" s="53" t="s">
        <v>308</v>
      </c>
      <c r="B14" s="54"/>
      <c r="C14" s="54"/>
      <c r="D14" s="54"/>
      <c r="E14" s="54"/>
      <c r="F14" s="54"/>
      <c r="G14" s="55"/>
      <c r="H14" s="56" t="s">
        <v>23</v>
      </c>
      <c r="I14" s="57" t="s">
        <v>24</v>
      </c>
      <c r="J14" s="58" t="s">
        <v>309</v>
      </c>
      <c r="K14" s="59" t="s">
        <v>5</v>
      </c>
      <c r="L14" s="59" t="s">
        <v>6</v>
      </c>
      <c r="M14" s="59" t="s">
        <v>7</v>
      </c>
      <c r="N14" s="59" t="s">
        <v>8</v>
      </c>
      <c r="O14" s="60" t="s">
        <v>38</v>
      </c>
      <c r="P14" s="61" t="s">
        <v>40</v>
      </c>
      <c r="Q14" s="62" t="s">
        <v>39</v>
      </c>
      <c r="R14" s="63" t="s">
        <v>41</v>
      </c>
    </row>
    <row r="15" spans="1:18" s="32" customFormat="1" ht="27" customHeight="1">
      <c r="A15" s="455"/>
      <c r="B15" s="458"/>
      <c r="C15" s="458"/>
      <c r="D15" s="458"/>
      <c r="E15" s="458"/>
      <c r="F15" s="458"/>
      <c r="G15" s="430"/>
      <c r="H15" s="185"/>
      <c r="I15" s="186"/>
      <c r="J15" s="290">
        <f aca="true" t="shared" si="0" ref="J15:J46">H15*I15</f>
        <v>0</v>
      </c>
      <c r="K15" s="189"/>
      <c r="L15" s="189"/>
      <c r="M15" s="189"/>
      <c r="N15" s="189"/>
      <c r="O15" s="288">
        <f aca="true" t="shared" si="1" ref="O15:O46">SUM(K15:N15)</f>
        <v>0</v>
      </c>
      <c r="P15" s="37">
        <f>IF(ROUND(H15*I15,2)-ROUND(O15,2)=0,"","zlý súčet")</f>
      </c>
      <c r="Q15" s="325"/>
      <c r="R15" s="277">
        <f aca="true" t="shared" si="2" ref="R15:R46">O15-Q15</f>
        <v>0</v>
      </c>
    </row>
    <row r="16" spans="1:18" s="32" customFormat="1" ht="27" customHeight="1">
      <c r="A16" s="452"/>
      <c r="B16" s="431"/>
      <c r="C16" s="431"/>
      <c r="D16" s="431"/>
      <c r="E16" s="431"/>
      <c r="F16" s="431"/>
      <c r="G16" s="432"/>
      <c r="H16" s="187"/>
      <c r="I16" s="188"/>
      <c r="J16" s="291">
        <f t="shared" si="0"/>
        <v>0</v>
      </c>
      <c r="K16" s="190"/>
      <c r="L16" s="190"/>
      <c r="M16" s="190"/>
      <c r="N16" s="190"/>
      <c r="O16" s="289">
        <f t="shared" si="1"/>
        <v>0</v>
      </c>
      <c r="P16" s="37">
        <f aca="true" t="shared" si="3" ref="P16:P65">IF(ROUND(H16*I16,2)-ROUND(O16,2)=0,"","zlý súčet")</f>
      </c>
      <c r="Q16" s="324"/>
      <c r="R16" s="48">
        <f t="shared" si="2"/>
        <v>0</v>
      </c>
    </row>
    <row r="17" spans="1:18" s="32" customFormat="1" ht="27" customHeight="1">
      <c r="A17" s="452"/>
      <c r="B17" s="431"/>
      <c r="C17" s="431"/>
      <c r="D17" s="431"/>
      <c r="E17" s="431"/>
      <c r="F17" s="431"/>
      <c r="G17" s="432"/>
      <c r="H17" s="187"/>
      <c r="I17" s="188"/>
      <c r="J17" s="291">
        <f>H17*I17</f>
        <v>0</v>
      </c>
      <c r="K17" s="190"/>
      <c r="L17" s="190"/>
      <c r="M17" s="190"/>
      <c r="N17" s="190"/>
      <c r="O17" s="289">
        <f>SUM(K17:N17)</f>
        <v>0</v>
      </c>
      <c r="P17" s="37">
        <f t="shared" si="3"/>
      </c>
      <c r="Q17" s="324"/>
      <c r="R17" s="48">
        <f>O17-Q17</f>
        <v>0</v>
      </c>
    </row>
    <row r="18" spans="1:18" s="32" customFormat="1" ht="27" customHeight="1">
      <c r="A18" s="452"/>
      <c r="B18" s="431"/>
      <c r="C18" s="431"/>
      <c r="D18" s="431"/>
      <c r="E18" s="431"/>
      <c r="F18" s="431"/>
      <c r="G18" s="432"/>
      <c r="H18" s="187"/>
      <c r="I18" s="188"/>
      <c r="J18" s="291">
        <f t="shared" si="0"/>
        <v>0</v>
      </c>
      <c r="K18" s="190"/>
      <c r="L18" s="190"/>
      <c r="M18" s="190"/>
      <c r="N18" s="190"/>
      <c r="O18" s="289">
        <f t="shared" si="1"/>
        <v>0</v>
      </c>
      <c r="P18" s="37">
        <f t="shared" si="3"/>
      </c>
      <c r="Q18" s="324"/>
      <c r="R18" s="48">
        <f t="shared" si="2"/>
        <v>0</v>
      </c>
    </row>
    <row r="19" spans="1:18" s="32" customFormat="1" ht="27" customHeight="1">
      <c r="A19" s="452"/>
      <c r="B19" s="431"/>
      <c r="C19" s="431"/>
      <c r="D19" s="431"/>
      <c r="E19" s="431"/>
      <c r="F19" s="431"/>
      <c r="G19" s="432"/>
      <c r="H19" s="187"/>
      <c r="I19" s="188"/>
      <c r="J19" s="291">
        <f t="shared" si="0"/>
        <v>0</v>
      </c>
      <c r="K19" s="190"/>
      <c r="L19" s="190"/>
      <c r="M19" s="190"/>
      <c r="N19" s="190"/>
      <c r="O19" s="289">
        <f t="shared" si="1"/>
        <v>0</v>
      </c>
      <c r="P19" s="37">
        <f t="shared" si="3"/>
      </c>
      <c r="Q19" s="324"/>
      <c r="R19" s="48">
        <f t="shared" si="2"/>
        <v>0</v>
      </c>
    </row>
    <row r="20" spans="1:18" s="32" customFormat="1" ht="27" customHeight="1">
      <c r="A20" s="452"/>
      <c r="B20" s="431"/>
      <c r="C20" s="431"/>
      <c r="D20" s="431"/>
      <c r="E20" s="431"/>
      <c r="F20" s="431"/>
      <c r="G20" s="432"/>
      <c r="H20" s="187"/>
      <c r="I20" s="188"/>
      <c r="J20" s="291">
        <f t="shared" si="0"/>
        <v>0</v>
      </c>
      <c r="K20" s="190"/>
      <c r="L20" s="190"/>
      <c r="M20" s="190"/>
      <c r="N20" s="190"/>
      <c r="O20" s="289">
        <f t="shared" si="1"/>
        <v>0</v>
      </c>
      <c r="P20" s="37">
        <f t="shared" si="3"/>
      </c>
      <c r="Q20" s="324"/>
      <c r="R20" s="48">
        <f t="shared" si="2"/>
        <v>0</v>
      </c>
    </row>
    <row r="21" spans="1:18" s="32" customFormat="1" ht="27" customHeight="1">
      <c r="A21" s="452"/>
      <c r="B21" s="431"/>
      <c r="C21" s="431"/>
      <c r="D21" s="431"/>
      <c r="E21" s="431"/>
      <c r="F21" s="431"/>
      <c r="G21" s="432"/>
      <c r="H21" s="187"/>
      <c r="I21" s="188"/>
      <c r="J21" s="291">
        <f t="shared" si="0"/>
        <v>0</v>
      </c>
      <c r="K21" s="190"/>
      <c r="L21" s="190"/>
      <c r="M21" s="190"/>
      <c r="N21" s="190"/>
      <c r="O21" s="289">
        <f t="shared" si="1"/>
        <v>0</v>
      </c>
      <c r="P21" s="37">
        <f t="shared" si="3"/>
      </c>
      <c r="Q21" s="324"/>
      <c r="R21" s="48">
        <f t="shared" si="2"/>
        <v>0</v>
      </c>
    </row>
    <row r="22" spans="1:18" s="32" customFormat="1" ht="27" customHeight="1">
      <c r="A22" s="452"/>
      <c r="B22" s="431"/>
      <c r="C22" s="431"/>
      <c r="D22" s="431"/>
      <c r="E22" s="431"/>
      <c r="F22" s="431"/>
      <c r="G22" s="432"/>
      <c r="H22" s="187"/>
      <c r="I22" s="188"/>
      <c r="J22" s="291">
        <f t="shared" si="0"/>
        <v>0</v>
      </c>
      <c r="K22" s="190"/>
      <c r="L22" s="190"/>
      <c r="M22" s="190"/>
      <c r="N22" s="190"/>
      <c r="O22" s="289">
        <f t="shared" si="1"/>
        <v>0</v>
      </c>
      <c r="P22" s="37">
        <f t="shared" si="3"/>
      </c>
      <c r="Q22" s="324"/>
      <c r="R22" s="48">
        <f t="shared" si="2"/>
        <v>0</v>
      </c>
    </row>
    <row r="23" spans="1:18" s="32" customFormat="1" ht="27" customHeight="1">
      <c r="A23" s="452"/>
      <c r="B23" s="431"/>
      <c r="C23" s="431"/>
      <c r="D23" s="431"/>
      <c r="E23" s="431"/>
      <c r="F23" s="431"/>
      <c r="G23" s="432"/>
      <c r="H23" s="187"/>
      <c r="I23" s="188"/>
      <c r="J23" s="291">
        <f t="shared" si="0"/>
        <v>0</v>
      </c>
      <c r="K23" s="190"/>
      <c r="L23" s="190"/>
      <c r="M23" s="190"/>
      <c r="N23" s="190"/>
      <c r="O23" s="289">
        <f t="shared" si="1"/>
        <v>0</v>
      </c>
      <c r="P23" s="37">
        <f t="shared" si="3"/>
      </c>
      <c r="Q23" s="324"/>
      <c r="R23" s="48">
        <f t="shared" si="2"/>
        <v>0</v>
      </c>
    </row>
    <row r="24" spans="1:18" s="32" customFormat="1" ht="27" customHeight="1">
      <c r="A24" s="452"/>
      <c r="B24" s="431"/>
      <c r="C24" s="431"/>
      <c r="D24" s="431"/>
      <c r="E24" s="431"/>
      <c r="F24" s="431"/>
      <c r="G24" s="432"/>
      <c r="H24" s="187"/>
      <c r="I24" s="188"/>
      <c r="J24" s="291">
        <f t="shared" si="0"/>
        <v>0</v>
      </c>
      <c r="K24" s="190"/>
      <c r="L24" s="190"/>
      <c r="M24" s="190"/>
      <c r="N24" s="190"/>
      <c r="O24" s="289">
        <f t="shared" si="1"/>
        <v>0</v>
      </c>
      <c r="P24" s="37">
        <f t="shared" si="3"/>
      </c>
      <c r="Q24" s="324"/>
      <c r="R24" s="48">
        <f t="shared" si="2"/>
        <v>0</v>
      </c>
    </row>
    <row r="25" spans="1:18" s="32" customFormat="1" ht="27" customHeight="1">
      <c r="A25" s="452"/>
      <c r="B25" s="453"/>
      <c r="C25" s="453"/>
      <c r="D25" s="453"/>
      <c r="E25" s="453"/>
      <c r="F25" s="453"/>
      <c r="G25" s="454"/>
      <c r="H25" s="187"/>
      <c r="I25" s="188"/>
      <c r="J25" s="291">
        <f t="shared" si="0"/>
        <v>0</v>
      </c>
      <c r="K25" s="190"/>
      <c r="L25" s="190"/>
      <c r="M25" s="190"/>
      <c r="N25" s="190"/>
      <c r="O25" s="289">
        <f t="shared" si="1"/>
        <v>0</v>
      </c>
      <c r="P25" s="37">
        <f t="shared" si="3"/>
      </c>
      <c r="Q25" s="324"/>
      <c r="R25" s="48">
        <f t="shared" si="2"/>
        <v>0</v>
      </c>
    </row>
    <row r="26" spans="1:18" s="32" customFormat="1" ht="27" customHeight="1">
      <c r="A26" s="452"/>
      <c r="B26" s="453"/>
      <c r="C26" s="453"/>
      <c r="D26" s="453"/>
      <c r="E26" s="453"/>
      <c r="F26" s="453"/>
      <c r="G26" s="454"/>
      <c r="H26" s="187"/>
      <c r="I26" s="188"/>
      <c r="J26" s="291">
        <f t="shared" si="0"/>
        <v>0</v>
      </c>
      <c r="K26" s="190"/>
      <c r="L26" s="190"/>
      <c r="M26" s="190"/>
      <c r="N26" s="190"/>
      <c r="O26" s="289">
        <f t="shared" si="1"/>
        <v>0</v>
      </c>
      <c r="P26" s="37">
        <f t="shared" si="3"/>
      </c>
      <c r="Q26" s="324"/>
      <c r="R26" s="48">
        <f t="shared" si="2"/>
        <v>0</v>
      </c>
    </row>
    <row r="27" spans="1:18" s="32" customFormat="1" ht="27" customHeight="1">
      <c r="A27" s="452"/>
      <c r="B27" s="453"/>
      <c r="C27" s="453"/>
      <c r="D27" s="453"/>
      <c r="E27" s="453"/>
      <c r="F27" s="453"/>
      <c r="G27" s="454"/>
      <c r="H27" s="187"/>
      <c r="I27" s="188"/>
      <c r="J27" s="291">
        <f t="shared" si="0"/>
        <v>0</v>
      </c>
      <c r="K27" s="190"/>
      <c r="L27" s="190"/>
      <c r="M27" s="190"/>
      <c r="N27" s="190"/>
      <c r="O27" s="289">
        <f t="shared" si="1"/>
        <v>0</v>
      </c>
      <c r="P27" s="37">
        <f t="shared" si="3"/>
      </c>
      <c r="Q27" s="324"/>
      <c r="R27" s="48">
        <f t="shared" si="2"/>
        <v>0</v>
      </c>
    </row>
    <row r="28" spans="1:18" s="32" customFormat="1" ht="27" customHeight="1">
      <c r="A28" s="452"/>
      <c r="B28" s="453"/>
      <c r="C28" s="453"/>
      <c r="D28" s="453"/>
      <c r="E28" s="453"/>
      <c r="F28" s="453"/>
      <c r="G28" s="454"/>
      <c r="H28" s="187"/>
      <c r="I28" s="188"/>
      <c r="J28" s="291">
        <f t="shared" si="0"/>
        <v>0</v>
      </c>
      <c r="K28" s="190"/>
      <c r="L28" s="190"/>
      <c r="M28" s="190"/>
      <c r="N28" s="190"/>
      <c r="O28" s="289">
        <f t="shared" si="1"/>
        <v>0</v>
      </c>
      <c r="P28" s="37">
        <f t="shared" si="3"/>
      </c>
      <c r="Q28" s="324"/>
      <c r="R28" s="48">
        <f t="shared" si="2"/>
        <v>0</v>
      </c>
    </row>
    <row r="29" spans="1:18" s="32" customFormat="1" ht="27" customHeight="1">
      <c r="A29" s="452"/>
      <c r="B29" s="453"/>
      <c r="C29" s="453"/>
      <c r="D29" s="453"/>
      <c r="E29" s="453"/>
      <c r="F29" s="453"/>
      <c r="G29" s="454"/>
      <c r="H29" s="187"/>
      <c r="I29" s="188"/>
      <c r="J29" s="291">
        <f t="shared" si="0"/>
        <v>0</v>
      </c>
      <c r="K29" s="190"/>
      <c r="L29" s="190"/>
      <c r="M29" s="190"/>
      <c r="N29" s="190"/>
      <c r="O29" s="289">
        <f t="shared" si="1"/>
        <v>0</v>
      </c>
      <c r="P29" s="37">
        <f t="shared" si="3"/>
      </c>
      <c r="Q29" s="324"/>
      <c r="R29" s="48">
        <f t="shared" si="2"/>
        <v>0</v>
      </c>
    </row>
    <row r="30" spans="1:18" s="32" customFormat="1" ht="27" customHeight="1">
      <c r="A30" s="452"/>
      <c r="B30" s="453"/>
      <c r="C30" s="453"/>
      <c r="D30" s="453"/>
      <c r="E30" s="453"/>
      <c r="F30" s="453"/>
      <c r="G30" s="454"/>
      <c r="H30" s="187"/>
      <c r="I30" s="188"/>
      <c r="J30" s="291">
        <f t="shared" si="0"/>
        <v>0</v>
      </c>
      <c r="K30" s="190"/>
      <c r="L30" s="190"/>
      <c r="M30" s="190"/>
      <c r="N30" s="190"/>
      <c r="O30" s="289">
        <f t="shared" si="1"/>
        <v>0</v>
      </c>
      <c r="P30" s="37">
        <f t="shared" si="3"/>
      </c>
      <c r="Q30" s="324"/>
      <c r="R30" s="48">
        <f t="shared" si="2"/>
        <v>0</v>
      </c>
    </row>
    <row r="31" spans="1:18" s="32" customFormat="1" ht="27" customHeight="1">
      <c r="A31" s="452"/>
      <c r="B31" s="453"/>
      <c r="C31" s="453"/>
      <c r="D31" s="453"/>
      <c r="E31" s="453"/>
      <c r="F31" s="453"/>
      <c r="G31" s="454"/>
      <c r="H31" s="187"/>
      <c r="I31" s="188"/>
      <c r="J31" s="291">
        <f t="shared" si="0"/>
        <v>0</v>
      </c>
      <c r="K31" s="190"/>
      <c r="L31" s="190"/>
      <c r="M31" s="190"/>
      <c r="N31" s="190"/>
      <c r="O31" s="289">
        <f t="shared" si="1"/>
        <v>0</v>
      </c>
      <c r="P31" s="37">
        <f t="shared" si="3"/>
      </c>
      <c r="Q31" s="324"/>
      <c r="R31" s="48">
        <f t="shared" si="2"/>
        <v>0</v>
      </c>
    </row>
    <row r="32" spans="1:18" s="32" customFormat="1" ht="27" customHeight="1">
      <c r="A32" s="452"/>
      <c r="B32" s="453"/>
      <c r="C32" s="453"/>
      <c r="D32" s="453"/>
      <c r="E32" s="453"/>
      <c r="F32" s="453"/>
      <c r="G32" s="454"/>
      <c r="H32" s="187"/>
      <c r="I32" s="188"/>
      <c r="J32" s="291">
        <f t="shared" si="0"/>
        <v>0</v>
      </c>
      <c r="K32" s="190"/>
      <c r="L32" s="190"/>
      <c r="M32" s="190"/>
      <c r="N32" s="190"/>
      <c r="O32" s="289">
        <f t="shared" si="1"/>
        <v>0</v>
      </c>
      <c r="P32" s="37">
        <f t="shared" si="3"/>
      </c>
      <c r="Q32" s="324"/>
      <c r="R32" s="48">
        <f t="shared" si="2"/>
        <v>0</v>
      </c>
    </row>
    <row r="33" spans="1:18" s="32" customFormat="1" ht="27" customHeight="1">
      <c r="A33" s="452"/>
      <c r="B33" s="453"/>
      <c r="C33" s="453"/>
      <c r="D33" s="453"/>
      <c r="E33" s="453"/>
      <c r="F33" s="453"/>
      <c r="G33" s="454"/>
      <c r="H33" s="187"/>
      <c r="I33" s="188"/>
      <c r="J33" s="291">
        <f t="shared" si="0"/>
        <v>0</v>
      </c>
      <c r="K33" s="190"/>
      <c r="L33" s="190"/>
      <c r="M33" s="190"/>
      <c r="N33" s="190"/>
      <c r="O33" s="289">
        <f t="shared" si="1"/>
        <v>0</v>
      </c>
      <c r="P33" s="37">
        <f t="shared" si="3"/>
      </c>
      <c r="Q33" s="324"/>
      <c r="R33" s="48">
        <f t="shared" si="2"/>
        <v>0</v>
      </c>
    </row>
    <row r="34" spans="1:18" s="32" customFormat="1" ht="27" customHeight="1">
      <c r="A34" s="452"/>
      <c r="B34" s="453"/>
      <c r="C34" s="453"/>
      <c r="D34" s="453"/>
      <c r="E34" s="453"/>
      <c r="F34" s="453"/>
      <c r="G34" s="454"/>
      <c r="H34" s="187"/>
      <c r="I34" s="188"/>
      <c r="J34" s="291">
        <f t="shared" si="0"/>
        <v>0</v>
      </c>
      <c r="K34" s="190"/>
      <c r="L34" s="190"/>
      <c r="M34" s="190"/>
      <c r="N34" s="190"/>
      <c r="O34" s="289">
        <f t="shared" si="1"/>
        <v>0</v>
      </c>
      <c r="P34" s="37">
        <f t="shared" si="3"/>
      </c>
      <c r="Q34" s="324"/>
      <c r="R34" s="48">
        <f t="shared" si="2"/>
        <v>0</v>
      </c>
    </row>
    <row r="35" spans="1:18" s="32" customFormat="1" ht="27" customHeight="1">
      <c r="A35" s="452"/>
      <c r="B35" s="453"/>
      <c r="C35" s="453"/>
      <c r="D35" s="453"/>
      <c r="E35" s="453"/>
      <c r="F35" s="453"/>
      <c r="G35" s="454"/>
      <c r="H35" s="187"/>
      <c r="I35" s="188"/>
      <c r="J35" s="291">
        <f t="shared" si="0"/>
        <v>0</v>
      </c>
      <c r="K35" s="190"/>
      <c r="L35" s="190"/>
      <c r="M35" s="190"/>
      <c r="N35" s="190"/>
      <c r="O35" s="289">
        <f t="shared" si="1"/>
        <v>0</v>
      </c>
      <c r="P35" s="37">
        <f t="shared" si="3"/>
      </c>
      <c r="Q35" s="324"/>
      <c r="R35" s="48">
        <f t="shared" si="2"/>
        <v>0</v>
      </c>
    </row>
    <row r="36" spans="1:18" s="32" customFormat="1" ht="27" customHeight="1">
      <c r="A36" s="452"/>
      <c r="B36" s="453"/>
      <c r="C36" s="453"/>
      <c r="D36" s="453"/>
      <c r="E36" s="453"/>
      <c r="F36" s="453"/>
      <c r="G36" s="454"/>
      <c r="H36" s="187"/>
      <c r="I36" s="188"/>
      <c r="J36" s="291">
        <f t="shared" si="0"/>
        <v>0</v>
      </c>
      <c r="K36" s="190"/>
      <c r="L36" s="190"/>
      <c r="M36" s="190"/>
      <c r="N36" s="190"/>
      <c r="O36" s="289">
        <f t="shared" si="1"/>
        <v>0</v>
      </c>
      <c r="P36" s="37">
        <f t="shared" si="3"/>
      </c>
      <c r="Q36" s="324"/>
      <c r="R36" s="48">
        <f t="shared" si="2"/>
        <v>0</v>
      </c>
    </row>
    <row r="37" spans="1:18" s="32" customFormat="1" ht="27" customHeight="1">
      <c r="A37" s="452"/>
      <c r="B37" s="453"/>
      <c r="C37" s="453"/>
      <c r="D37" s="453"/>
      <c r="E37" s="453"/>
      <c r="F37" s="453"/>
      <c r="G37" s="454"/>
      <c r="H37" s="187"/>
      <c r="I37" s="188"/>
      <c r="J37" s="291">
        <f t="shared" si="0"/>
        <v>0</v>
      </c>
      <c r="K37" s="190"/>
      <c r="L37" s="190"/>
      <c r="M37" s="190"/>
      <c r="N37" s="190"/>
      <c r="O37" s="289">
        <f t="shared" si="1"/>
        <v>0</v>
      </c>
      <c r="P37" s="37">
        <f t="shared" si="3"/>
      </c>
      <c r="Q37" s="324"/>
      <c r="R37" s="48">
        <f t="shared" si="2"/>
        <v>0</v>
      </c>
    </row>
    <row r="38" spans="1:18" s="32" customFormat="1" ht="27" customHeight="1">
      <c r="A38" s="452"/>
      <c r="B38" s="453"/>
      <c r="C38" s="453"/>
      <c r="D38" s="453"/>
      <c r="E38" s="453"/>
      <c r="F38" s="453"/>
      <c r="G38" s="454"/>
      <c r="H38" s="187"/>
      <c r="I38" s="188"/>
      <c r="J38" s="291">
        <f t="shared" si="0"/>
        <v>0</v>
      </c>
      <c r="K38" s="190"/>
      <c r="L38" s="190"/>
      <c r="M38" s="190"/>
      <c r="N38" s="190"/>
      <c r="O38" s="289">
        <f t="shared" si="1"/>
        <v>0</v>
      </c>
      <c r="P38" s="37">
        <f t="shared" si="3"/>
      </c>
      <c r="Q38" s="324"/>
      <c r="R38" s="48">
        <f t="shared" si="2"/>
        <v>0</v>
      </c>
    </row>
    <row r="39" spans="1:18" s="32" customFormat="1" ht="27" customHeight="1">
      <c r="A39" s="452"/>
      <c r="B39" s="453"/>
      <c r="C39" s="453"/>
      <c r="D39" s="453"/>
      <c r="E39" s="453"/>
      <c r="F39" s="453"/>
      <c r="G39" s="454"/>
      <c r="H39" s="187"/>
      <c r="I39" s="188"/>
      <c r="J39" s="291">
        <f t="shared" si="0"/>
        <v>0</v>
      </c>
      <c r="K39" s="190"/>
      <c r="L39" s="190"/>
      <c r="M39" s="190"/>
      <c r="N39" s="190"/>
      <c r="O39" s="289">
        <f t="shared" si="1"/>
        <v>0</v>
      </c>
      <c r="P39" s="37">
        <f t="shared" si="3"/>
      </c>
      <c r="Q39" s="324"/>
      <c r="R39" s="48">
        <f t="shared" si="2"/>
        <v>0</v>
      </c>
    </row>
    <row r="40" spans="1:18" s="32" customFormat="1" ht="27" customHeight="1">
      <c r="A40" s="452"/>
      <c r="B40" s="453"/>
      <c r="C40" s="453"/>
      <c r="D40" s="453"/>
      <c r="E40" s="453"/>
      <c r="F40" s="453"/>
      <c r="G40" s="454"/>
      <c r="H40" s="187"/>
      <c r="I40" s="188"/>
      <c r="J40" s="291">
        <f t="shared" si="0"/>
        <v>0</v>
      </c>
      <c r="K40" s="190"/>
      <c r="L40" s="190"/>
      <c r="M40" s="190"/>
      <c r="N40" s="190"/>
      <c r="O40" s="289">
        <f t="shared" si="1"/>
        <v>0</v>
      </c>
      <c r="P40" s="37">
        <f t="shared" si="3"/>
      </c>
      <c r="Q40" s="324"/>
      <c r="R40" s="48">
        <f t="shared" si="2"/>
        <v>0</v>
      </c>
    </row>
    <row r="41" spans="1:18" s="32" customFormat="1" ht="27" customHeight="1">
      <c r="A41" s="452"/>
      <c r="B41" s="453"/>
      <c r="C41" s="453"/>
      <c r="D41" s="453"/>
      <c r="E41" s="453"/>
      <c r="F41" s="453"/>
      <c r="G41" s="454"/>
      <c r="H41" s="187"/>
      <c r="I41" s="188"/>
      <c r="J41" s="291">
        <f t="shared" si="0"/>
        <v>0</v>
      </c>
      <c r="K41" s="190"/>
      <c r="L41" s="190"/>
      <c r="M41" s="190"/>
      <c r="N41" s="190"/>
      <c r="O41" s="289">
        <f t="shared" si="1"/>
        <v>0</v>
      </c>
      <c r="P41" s="37">
        <f t="shared" si="3"/>
      </c>
      <c r="Q41" s="324"/>
      <c r="R41" s="48">
        <f t="shared" si="2"/>
        <v>0</v>
      </c>
    </row>
    <row r="42" spans="1:18" s="32" customFormat="1" ht="27" customHeight="1">
      <c r="A42" s="452"/>
      <c r="B42" s="453"/>
      <c r="C42" s="453"/>
      <c r="D42" s="453"/>
      <c r="E42" s="453"/>
      <c r="F42" s="453"/>
      <c r="G42" s="454"/>
      <c r="H42" s="187"/>
      <c r="I42" s="188"/>
      <c r="J42" s="291">
        <f t="shared" si="0"/>
        <v>0</v>
      </c>
      <c r="K42" s="190"/>
      <c r="L42" s="190"/>
      <c r="M42" s="190"/>
      <c r="N42" s="190"/>
      <c r="O42" s="289">
        <f t="shared" si="1"/>
        <v>0</v>
      </c>
      <c r="P42" s="37">
        <f t="shared" si="3"/>
      </c>
      <c r="Q42" s="324"/>
      <c r="R42" s="48">
        <f t="shared" si="2"/>
        <v>0</v>
      </c>
    </row>
    <row r="43" spans="1:18" s="32" customFormat="1" ht="27" customHeight="1">
      <c r="A43" s="452"/>
      <c r="B43" s="453"/>
      <c r="C43" s="453"/>
      <c r="D43" s="453"/>
      <c r="E43" s="453"/>
      <c r="F43" s="453"/>
      <c r="G43" s="454"/>
      <c r="H43" s="187"/>
      <c r="I43" s="188"/>
      <c r="J43" s="291">
        <f t="shared" si="0"/>
        <v>0</v>
      </c>
      <c r="K43" s="190"/>
      <c r="L43" s="190"/>
      <c r="M43" s="190"/>
      <c r="N43" s="190"/>
      <c r="O43" s="289">
        <f t="shared" si="1"/>
        <v>0</v>
      </c>
      <c r="P43" s="37">
        <f t="shared" si="3"/>
      </c>
      <c r="Q43" s="324"/>
      <c r="R43" s="48">
        <f t="shared" si="2"/>
        <v>0</v>
      </c>
    </row>
    <row r="44" spans="1:18" s="32" customFormat="1" ht="27" customHeight="1">
      <c r="A44" s="452"/>
      <c r="B44" s="453"/>
      <c r="C44" s="453"/>
      <c r="D44" s="453"/>
      <c r="E44" s="453"/>
      <c r="F44" s="453"/>
      <c r="G44" s="454"/>
      <c r="H44" s="187"/>
      <c r="I44" s="188"/>
      <c r="J44" s="291">
        <f t="shared" si="0"/>
        <v>0</v>
      </c>
      <c r="K44" s="190"/>
      <c r="L44" s="190"/>
      <c r="M44" s="190"/>
      <c r="N44" s="190"/>
      <c r="O44" s="289">
        <f t="shared" si="1"/>
        <v>0</v>
      </c>
      <c r="P44" s="37">
        <f t="shared" si="3"/>
      </c>
      <c r="Q44" s="324"/>
      <c r="R44" s="48">
        <f t="shared" si="2"/>
        <v>0</v>
      </c>
    </row>
    <row r="45" spans="1:18" s="32" customFormat="1" ht="27" customHeight="1">
      <c r="A45" s="452"/>
      <c r="B45" s="453"/>
      <c r="C45" s="453"/>
      <c r="D45" s="453"/>
      <c r="E45" s="453"/>
      <c r="F45" s="453"/>
      <c r="G45" s="454"/>
      <c r="H45" s="187"/>
      <c r="I45" s="188"/>
      <c r="J45" s="291">
        <f t="shared" si="0"/>
        <v>0</v>
      </c>
      <c r="K45" s="190"/>
      <c r="L45" s="190"/>
      <c r="M45" s="190"/>
      <c r="N45" s="190"/>
      <c r="O45" s="289">
        <f t="shared" si="1"/>
        <v>0</v>
      </c>
      <c r="P45" s="37">
        <f t="shared" si="3"/>
      </c>
      <c r="Q45" s="324"/>
      <c r="R45" s="48">
        <f t="shared" si="2"/>
        <v>0</v>
      </c>
    </row>
    <row r="46" spans="1:18" s="32" customFormat="1" ht="27" customHeight="1">
      <c r="A46" s="452"/>
      <c r="B46" s="453"/>
      <c r="C46" s="453"/>
      <c r="D46" s="453"/>
      <c r="E46" s="453"/>
      <c r="F46" s="453"/>
      <c r="G46" s="454"/>
      <c r="H46" s="187"/>
      <c r="I46" s="188"/>
      <c r="J46" s="291">
        <f t="shared" si="0"/>
        <v>0</v>
      </c>
      <c r="K46" s="190"/>
      <c r="L46" s="190"/>
      <c r="M46" s="190"/>
      <c r="N46" s="190"/>
      <c r="O46" s="289">
        <f t="shared" si="1"/>
        <v>0</v>
      </c>
      <c r="P46" s="37">
        <f t="shared" si="3"/>
      </c>
      <c r="Q46" s="324"/>
      <c r="R46" s="48">
        <f t="shared" si="2"/>
        <v>0</v>
      </c>
    </row>
    <row r="47" spans="1:18" s="32" customFormat="1" ht="27" customHeight="1">
      <c r="A47" s="452"/>
      <c r="B47" s="453"/>
      <c r="C47" s="453"/>
      <c r="D47" s="453"/>
      <c r="E47" s="453"/>
      <c r="F47" s="453"/>
      <c r="G47" s="454"/>
      <c r="H47" s="187"/>
      <c r="I47" s="188"/>
      <c r="J47" s="291">
        <f aca="true" t="shared" si="4" ref="J47:J65">H47*I47</f>
        <v>0</v>
      </c>
      <c r="K47" s="190"/>
      <c r="L47" s="190"/>
      <c r="M47" s="190"/>
      <c r="N47" s="190"/>
      <c r="O47" s="289">
        <f aca="true" t="shared" si="5" ref="O47:O65">SUM(K47:N47)</f>
        <v>0</v>
      </c>
      <c r="P47" s="37">
        <f t="shared" si="3"/>
      </c>
      <c r="Q47" s="324"/>
      <c r="R47" s="48">
        <f aca="true" t="shared" si="6" ref="R47:R65">O47-Q47</f>
        <v>0</v>
      </c>
    </row>
    <row r="48" spans="1:18" s="32" customFormat="1" ht="27" customHeight="1">
      <c r="A48" s="452"/>
      <c r="B48" s="453"/>
      <c r="C48" s="453"/>
      <c r="D48" s="453"/>
      <c r="E48" s="453"/>
      <c r="F48" s="453"/>
      <c r="G48" s="454"/>
      <c r="H48" s="187"/>
      <c r="I48" s="188"/>
      <c r="J48" s="291">
        <f t="shared" si="4"/>
        <v>0</v>
      </c>
      <c r="K48" s="190"/>
      <c r="L48" s="190"/>
      <c r="M48" s="190"/>
      <c r="N48" s="190"/>
      <c r="O48" s="289">
        <f t="shared" si="5"/>
        <v>0</v>
      </c>
      <c r="P48" s="37">
        <f t="shared" si="3"/>
      </c>
      <c r="Q48" s="324"/>
      <c r="R48" s="48">
        <f t="shared" si="6"/>
        <v>0</v>
      </c>
    </row>
    <row r="49" spans="1:18" s="32" customFormat="1" ht="27" customHeight="1">
      <c r="A49" s="452"/>
      <c r="B49" s="453"/>
      <c r="C49" s="453"/>
      <c r="D49" s="453"/>
      <c r="E49" s="453"/>
      <c r="F49" s="453"/>
      <c r="G49" s="454"/>
      <c r="H49" s="187"/>
      <c r="I49" s="188"/>
      <c r="J49" s="291">
        <f t="shared" si="4"/>
        <v>0</v>
      </c>
      <c r="K49" s="190"/>
      <c r="L49" s="190"/>
      <c r="M49" s="190"/>
      <c r="N49" s="190"/>
      <c r="O49" s="289">
        <f t="shared" si="5"/>
        <v>0</v>
      </c>
      <c r="P49" s="37">
        <f t="shared" si="3"/>
      </c>
      <c r="Q49" s="324"/>
      <c r="R49" s="48">
        <f t="shared" si="6"/>
        <v>0</v>
      </c>
    </row>
    <row r="50" spans="1:18" s="32" customFormat="1" ht="27" customHeight="1">
      <c r="A50" s="452"/>
      <c r="B50" s="453"/>
      <c r="C50" s="453"/>
      <c r="D50" s="453"/>
      <c r="E50" s="453"/>
      <c r="F50" s="453"/>
      <c r="G50" s="454"/>
      <c r="H50" s="187"/>
      <c r="I50" s="188"/>
      <c r="J50" s="291">
        <f t="shared" si="4"/>
        <v>0</v>
      </c>
      <c r="K50" s="190"/>
      <c r="L50" s="190"/>
      <c r="M50" s="190"/>
      <c r="N50" s="190"/>
      <c r="O50" s="289">
        <f t="shared" si="5"/>
        <v>0</v>
      </c>
      <c r="P50" s="37">
        <f t="shared" si="3"/>
      </c>
      <c r="Q50" s="324"/>
      <c r="R50" s="48">
        <f t="shared" si="6"/>
        <v>0</v>
      </c>
    </row>
    <row r="51" spans="1:18" s="32" customFormat="1" ht="27" customHeight="1">
      <c r="A51" s="452"/>
      <c r="B51" s="453"/>
      <c r="C51" s="453"/>
      <c r="D51" s="453"/>
      <c r="E51" s="453"/>
      <c r="F51" s="453"/>
      <c r="G51" s="454"/>
      <c r="H51" s="187"/>
      <c r="I51" s="188"/>
      <c r="J51" s="291">
        <f t="shared" si="4"/>
        <v>0</v>
      </c>
      <c r="K51" s="190"/>
      <c r="L51" s="190"/>
      <c r="M51" s="190"/>
      <c r="N51" s="190"/>
      <c r="O51" s="289">
        <f t="shared" si="5"/>
        <v>0</v>
      </c>
      <c r="P51" s="37">
        <f t="shared" si="3"/>
      </c>
      <c r="Q51" s="324"/>
      <c r="R51" s="48">
        <f t="shared" si="6"/>
        <v>0</v>
      </c>
    </row>
    <row r="52" spans="1:18" s="32" customFormat="1" ht="27" customHeight="1">
      <c r="A52" s="452"/>
      <c r="B52" s="453"/>
      <c r="C52" s="453"/>
      <c r="D52" s="453"/>
      <c r="E52" s="453"/>
      <c r="F52" s="453"/>
      <c r="G52" s="454"/>
      <c r="H52" s="187"/>
      <c r="I52" s="188"/>
      <c r="J52" s="291">
        <f t="shared" si="4"/>
        <v>0</v>
      </c>
      <c r="K52" s="190"/>
      <c r="L52" s="190"/>
      <c r="M52" s="190"/>
      <c r="N52" s="190"/>
      <c r="O52" s="289">
        <f t="shared" si="5"/>
        <v>0</v>
      </c>
      <c r="P52" s="37">
        <f t="shared" si="3"/>
      </c>
      <c r="Q52" s="324"/>
      <c r="R52" s="48">
        <f t="shared" si="6"/>
        <v>0</v>
      </c>
    </row>
    <row r="53" spans="1:18" s="32" customFormat="1" ht="27" customHeight="1">
      <c r="A53" s="452"/>
      <c r="B53" s="453"/>
      <c r="C53" s="453"/>
      <c r="D53" s="453"/>
      <c r="E53" s="453"/>
      <c r="F53" s="453"/>
      <c r="G53" s="454"/>
      <c r="H53" s="187"/>
      <c r="I53" s="188"/>
      <c r="J53" s="291">
        <f t="shared" si="4"/>
        <v>0</v>
      </c>
      <c r="K53" s="190"/>
      <c r="L53" s="190"/>
      <c r="M53" s="190"/>
      <c r="N53" s="190"/>
      <c r="O53" s="289">
        <f t="shared" si="5"/>
        <v>0</v>
      </c>
      <c r="P53" s="37">
        <f t="shared" si="3"/>
      </c>
      <c r="Q53" s="324"/>
      <c r="R53" s="48">
        <f t="shared" si="6"/>
        <v>0</v>
      </c>
    </row>
    <row r="54" spans="1:18" s="32" customFormat="1" ht="27" customHeight="1">
      <c r="A54" s="452"/>
      <c r="B54" s="453"/>
      <c r="C54" s="453"/>
      <c r="D54" s="453"/>
      <c r="E54" s="453"/>
      <c r="F54" s="453"/>
      <c r="G54" s="454"/>
      <c r="H54" s="187"/>
      <c r="I54" s="188"/>
      <c r="J54" s="291">
        <f t="shared" si="4"/>
        <v>0</v>
      </c>
      <c r="K54" s="190"/>
      <c r="L54" s="190"/>
      <c r="M54" s="190"/>
      <c r="N54" s="190"/>
      <c r="O54" s="289">
        <f t="shared" si="5"/>
        <v>0</v>
      </c>
      <c r="P54" s="37">
        <f t="shared" si="3"/>
      </c>
      <c r="Q54" s="324"/>
      <c r="R54" s="48">
        <f t="shared" si="6"/>
        <v>0</v>
      </c>
    </row>
    <row r="55" spans="1:18" s="32" customFormat="1" ht="27" customHeight="1">
      <c r="A55" s="452"/>
      <c r="B55" s="453"/>
      <c r="C55" s="453"/>
      <c r="D55" s="453"/>
      <c r="E55" s="453"/>
      <c r="F55" s="453"/>
      <c r="G55" s="454"/>
      <c r="H55" s="187"/>
      <c r="I55" s="188"/>
      <c r="J55" s="291">
        <f t="shared" si="4"/>
        <v>0</v>
      </c>
      <c r="K55" s="190"/>
      <c r="L55" s="190"/>
      <c r="M55" s="190"/>
      <c r="N55" s="190"/>
      <c r="O55" s="289">
        <f t="shared" si="5"/>
        <v>0</v>
      </c>
      <c r="P55" s="37">
        <f t="shared" si="3"/>
      </c>
      <c r="Q55" s="324"/>
      <c r="R55" s="48">
        <f t="shared" si="6"/>
        <v>0</v>
      </c>
    </row>
    <row r="56" spans="1:18" s="32" customFormat="1" ht="27" customHeight="1">
      <c r="A56" s="452"/>
      <c r="B56" s="453"/>
      <c r="C56" s="453"/>
      <c r="D56" s="453"/>
      <c r="E56" s="453"/>
      <c r="F56" s="453"/>
      <c r="G56" s="454"/>
      <c r="H56" s="187"/>
      <c r="I56" s="188"/>
      <c r="J56" s="291">
        <f t="shared" si="4"/>
        <v>0</v>
      </c>
      <c r="K56" s="190"/>
      <c r="L56" s="190"/>
      <c r="M56" s="190"/>
      <c r="N56" s="190"/>
      <c r="O56" s="289">
        <f t="shared" si="5"/>
        <v>0</v>
      </c>
      <c r="P56" s="37">
        <f t="shared" si="3"/>
      </c>
      <c r="Q56" s="324"/>
      <c r="R56" s="48">
        <f t="shared" si="6"/>
        <v>0</v>
      </c>
    </row>
    <row r="57" spans="1:18" s="32" customFormat="1" ht="27" customHeight="1">
      <c r="A57" s="452"/>
      <c r="B57" s="453"/>
      <c r="C57" s="453"/>
      <c r="D57" s="453"/>
      <c r="E57" s="453"/>
      <c r="F57" s="453"/>
      <c r="G57" s="454"/>
      <c r="H57" s="187"/>
      <c r="I57" s="188"/>
      <c r="J57" s="291">
        <f t="shared" si="4"/>
        <v>0</v>
      </c>
      <c r="K57" s="190"/>
      <c r="L57" s="190"/>
      <c r="M57" s="190"/>
      <c r="N57" s="190"/>
      <c r="O57" s="289">
        <f t="shared" si="5"/>
        <v>0</v>
      </c>
      <c r="P57" s="37">
        <f t="shared" si="3"/>
      </c>
      <c r="Q57" s="324"/>
      <c r="R57" s="48">
        <f t="shared" si="6"/>
        <v>0</v>
      </c>
    </row>
    <row r="58" spans="1:18" s="32" customFormat="1" ht="27" customHeight="1">
      <c r="A58" s="452"/>
      <c r="B58" s="453"/>
      <c r="C58" s="453"/>
      <c r="D58" s="453"/>
      <c r="E58" s="453"/>
      <c r="F58" s="453"/>
      <c r="G58" s="454"/>
      <c r="H58" s="187"/>
      <c r="I58" s="188"/>
      <c r="J58" s="291">
        <f t="shared" si="4"/>
        <v>0</v>
      </c>
      <c r="K58" s="190"/>
      <c r="L58" s="190"/>
      <c r="M58" s="190"/>
      <c r="N58" s="190"/>
      <c r="O58" s="289">
        <f t="shared" si="5"/>
        <v>0</v>
      </c>
      <c r="P58" s="37">
        <f t="shared" si="3"/>
      </c>
      <c r="Q58" s="324"/>
      <c r="R58" s="48">
        <f t="shared" si="6"/>
        <v>0</v>
      </c>
    </row>
    <row r="59" spans="1:18" s="32" customFormat="1" ht="27" customHeight="1">
      <c r="A59" s="452"/>
      <c r="B59" s="453"/>
      <c r="C59" s="453"/>
      <c r="D59" s="453"/>
      <c r="E59" s="453"/>
      <c r="F59" s="453"/>
      <c r="G59" s="454"/>
      <c r="H59" s="187"/>
      <c r="I59" s="188"/>
      <c r="J59" s="291">
        <f t="shared" si="4"/>
        <v>0</v>
      </c>
      <c r="K59" s="190"/>
      <c r="L59" s="190"/>
      <c r="M59" s="190"/>
      <c r="N59" s="190"/>
      <c r="O59" s="289">
        <f t="shared" si="5"/>
        <v>0</v>
      </c>
      <c r="P59" s="37">
        <f t="shared" si="3"/>
      </c>
      <c r="Q59" s="324"/>
      <c r="R59" s="48">
        <f t="shared" si="6"/>
        <v>0</v>
      </c>
    </row>
    <row r="60" spans="1:18" s="32" customFormat="1" ht="27" customHeight="1">
      <c r="A60" s="452"/>
      <c r="B60" s="453"/>
      <c r="C60" s="453"/>
      <c r="D60" s="453"/>
      <c r="E60" s="453"/>
      <c r="F60" s="453"/>
      <c r="G60" s="454"/>
      <c r="H60" s="187"/>
      <c r="I60" s="188"/>
      <c r="J60" s="291">
        <f t="shared" si="4"/>
        <v>0</v>
      </c>
      <c r="K60" s="190"/>
      <c r="L60" s="190"/>
      <c r="M60" s="190"/>
      <c r="N60" s="190"/>
      <c r="O60" s="289">
        <f t="shared" si="5"/>
        <v>0</v>
      </c>
      <c r="P60" s="37">
        <f t="shared" si="3"/>
      </c>
      <c r="Q60" s="324"/>
      <c r="R60" s="48">
        <f t="shared" si="6"/>
        <v>0</v>
      </c>
    </row>
    <row r="61" spans="1:18" s="32" customFormat="1" ht="27" customHeight="1">
      <c r="A61" s="452"/>
      <c r="B61" s="453"/>
      <c r="C61" s="453"/>
      <c r="D61" s="453"/>
      <c r="E61" s="453"/>
      <c r="F61" s="453"/>
      <c r="G61" s="454"/>
      <c r="H61" s="187"/>
      <c r="I61" s="188"/>
      <c r="J61" s="291">
        <f t="shared" si="4"/>
        <v>0</v>
      </c>
      <c r="K61" s="190"/>
      <c r="L61" s="190"/>
      <c r="M61" s="190"/>
      <c r="N61" s="190"/>
      <c r="O61" s="289">
        <f t="shared" si="5"/>
        <v>0</v>
      </c>
      <c r="P61" s="37">
        <f t="shared" si="3"/>
      </c>
      <c r="Q61" s="324"/>
      <c r="R61" s="48">
        <f t="shared" si="6"/>
        <v>0</v>
      </c>
    </row>
    <row r="62" spans="1:18" s="32" customFormat="1" ht="27" customHeight="1">
      <c r="A62" s="452"/>
      <c r="B62" s="453"/>
      <c r="C62" s="453"/>
      <c r="D62" s="453"/>
      <c r="E62" s="453"/>
      <c r="F62" s="453"/>
      <c r="G62" s="454"/>
      <c r="H62" s="187"/>
      <c r="I62" s="188"/>
      <c r="J62" s="291">
        <f t="shared" si="4"/>
        <v>0</v>
      </c>
      <c r="K62" s="190"/>
      <c r="L62" s="190"/>
      <c r="M62" s="190"/>
      <c r="N62" s="190"/>
      <c r="O62" s="289">
        <f t="shared" si="5"/>
        <v>0</v>
      </c>
      <c r="P62" s="37">
        <f t="shared" si="3"/>
      </c>
      <c r="Q62" s="324"/>
      <c r="R62" s="48">
        <f t="shared" si="6"/>
        <v>0</v>
      </c>
    </row>
    <row r="63" spans="1:18" s="32" customFormat="1" ht="27" customHeight="1">
      <c r="A63" s="452"/>
      <c r="B63" s="453"/>
      <c r="C63" s="453"/>
      <c r="D63" s="453"/>
      <c r="E63" s="453"/>
      <c r="F63" s="453"/>
      <c r="G63" s="454"/>
      <c r="H63" s="187"/>
      <c r="I63" s="188"/>
      <c r="J63" s="291">
        <f t="shared" si="4"/>
        <v>0</v>
      </c>
      <c r="K63" s="190"/>
      <c r="L63" s="190"/>
      <c r="M63" s="190"/>
      <c r="N63" s="190"/>
      <c r="O63" s="289">
        <f t="shared" si="5"/>
        <v>0</v>
      </c>
      <c r="P63" s="37">
        <f t="shared" si="3"/>
      </c>
      <c r="Q63" s="324"/>
      <c r="R63" s="48">
        <f t="shared" si="6"/>
        <v>0</v>
      </c>
    </row>
    <row r="64" spans="1:18" s="32" customFormat="1" ht="27" customHeight="1">
      <c r="A64" s="452"/>
      <c r="B64" s="453"/>
      <c r="C64" s="453"/>
      <c r="D64" s="453"/>
      <c r="E64" s="453"/>
      <c r="F64" s="453"/>
      <c r="G64" s="454"/>
      <c r="H64" s="187"/>
      <c r="I64" s="188"/>
      <c r="J64" s="291">
        <f t="shared" si="4"/>
        <v>0</v>
      </c>
      <c r="K64" s="190"/>
      <c r="L64" s="190"/>
      <c r="M64" s="190"/>
      <c r="N64" s="190"/>
      <c r="O64" s="289">
        <f t="shared" si="5"/>
        <v>0</v>
      </c>
      <c r="P64" s="37">
        <f t="shared" si="3"/>
      </c>
      <c r="Q64" s="324"/>
      <c r="R64" s="48">
        <f t="shared" si="6"/>
        <v>0</v>
      </c>
    </row>
    <row r="65" spans="1:18" s="32" customFormat="1" ht="27" customHeight="1">
      <c r="A65" s="452"/>
      <c r="B65" s="453"/>
      <c r="C65" s="453"/>
      <c r="D65" s="453"/>
      <c r="E65" s="453"/>
      <c r="F65" s="453"/>
      <c r="G65" s="454"/>
      <c r="H65" s="187"/>
      <c r="I65" s="188"/>
      <c r="J65" s="291">
        <f t="shared" si="4"/>
        <v>0</v>
      </c>
      <c r="K65" s="190"/>
      <c r="L65" s="190"/>
      <c r="M65" s="190"/>
      <c r="N65" s="190"/>
      <c r="O65" s="289">
        <f t="shared" si="5"/>
        <v>0</v>
      </c>
      <c r="P65" s="37">
        <f t="shared" si="3"/>
      </c>
      <c r="Q65" s="324"/>
      <c r="R65" s="48">
        <f t="shared" si="6"/>
        <v>0</v>
      </c>
    </row>
    <row r="66" spans="1:7" s="32" customFormat="1" ht="12" customHeight="1">
      <c r="A66" s="21"/>
      <c r="B66" s="21"/>
      <c r="C66" s="21"/>
      <c r="D66" s="21"/>
      <c r="E66" s="21"/>
      <c r="F66" s="21"/>
      <c r="G66" s="21"/>
    </row>
    <row r="67" spans="1:7" s="32" customFormat="1" ht="12" customHeight="1">
      <c r="A67" s="21"/>
      <c r="B67" s="21"/>
      <c r="C67" s="21"/>
      <c r="D67" s="21"/>
      <c r="E67" s="21"/>
      <c r="F67" s="21"/>
      <c r="G67" s="21"/>
    </row>
    <row r="68" spans="1:7" s="32" customFormat="1" ht="12" customHeight="1">
      <c r="A68" s="21"/>
      <c r="B68" s="21"/>
      <c r="C68" s="21"/>
      <c r="D68" s="21"/>
      <c r="E68" s="21"/>
      <c r="F68" s="21"/>
      <c r="G68" s="21"/>
    </row>
    <row r="69" spans="1:12" s="32" customFormat="1" ht="12" customHeight="1">
      <c r="A69" s="21"/>
      <c r="B69" s="21"/>
      <c r="C69" s="21"/>
      <c r="D69" s="21"/>
      <c r="E69" s="21"/>
      <c r="F69" s="21"/>
      <c r="G69" s="21"/>
      <c r="L69" s="1"/>
    </row>
    <row r="70" spans="1:7" s="32" customFormat="1" ht="12" customHeight="1">
      <c r="A70" s="21"/>
      <c r="B70" s="21"/>
      <c r="C70" s="21"/>
      <c r="D70" s="21"/>
      <c r="E70" s="21"/>
      <c r="F70" s="21"/>
      <c r="G70" s="21"/>
    </row>
    <row r="71" spans="1:7" s="32" customFormat="1" ht="12" customHeight="1">
      <c r="A71" s="21"/>
      <c r="B71" s="21"/>
      <c r="C71" s="21"/>
      <c r="D71" s="21"/>
      <c r="E71" s="21"/>
      <c r="F71" s="21"/>
      <c r="G71" s="21"/>
    </row>
    <row r="72" spans="1:7" s="32" customFormat="1" ht="12" customHeight="1">
      <c r="A72" s="21"/>
      <c r="B72" s="21"/>
      <c r="C72" s="21"/>
      <c r="D72" s="21"/>
      <c r="E72" s="21"/>
      <c r="F72" s="21"/>
      <c r="G72" s="21"/>
    </row>
    <row r="73" spans="1:7" s="32" customFormat="1" ht="12" customHeight="1">
      <c r="A73" s="21"/>
      <c r="B73" s="21"/>
      <c r="C73" s="21"/>
      <c r="D73" s="21"/>
      <c r="E73" s="21"/>
      <c r="F73" s="21"/>
      <c r="G73" s="21"/>
    </row>
    <row r="74" spans="1:7" s="33" customFormat="1" ht="12" customHeight="1">
      <c r="A74" s="24"/>
      <c r="B74" s="24"/>
      <c r="C74" s="24"/>
      <c r="D74" s="24"/>
      <c r="E74" s="24"/>
      <c r="F74" s="24"/>
      <c r="G74" s="24"/>
    </row>
    <row r="75" spans="1:7" s="33" customFormat="1" ht="12" customHeight="1">
      <c r="A75" s="24"/>
      <c r="B75" s="24"/>
      <c r="C75" s="24"/>
      <c r="D75" s="24"/>
      <c r="E75" s="24"/>
      <c r="F75" s="24"/>
      <c r="G75" s="24"/>
    </row>
    <row r="76" spans="1:7" s="33" customFormat="1" ht="12" customHeight="1">
      <c r="A76" s="24"/>
      <c r="B76" s="24"/>
      <c r="C76" s="24"/>
      <c r="D76" s="24"/>
      <c r="E76" s="24"/>
      <c r="F76" s="24"/>
      <c r="G76" s="24"/>
    </row>
    <row r="77" spans="1:7" s="33" customFormat="1" ht="12" customHeight="1">
      <c r="A77" s="24"/>
      <c r="B77" s="24"/>
      <c r="C77" s="24"/>
      <c r="D77" s="24"/>
      <c r="E77" s="24"/>
      <c r="F77" s="24"/>
      <c r="G77" s="24"/>
    </row>
    <row r="78" spans="1:7" s="33" customFormat="1" ht="12" customHeight="1">
      <c r="A78" s="24"/>
      <c r="B78" s="24"/>
      <c r="C78" s="24"/>
      <c r="D78" s="24"/>
      <c r="E78" s="24"/>
      <c r="F78" s="24"/>
      <c r="G78" s="24"/>
    </row>
    <row r="79" spans="1:7" s="33" customFormat="1" ht="12" customHeight="1">
      <c r="A79" s="2"/>
      <c r="B79" s="2"/>
      <c r="C79" s="2"/>
      <c r="D79" s="2"/>
      <c r="E79" s="2"/>
      <c r="F79" s="25"/>
      <c r="G79" s="25"/>
    </row>
    <row r="80" spans="1:7" s="33" customFormat="1" ht="12" customHeight="1">
      <c r="A80" s="2"/>
      <c r="B80" s="2"/>
      <c r="C80" s="2"/>
      <c r="D80" s="2"/>
      <c r="E80" s="2"/>
      <c r="F80" s="25"/>
      <c r="G80" s="25"/>
    </row>
    <row r="81" spans="1:7" s="33" customFormat="1" ht="12" customHeight="1">
      <c r="A81" s="2"/>
      <c r="B81" s="2"/>
      <c r="C81" s="2"/>
      <c r="D81" s="2"/>
      <c r="E81" s="2"/>
      <c r="F81" s="25"/>
      <c r="G81" s="25"/>
    </row>
    <row r="82" spans="1:7" s="32" customFormat="1" ht="11.25">
      <c r="A82" s="21"/>
      <c r="B82" s="21"/>
      <c r="C82" s="21"/>
      <c r="D82" s="21"/>
      <c r="E82" s="21"/>
      <c r="F82" s="21"/>
      <c r="G82" s="21"/>
    </row>
    <row r="83" spans="1:7" s="32" customFormat="1" ht="29.25" customHeight="1">
      <c r="A83" s="21"/>
      <c r="B83" s="21"/>
      <c r="C83" s="21"/>
      <c r="D83" s="21"/>
      <c r="E83" s="21"/>
      <c r="F83" s="21"/>
      <c r="G83" s="21"/>
    </row>
    <row r="84" spans="1:7" s="32" customFormat="1" ht="11.25">
      <c r="A84" s="21"/>
      <c r="B84" s="21"/>
      <c r="C84" s="21"/>
      <c r="D84" s="21"/>
      <c r="E84" s="21"/>
      <c r="F84" s="21"/>
      <c r="G84" s="21"/>
    </row>
    <row r="85" spans="1:7" s="32" customFormat="1" ht="11.25">
      <c r="A85" s="21"/>
      <c r="B85" s="21"/>
      <c r="C85" s="21"/>
      <c r="D85" s="21"/>
      <c r="E85" s="21"/>
      <c r="F85" s="21"/>
      <c r="G85" s="21"/>
    </row>
    <row r="86" spans="1:7" s="32" customFormat="1" ht="13.5" customHeight="1">
      <c r="A86" s="21"/>
      <c r="B86" s="21"/>
      <c r="C86" s="21"/>
      <c r="D86" s="21"/>
      <c r="E86" s="21"/>
      <c r="F86" s="21"/>
      <c r="G86" s="21"/>
    </row>
    <row r="87" spans="1:7" s="32" customFormat="1" ht="11.25">
      <c r="A87" s="21"/>
      <c r="B87" s="21"/>
      <c r="C87" s="21"/>
      <c r="D87" s="21"/>
      <c r="E87" s="21"/>
      <c r="F87" s="21"/>
      <c r="G87" s="21"/>
    </row>
    <row r="88" spans="1:7" s="32" customFormat="1" ht="11.25">
      <c r="A88" s="21"/>
      <c r="B88" s="21"/>
      <c r="C88" s="21"/>
      <c r="D88" s="21"/>
      <c r="E88" s="21"/>
      <c r="F88" s="21"/>
      <c r="G88" s="21"/>
    </row>
    <row r="89" spans="1:7" s="32" customFormat="1" ht="19.5" customHeight="1">
      <c r="A89" s="21"/>
      <c r="B89" s="21"/>
      <c r="C89" s="21"/>
      <c r="D89" s="21"/>
      <c r="E89" s="21"/>
      <c r="F89" s="21"/>
      <c r="G89" s="21"/>
    </row>
    <row r="90" spans="1:7" s="32" customFormat="1" ht="19.5" customHeight="1">
      <c r="A90" s="21"/>
      <c r="B90" s="21"/>
      <c r="C90" s="21"/>
      <c r="D90" s="21"/>
      <c r="E90" s="21"/>
      <c r="F90" s="21"/>
      <c r="G90" s="21"/>
    </row>
    <row r="91" spans="1:7" s="32" customFormat="1" ht="19.5" customHeight="1">
      <c r="A91" s="21"/>
      <c r="B91" s="21"/>
      <c r="C91" s="21"/>
      <c r="D91" s="21"/>
      <c r="E91" s="21"/>
      <c r="F91" s="21"/>
      <c r="G91" s="21"/>
    </row>
    <row r="92" spans="1:7" s="32" customFormat="1" ht="19.5" customHeight="1">
      <c r="A92" s="21"/>
      <c r="B92" s="21"/>
      <c r="C92" s="21"/>
      <c r="D92" s="21"/>
      <c r="E92" s="21"/>
      <c r="F92" s="21"/>
      <c r="G92" s="21"/>
    </row>
    <row r="93" spans="1:7" s="32" customFormat="1" ht="19.5" customHeight="1">
      <c r="A93" s="21"/>
      <c r="B93" s="21"/>
      <c r="C93" s="21"/>
      <c r="D93" s="21"/>
      <c r="E93" s="21"/>
      <c r="F93" s="21"/>
      <c r="G93" s="21"/>
    </row>
    <row r="94" spans="1:7" s="32" customFormat="1" ht="19.5" customHeight="1">
      <c r="A94" s="21"/>
      <c r="B94" s="21"/>
      <c r="C94" s="21"/>
      <c r="D94" s="21"/>
      <c r="E94" s="21"/>
      <c r="F94" s="21"/>
      <c r="G94" s="21"/>
    </row>
    <row r="95" spans="1:7" s="32" customFormat="1" ht="19.5" customHeight="1">
      <c r="A95" s="21"/>
      <c r="B95" s="21"/>
      <c r="C95" s="21"/>
      <c r="D95" s="21"/>
      <c r="E95" s="21"/>
      <c r="F95" s="21"/>
      <c r="G95" s="21"/>
    </row>
    <row r="96" spans="1:7" s="32" customFormat="1" ht="19.5" customHeight="1">
      <c r="A96" s="21"/>
      <c r="B96" s="21"/>
      <c r="C96" s="21"/>
      <c r="D96" s="21"/>
      <c r="E96" s="21"/>
      <c r="F96" s="21"/>
      <c r="G96" s="21"/>
    </row>
    <row r="97" spans="1:7" s="32" customFormat="1" ht="19.5" customHeight="1">
      <c r="A97" s="21"/>
      <c r="B97" s="21"/>
      <c r="C97" s="21"/>
      <c r="D97" s="21"/>
      <c r="E97" s="21"/>
      <c r="F97" s="21"/>
      <c r="G97" s="21"/>
    </row>
    <row r="98" spans="1:7" s="32" customFormat="1" ht="19.5" customHeight="1">
      <c r="A98" s="21"/>
      <c r="B98" s="21"/>
      <c r="C98" s="21"/>
      <c r="D98" s="21"/>
      <c r="E98" s="21"/>
      <c r="F98" s="21"/>
      <c r="G98" s="21"/>
    </row>
    <row r="99" spans="1:7" s="32" customFormat="1" ht="19.5" customHeight="1">
      <c r="A99" s="21"/>
      <c r="B99" s="21"/>
      <c r="C99" s="21"/>
      <c r="D99" s="21"/>
      <c r="E99" s="21"/>
      <c r="F99" s="21"/>
      <c r="G99" s="21"/>
    </row>
    <row r="100" spans="1:7" s="33" customFormat="1" ht="12" customHeight="1">
      <c r="A100" s="24"/>
      <c r="B100" s="24"/>
      <c r="C100" s="24"/>
      <c r="D100" s="24"/>
      <c r="E100" s="24"/>
      <c r="F100" s="24"/>
      <c r="G100" s="24"/>
    </row>
    <row r="101" spans="1:7" s="33" customFormat="1" ht="12" customHeight="1">
      <c r="A101" s="24"/>
      <c r="B101" s="24"/>
      <c r="C101" s="24"/>
      <c r="D101" s="24"/>
      <c r="E101" s="24"/>
      <c r="F101" s="24"/>
      <c r="G101" s="24"/>
    </row>
    <row r="102" spans="1:7" s="32" customFormat="1" ht="24.75" customHeight="1">
      <c r="A102" s="26"/>
      <c r="B102" s="27"/>
      <c r="C102" s="27"/>
      <c r="D102" s="27"/>
      <c r="E102" s="27"/>
      <c r="F102" s="28"/>
      <c r="G102" s="28"/>
    </row>
    <row r="103" spans="1:7" s="32" customFormat="1" ht="24.75" customHeight="1">
      <c r="A103" s="26"/>
      <c r="B103" s="27"/>
      <c r="C103" s="27"/>
      <c r="D103" s="27"/>
      <c r="E103" s="26"/>
      <c r="F103" s="28"/>
      <c r="G103" s="28"/>
    </row>
    <row r="104" spans="1:7" s="32" customFormat="1" ht="24.75" customHeight="1">
      <c r="A104" s="26"/>
      <c r="B104" s="27"/>
      <c r="C104" s="27"/>
      <c r="D104" s="27"/>
      <c r="E104" s="26"/>
      <c r="F104" s="28"/>
      <c r="G104" s="28"/>
    </row>
  </sheetData>
  <sheetProtection password="C31F" sheet="1" objects="1" scenarios="1"/>
  <mergeCells count="53">
    <mergeCell ref="A37:G37"/>
    <mergeCell ref="A38:G38"/>
    <mergeCell ref="A33:G33"/>
    <mergeCell ref="A34:G34"/>
    <mergeCell ref="A35:G35"/>
    <mergeCell ref="A36:G36"/>
    <mergeCell ref="A39:G39"/>
    <mergeCell ref="A40:G40"/>
    <mergeCell ref="A41:G41"/>
    <mergeCell ref="A42:G42"/>
    <mergeCell ref="A29:G29"/>
    <mergeCell ref="A30:G30"/>
    <mergeCell ref="A31:G31"/>
    <mergeCell ref="A32:G32"/>
    <mergeCell ref="A23:G23"/>
    <mergeCell ref="A24:G24"/>
    <mergeCell ref="A27:G27"/>
    <mergeCell ref="A28:G28"/>
    <mergeCell ref="A21:G21"/>
    <mergeCell ref="A22:G22"/>
    <mergeCell ref="H13:R13"/>
    <mergeCell ref="H7:R7"/>
    <mergeCell ref="A43:G43"/>
    <mergeCell ref="A44:G44"/>
    <mergeCell ref="A15:G15"/>
    <mergeCell ref="A16:G16"/>
    <mergeCell ref="A17:G17"/>
    <mergeCell ref="A18:G18"/>
    <mergeCell ref="A25:G25"/>
    <mergeCell ref="A26:G26"/>
    <mergeCell ref="A19:G19"/>
    <mergeCell ref="A20:G20"/>
    <mergeCell ref="A45:G45"/>
    <mergeCell ref="A46:G46"/>
    <mergeCell ref="A47:G47"/>
    <mergeCell ref="A48:G48"/>
    <mergeCell ref="A49:G49"/>
    <mergeCell ref="A50:G50"/>
    <mergeCell ref="A57:G57"/>
    <mergeCell ref="A58:G58"/>
    <mergeCell ref="A51:G51"/>
    <mergeCell ref="A52:G52"/>
    <mergeCell ref="A53:G53"/>
    <mergeCell ref="A54:G54"/>
    <mergeCell ref="A55:G55"/>
    <mergeCell ref="A56:G56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zoomScalePageLayoutView="0" workbookViewId="0" topLeftCell="A1">
      <selection activeCell="H24" sqref="H24:I24"/>
    </sheetView>
  </sheetViews>
  <sheetFormatPr defaultColWidth="9.00390625" defaultRowHeight="12.75"/>
  <cols>
    <col min="1" max="5" width="5.75390625" style="18" customWidth="1"/>
    <col min="6" max="6" width="4.125" style="18" customWidth="1"/>
    <col min="7" max="7" width="5.125" style="18" customWidth="1"/>
    <col min="8" max="8" width="13.125" style="18" customWidth="1"/>
    <col min="9" max="9" width="12.125" style="18" customWidth="1"/>
    <col min="10" max="10" width="13.75390625" style="18" customWidth="1"/>
    <col min="11" max="11" width="13.125" style="18" customWidth="1"/>
    <col min="12" max="12" width="11.625" style="18" customWidth="1"/>
    <col min="13" max="13" width="11.375" style="18" customWidth="1"/>
    <col min="14" max="14" width="11.875" style="18" customWidth="1"/>
    <col min="15" max="15" width="12.875" style="18" customWidth="1"/>
    <col min="16" max="16" width="10.125" style="18" customWidth="1"/>
    <col min="17" max="17" width="11.75390625" style="18" customWidth="1"/>
    <col min="18" max="18" width="12.75390625" style="18" customWidth="1"/>
    <col min="19" max="16384" width="9.125" style="18" customWidth="1"/>
  </cols>
  <sheetData>
    <row r="1" spans="1:17" s="21" customFormat="1" ht="12.75" customHeight="1">
      <c r="A1" s="18" t="s">
        <v>66</v>
      </c>
      <c r="B1" s="18"/>
      <c r="C1" s="18"/>
      <c r="D1" s="19"/>
      <c r="E1" s="19"/>
      <c r="F1" s="19"/>
      <c r="G1" s="20"/>
      <c r="H1" s="20"/>
      <c r="K1" s="2"/>
      <c r="L1" s="22"/>
      <c r="M1" s="367"/>
      <c r="N1" s="314"/>
      <c r="O1" s="314"/>
      <c r="P1" s="314"/>
      <c r="Q1" s="314"/>
    </row>
    <row r="2" spans="1:18" s="21" customFormat="1" ht="17.25" customHeight="1">
      <c r="A2" s="36" t="s">
        <v>52</v>
      </c>
      <c r="B2" s="115"/>
      <c r="C2" s="115"/>
      <c r="D2" s="115"/>
      <c r="E2" s="115"/>
      <c r="F2" s="115"/>
      <c r="G2" s="115"/>
      <c r="L2" s="408" t="s">
        <v>302</v>
      </c>
      <c r="M2" s="409"/>
      <c r="N2" s="410"/>
      <c r="O2" s="368"/>
      <c r="P2" s="408" t="s">
        <v>302</v>
      </c>
      <c r="Q2" s="409"/>
      <c r="R2" s="410"/>
    </row>
    <row r="3" spans="1:18" s="21" customFormat="1" ht="17.25" customHeight="1">
      <c r="A3" s="36"/>
      <c r="B3" s="115"/>
      <c r="C3" s="115"/>
      <c r="D3" s="115"/>
      <c r="E3" s="115"/>
      <c r="F3" s="115"/>
      <c r="G3" s="115"/>
      <c r="L3" s="408" t="s">
        <v>303</v>
      </c>
      <c r="M3" s="409"/>
      <c r="N3" s="410"/>
      <c r="O3" s="368"/>
      <c r="P3" s="408" t="s">
        <v>303</v>
      </c>
      <c r="Q3" s="409"/>
      <c r="R3" s="410"/>
    </row>
    <row r="4" spans="1:18" s="21" customFormat="1" ht="17.25" customHeight="1">
      <c r="A4" s="36"/>
      <c r="B4" s="115"/>
      <c r="C4" s="115"/>
      <c r="D4" s="115"/>
      <c r="E4" s="115"/>
      <c r="F4" s="115"/>
      <c r="G4" s="115"/>
      <c r="L4" s="408" t="s">
        <v>304</v>
      </c>
      <c r="M4" s="409"/>
      <c r="N4" s="410"/>
      <c r="O4" s="368"/>
      <c r="P4" s="408" t="s">
        <v>304</v>
      </c>
      <c r="Q4" s="409"/>
      <c r="R4" s="410"/>
    </row>
    <row r="5" spans="1:18" s="21" customFormat="1" ht="17.25" customHeight="1">
      <c r="A5" s="36"/>
      <c r="B5" s="115"/>
      <c r="C5" s="115"/>
      <c r="D5" s="115"/>
      <c r="E5" s="115"/>
      <c r="F5" s="115"/>
      <c r="G5" s="115"/>
      <c r="L5" s="408" t="s">
        <v>305</v>
      </c>
      <c r="M5" s="409"/>
      <c r="N5" s="410"/>
      <c r="O5" s="368"/>
      <c r="P5" s="408" t="s">
        <v>305</v>
      </c>
      <c r="Q5" s="409"/>
      <c r="R5" s="410"/>
    </row>
    <row r="6" spans="1:18" s="21" customFormat="1" ht="12.75" customHeight="1" thickBot="1">
      <c r="A6" s="27" t="s">
        <v>42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s="21" customFormat="1" ht="20.25" customHeight="1">
      <c r="A7" s="79" t="s">
        <v>307</v>
      </c>
      <c r="B7" s="49"/>
      <c r="C7" s="49"/>
      <c r="D7" s="49"/>
      <c r="E7" s="49"/>
      <c r="F7" s="49"/>
      <c r="G7" s="50"/>
      <c r="H7" s="449">
        <v>2009</v>
      </c>
      <c r="I7" s="450"/>
      <c r="J7" s="450"/>
      <c r="K7" s="450"/>
      <c r="L7" s="450"/>
      <c r="M7" s="450"/>
      <c r="N7" s="450"/>
      <c r="O7" s="450"/>
      <c r="P7" s="450"/>
      <c r="Q7" s="450"/>
      <c r="R7" s="451"/>
    </row>
    <row r="8" spans="1:18" s="21" customFormat="1" ht="20.25" customHeight="1" thickBot="1">
      <c r="A8" s="71"/>
      <c r="B8" s="54"/>
      <c r="C8" s="54"/>
      <c r="D8" s="54"/>
      <c r="E8" s="54"/>
      <c r="F8" s="54"/>
      <c r="G8" s="55"/>
      <c r="H8" s="72"/>
      <c r="I8" s="73"/>
      <c r="J8" s="74"/>
      <c r="K8" s="75" t="s">
        <v>5</v>
      </c>
      <c r="L8" s="75" t="s">
        <v>6</v>
      </c>
      <c r="M8" s="75" t="s">
        <v>7</v>
      </c>
      <c r="N8" s="75" t="s">
        <v>8</v>
      </c>
      <c r="O8" s="76" t="s">
        <v>9</v>
      </c>
      <c r="P8" s="77"/>
      <c r="Q8" s="76" t="s">
        <v>21</v>
      </c>
      <c r="R8" s="278" t="s">
        <v>22</v>
      </c>
    </row>
    <row r="9" spans="1:18" s="21" customFormat="1" ht="20.25" customHeight="1">
      <c r="A9" s="279" t="s">
        <v>53</v>
      </c>
      <c r="B9" s="280"/>
      <c r="C9" s="280"/>
      <c r="D9" s="280"/>
      <c r="E9" s="280"/>
      <c r="F9" s="280"/>
      <c r="G9" s="281"/>
      <c r="H9" s="66"/>
      <c r="I9" s="67"/>
      <c r="J9" s="68"/>
      <c r="K9" s="69">
        <f>SUM(K15:K1002)</f>
        <v>0</v>
      </c>
      <c r="L9" s="69">
        <f>SUM(L15:L1002)</f>
        <v>0</v>
      </c>
      <c r="M9" s="69">
        <f>SUM(M15:M1002)</f>
        <v>0</v>
      </c>
      <c r="N9" s="69">
        <f>SUM(N15:N1002)</f>
        <v>0</v>
      </c>
      <c r="O9" s="69">
        <f>SUM(O15:O1002)</f>
        <v>0</v>
      </c>
      <c r="P9" s="69"/>
      <c r="Q9" s="69">
        <f>SUM(Q15:Q1002)</f>
        <v>0</v>
      </c>
      <c r="R9" s="70">
        <f>SUM(R15:R1002)</f>
        <v>0</v>
      </c>
    </row>
    <row r="10" spans="1:18" s="21" customFormat="1" ht="20.25" customHeight="1">
      <c r="A10" s="282" t="s">
        <v>54</v>
      </c>
      <c r="B10" s="283"/>
      <c r="C10" s="283"/>
      <c r="D10" s="283"/>
      <c r="E10" s="283"/>
      <c r="F10" s="283"/>
      <c r="G10" s="284"/>
      <c r="H10" s="41"/>
      <c r="I10" s="34"/>
      <c r="J10" s="35"/>
      <c r="K10" s="184"/>
      <c r="L10" s="184"/>
      <c r="M10" s="184"/>
      <c r="N10" s="184"/>
      <c r="O10" s="23">
        <f>SUM(K10:N10)</f>
        <v>0</v>
      </c>
      <c r="P10" s="30"/>
      <c r="Q10" s="323"/>
      <c r="R10" s="42">
        <f>O10-Q10</f>
        <v>0</v>
      </c>
    </row>
    <row r="11" spans="1:18" s="21" customFormat="1" ht="20.25" customHeight="1" thickBot="1">
      <c r="A11" s="285" t="s">
        <v>55</v>
      </c>
      <c r="B11" s="286"/>
      <c r="C11" s="286"/>
      <c r="D11" s="286"/>
      <c r="E11" s="286"/>
      <c r="F11" s="286"/>
      <c r="G11" s="287"/>
      <c r="H11" s="43"/>
      <c r="I11" s="44"/>
      <c r="J11" s="45"/>
      <c r="K11" s="46">
        <f>K9+K10</f>
        <v>0</v>
      </c>
      <c r="L11" s="46">
        <f>L9+L10</f>
        <v>0</v>
      </c>
      <c r="M11" s="46">
        <f>M9+M10</f>
        <v>0</v>
      </c>
      <c r="N11" s="46">
        <f>N9+N10</f>
        <v>0</v>
      </c>
      <c r="O11" s="46">
        <f>O9+O10</f>
        <v>0</v>
      </c>
      <c r="P11" s="46"/>
      <c r="Q11" s="46">
        <f>Q9+Q10</f>
        <v>0</v>
      </c>
      <c r="R11" s="47">
        <f>R9+R10</f>
        <v>0</v>
      </c>
    </row>
    <row r="12" spans="1:18" s="21" customFormat="1" ht="17.2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21" customFormat="1" ht="20.25" customHeight="1">
      <c r="A13" s="78" t="s">
        <v>56</v>
      </c>
      <c r="B13" s="49"/>
      <c r="C13" s="49"/>
      <c r="D13" s="49"/>
      <c r="E13" s="49"/>
      <c r="F13" s="49"/>
      <c r="G13" s="50"/>
      <c r="H13" s="446">
        <v>2009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8"/>
    </row>
    <row r="14" spans="1:18" s="21" customFormat="1" ht="25.5" customHeight="1" thickBot="1">
      <c r="A14" s="53" t="s">
        <v>308</v>
      </c>
      <c r="B14" s="54"/>
      <c r="C14" s="54"/>
      <c r="D14" s="54"/>
      <c r="E14" s="54"/>
      <c r="F14" s="54"/>
      <c r="G14" s="55"/>
      <c r="H14" s="56" t="s">
        <v>23</v>
      </c>
      <c r="I14" s="57" t="s">
        <v>24</v>
      </c>
      <c r="J14" s="58" t="s">
        <v>309</v>
      </c>
      <c r="K14" s="59" t="s">
        <v>5</v>
      </c>
      <c r="L14" s="59" t="s">
        <v>6</v>
      </c>
      <c r="M14" s="59" t="s">
        <v>7</v>
      </c>
      <c r="N14" s="59" t="s">
        <v>8</v>
      </c>
      <c r="O14" s="60" t="s">
        <v>38</v>
      </c>
      <c r="P14" s="61" t="s">
        <v>40</v>
      </c>
      <c r="Q14" s="62" t="s">
        <v>39</v>
      </c>
      <c r="R14" s="63" t="s">
        <v>41</v>
      </c>
    </row>
    <row r="15" spans="1:18" s="32" customFormat="1" ht="27" customHeight="1">
      <c r="A15" s="455"/>
      <c r="B15" s="458"/>
      <c r="C15" s="458"/>
      <c r="D15" s="458"/>
      <c r="E15" s="458"/>
      <c r="F15" s="458"/>
      <c r="G15" s="430"/>
      <c r="H15" s="185"/>
      <c r="I15" s="186"/>
      <c r="J15" s="290">
        <f aca="true" t="shared" si="0" ref="J15:J46">H15*I15</f>
        <v>0</v>
      </c>
      <c r="K15" s="189"/>
      <c r="L15" s="189"/>
      <c r="M15" s="189"/>
      <c r="N15" s="189"/>
      <c r="O15" s="288">
        <f aca="true" t="shared" si="1" ref="O15:O46">SUM(K15:N15)</f>
        <v>0</v>
      </c>
      <c r="P15" s="52">
        <f>IF(ROUND(H15*I15,2)-ROUND(O15,2)=0,"","zlý súčet")</f>
      </c>
      <c r="Q15" s="325"/>
      <c r="R15" s="277">
        <f aca="true" t="shared" si="2" ref="R15:R46">O15-Q15</f>
        <v>0</v>
      </c>
    </row>
    <row r="16" spans="1:18" s="32" customFormat="1" ht="27" customHeight="1">
      <c r="A16" s="452"/>
      <c r="B16" s="431"/>
      <c r="C16" s="431"/>
      <c r="D16" s="431"/>
      <c r="E16" s="431"/>
      <c r="F16" s="431"/>
      <c r="G16" s="432"/>
      <c r="H16" s="187"/>
      <c r="I16" s="188"/>
      <c r="J16" s="291">
        <f t="shared" si="0"/>
        <v>0</v>
      </c>
      <c r="K16" s="190"/>
      <c r="L16" s="190"/>
      <c r="M16" s="190"/>
      <c r="N16" s="190"/>
      <c r="O16" s="289">
        <f t="shared" si="1"/>
        <v>0</v>
      </c>
      <c r="P16" s="52">
        <f aca="true" t="shared" si="3" ref="P16:P65">IF(ROUND(H16*I16,2)-ROUND(O16,2)=0,"","zlý súčet")</f>
      </c>
      <c r="Q16" s="324"/>
      <c r="R16" s="48">
        <f t="shared" si="2"/>
        <v>0</v>
      </c>
    </row>
    <row r="17" spans="1:18" s="32" customFormat="1" ht="27" customHeight="1">
      <c r="A17" s="452"/>
      <c r="B17" s="431"/>
      <c r="C17" s="431"/>
      <c r="D17" s="431"/>
      <c r="E17" s="431"/>
      <c r="F17" s="431"/>
      <c r="G17" s="432"/>
      <c r="H17" s="187"/>
      <c r="I17" s="188"/>
      <c r="J17" s="291">
        <f t="shared" si="0"/>
        <v>0</v>
      </c>
      <c r="K17" s="190"/>
      <c r="L17" s="190"/>
      <c r="M17" s="190"/>
      <c r="N17" s="190"/>
      <c r="O17" s="289">
        <f t="shared" si="1"/>
        <v>0</v>
      </c>
      <c r="P17" s="52">
        <f t="shared" si="3"/>
      </c>
      <c r="Q17" s="324"/>
      <c r="R17" s="48">
        <f t="shared" si="2"/>
        <v>0</v>
      </c>
    </row>
    <row r="18" spans="1:18" s="32" customFormat="1" ht="27" customHeight="1">
      <c r="A18" s="452"/>
      <c r="B18" s="431"/>
      <c r="C18" s="431"/>
      <c r="D18" s="431"/>
      <c r="E18" s="431"/>
      <c r="F18" s="431"/>
      <c r="G18" s="432"/>
      <c r="H18" s="187"/>
      <c r="I18" s="188"/>
      <c r="J18" s="291">
        <f t="shared" si="0"/>
        <v>0</v>
      </c>
      <c r="K18" s="190"/>
      <c r="L18" s="190"/>
      <c r="M18" s="190"/>
      <c r="N18" s="190"/>
      <c r="O18" s="289">
        <f t="shared" si="1"/>
        <v>0</v>
      </c>
      <c r="P18" s="52">
        <f t="shared" si="3"/>
      </c>
      <c r="Q18" s="324"/>
      <c r="R18" s="48">
        <f t="shared" si="2"/>
        <v>0</v>
      </c>
    </row>
    <row r="19" spans="1:18" s="32" customFormat="1" ht="27" customHeight="1">
      <c r="A19" s="452"/>
      <c r="B19" s="431"/>
      <c r="C19" s="431"/>
      <c r="D19" s="431"/>
      <c r="E19" s="431"/>
      <c r="F19" s="431"/>
      <c r="G19" s="432"/>
      <c r="H19" s="187"/>
      <c r="I19" s="188"/>
      <c r="J19" s="291">
        <f t="shared" si="0"/>
        <v>0</v>
      </c>
      <c r="K19" s="190"/>
      <c r="L19" s="190"/>
      <c r="M19" s="190"/>
      <c r="N19" s="190"/>
      <c r="O19" s="289">
        <f t="shared" si="1"/>
        <v>0</v>
      </c>
      <c r="P19" s="52">
        <f t="shared" si="3"/>
      </c>
      <c r="Q19" s="324"/>
      <c r="R19" s="48">
        <f t="shared" si="2"/>
        <v>0</v>
      </c>
    </row>
    <row r="20" spans="1:18" s="32" customFormat="1" ht="27" customHeight="1">
      <c r="A20" s="452"/>
      <c r="B20" s="431"/>
      <c r="C20" s="431"/>
      <c r="D20" s="431"/>
      <c r="E20" s="431"/>
      <c r="F20" s="431"/>
      <c r="G20" s="432"/>
      <c r="H20" s="187"/>
      <c r="I20" s="188"/>
      <c r="J20" s="291">
        <f t="shared" si="0"/>
        <v>0</v>
      </c>
      <c r="K20" s="190"/>
      <c r="L20" s="190"/>
      <c r="M20" s="190"/>
      <c r="N20" s="190"/>
      <c r="O20" s="289">
        <f t="shared" si="1"/>
        <v>0</v>
      </c>
      <c r="P20" s="52">
        <f t="shared" si="3"/>
      </c>
      <c r="Q20" s="324"/>
      <c r="R20" s="48">
        <f t="shared" si="2"/>
        <v>0</v>
      </c>
    </row>
    <row r="21" spans="1:18" s="32" customFormat="1" ht="27" customHeight="1">
      <c r="A21" s="452"/>
      <c r="B21" s="431"/>
      <c r="C21" s="431"/>
      <c r="D21" s="431"/>
      <c r="E21" s="431"/>
      <c r="F21" s="431"/>
      <c r="G21" s="432"/>
      <c r="H21" s="187"/>
      <c r="I21" s="188"/>
      <c r="J21" s="291">
        <f t="shared" si="0"/>
        <v>0</v>
      </c>
      <c r="K21" s="190"/>
      <c r="L21" s="190"/>
      <c r="M21" s="190"/>
      <c r="N21" s="190"/>
      <c r="O21" s="289">
        <f t="shared" si="1"/>
        <v>0</v>
      </c>
      <c r="P21" s="52">
        <f t="shared" si="3"/>
      </c>
      <c r="Q21" s="324"/>
      <c r="R21" s="48">
        <f t="shared" si="2"/>
        <v>0</v>
      </c>
    </row>
    <row r="22" spans="1:18" s="32" customFormat="1" ht="27" customHeight="1">
      <c r="A22" s="452"/>
      <c r="B22" s="431"/>
      <c r="C22" s="431"/>
      <c r="D22" s="431"/>
      <c r="E22" s="431"/>
      <c r="F22" s="431"/>
      <c r="G22" s="432"/>
      <c r="H22" s="187"/>
      <c r="I22" s="188"/>
      <c r="J22" s="291">
        <f t="shared" si="0"/>
        <v>0</v>
      </c>
      <c r="K22" s="190"/>
      <c r="L22" s="190"/>
      <c r="M22" s="190"/>
      <c r="N22" s="190"/>
      <c r="O22" s="289">
        <f t="shared" si="1"/>
        <v>0</v>
      </c>
      <c r="P22" s="52">
        <f t="shared" si="3"/>
      </c>
      <c r="Q22" s="324"/>
      <c r="R22" s="48">
        <f t="shared" si="2"/>
        <v>0</v>
      </c>
    </row>
    <row r="23" spans="1:18" s="32" customFormat="1" ht="27" customHeight="1">
      <c r="A23" s="452"/>
      <c r="B23" s="431"/>
      <c r="C23" s="431"/>
      <c r="D23" s="431"/>
      <c r="E23" s="431"/>
      <c r="F23" s="431"/>
      <c r="G23" s="432"/>
      <c r="H23" s="187"/>
      <c r="I23" s="188"/>
      <c r="J23" s="291">
        <f t="shared" si="0"/>
        <v>0</v>
      </c>
      <c r="K23" s="190"/>
      <c r="L23" s="190"/>
      <c r="M23" s="190"/>
      <c r="N23" s="190"/>
      <c r="O23" s="289">
        <f t="shared" si="1"/>
        <v>0</v>
      </c>
      <c r="P23" s="52">
        <f t="shared" si="3"/>
      </c>
      <c r="Q23" s="324"/>
      <c r="R23" s="48">
        <f t="shared" si="2"/>
        <v>0</v>
      </c>
    </row>
    <row r="24" spans="1:18" s="32" customFormat="1" ht="27" customHeight="1">
      <c r="A24" s="452"/>
      <c r="B24" s="431"/>
      <c r="C24" s="431"/>
      <c r="D24" s="431"/>
      <c r="E24" s="431"/>
      <c r="F24" s="431"/>
      <c r="G24" s="432"/>
      <c r="H24" s="187"/>
      <c r="I24" s="188"/>
      <c r="J24" s="291">
        <f t="shared" si="0"/>
        <v>0</v>
      </c>
      <c r="K24" s="190"/>
      <c r="L24" s="190"/>
      <c r="M24" s="190"/>
      <c r="N24" s="190"/>
      <c r="O24" s="289">
        <f t="shared" si="1"/>
        <v>0</v>
      </c>
      <c r="P24" s="52">
        <f t="shared" si="3"/>
      </c>
      <c r="Q24" s="324"/>
      <c r="R24" s="48">
        <f t="shared" si="2"/>
        <v>0</v>
      </c>
    </row>
    <row r="25" spans="1:18" s="32" customFormat="1" ht="27" customHeight="1">
      <c r="A25" s="452"/>
      <c r="B25" s="431"/>
      <c r="C25" s="431"/>
      <c r="D25" s="431"/>
      <c r="E25" s="431"/>
      <c r="F25" s="431"/>
      <c r="G25" s="432"/>
      <c r="H25" s="187"/>
      <c r="I25" s="188"/>
      <c r="J25" s="291">
        <f t="shared" si="0"/>
        <v>0</v>
      </c>
      <c r="K25" s="190"/>
      <c r="L25" s="190"/>
      <c r="M25" s="190"/>
      <c r="N25" s="190"/>
      <c r="O25" s="289">
        <f t="shared" si="1"/>
        <v>0</v>
      </c>
      <c r="P25" s="52">
        <f t="shared" si="3"/>
      </c>
      <c r="Q25" s="324"/>
      <c r="R25" s="48">
        <f t="shared" si="2"/>
        <v>0</v>
      </c>
    </row>
    <row r="26" spans="1:18" s="32" customFormat="1" ht="27" customHeight="1">
      <c r="A26" s="452"/>
      <c r="B26" s="453"/>
      <c r="C26" s="453"/>
      <c r="D26" s="453"/>
      <c r="E26" s="453"/>
      <c r="F26" s="453"/>
      <c r="G26" s="454"/>
      <c r="H26" s="187"/>
      <c r="I26" s="188"/>
      <c r="J26" s="291">
        <f t="shared" si="0"/>
        <v>0</v>
      </c>
      <c r="K26" s="190"/>
      <c r="L26" s="190"/>
      <c r="M26" s="190"/>
      <c r="N26" s="190"/>
      <c r="O26" s="289">
        <f t="shared" si="1"/>
        <v>0</v>
      </c>
      <c r="P26" s="52">
        <f t="shared" si="3"/>
      </c>
      <c r="Q26" s="324"/>
      <c r="R26" s="48">
        <f t="shared" si="2"/>
        <v>0</v>
      </c>
    </row>
    <row r="27" spans="1:18" s="32" customFormat="1" ht="27" customHeight="1">
      <c r="A27" s="452"/>
      <c r="B27" s="453"/>
      <c r="C27" s="453"/>
      <c r="D27" s="453"/>
      <c r="E27" s="453"/>
      <c r="F27" s="453"/>
      <c r="G27" s="454"/>
      <c r="H27" s="187"/>
      <c r="I27" s="188"/>
      <c r="J27" s="291">
        <f t="shared" si="0"/>
        <v>0</v>
      </c>
      <c r="K27" s="190"/>
      <c r="L27" s="190"/>
      <c r="M27" s="190"/>
      <c r="N27" s="190"/>
      <c r="O27" s="289">
        <f t="shared" si="1"/>
        <v>0</v>
      </c>
      <c r="P27" s="52">
        <f t="shared" si="3"/>
      </c>
      <c r="Q27" s="324"/>
      <c r="R27" s="48">
        <f t="shared" si="2"/>
        <v>0</v>
      </c>
    </row>
    <row r="28" spans="1:18" s="32" customFormat="1" ht="27" customHeight="1">
      <c r="A28" s="452"/>
      <c r="B28" s="453"/>
      <c r="C28" s="453"/>
      <c r="D28" s="453"/>
      <c r="E28" s="453"/>
      <c r="F28" s="453"/>
      <c r="G28" s="454"/>
      <c r="H28" s="187"/>
      <c r="I28" s="188"/>
      <c r="J28" s="291">
        <f t="shared" si="0"/>
        <v>0</v>
      </c>
      <c r="K28" s="190"/>
      <c r="L28" s="190"/>
      <c r="M28" s="190"/>
      <c r="N28" s="190"/>
      <c r="O28" s="289">
        <f t="shared" si="1"/>
        <v>0</v>
      </c>
      <c r="P28" s="52">
        <f t="shared" si="3"/>
      </c>
      <c r="Q28" s="324"/>
      <c r="R28" s="48">
        <f t="shared" si="2"/>
        <v>0</v>
      </c>
    </row>
    <row r="29" spans="1:18" s="32" customFormat="1" ht="27" customHeight="1">
      <c r="A29" s="452"/>
      <c r="B29" s="453"/>
      <c r="C29" s="453"/>
      <c r="D29" s="453"/>
      <c r="E29" s="453"/>
      <c r="F29" s="453"/>
      <c r="G29" s="454"/>
      <c r="H29" s="187"/>
      <c r="I29" s="188"/>
      <c r="J29" s="291">
        <f t="shared" si="0"/>
        <v>0</v>
      </c>
      <c r="K29" s="190"/>
      <c r="L29" s="190"/>
      <c r="M29" s="190"/>
      <c r="N29" s="190"/>
      <c r="O29" s="289">
        <f t="shared" si="1"/>
        <v>0</v>
      </c>
      <c r="P29" s="52">
        <f t="shared" si="3"/>
      </c>
      <c r="Q29" s="324"/>
      <c r="R29" s="48">
        <f t="shared" si="2"/>
        <v>0</v>
      </c>
    </row>
    <row r="30" spans="1:18" s="32" customFormat="1" ht="27" customHeight="1">
      <c r="A30" s="452"/>
      <c r="B30" s="453"/>
      <c r="C30" s="453"/>
      <c r="D30" s="453"/>
      <c r="E30" s="453"/>
      <c r="F30" s="453"/>
      <c r="G30" s="454"/>
      <c r="H30" s="187"/>
      <c r="I30" s="188"/>
      <c r="J30" s="291">
        <f t="shared" si="0"/>
        <v>0</v>
      </c>
      <c r="K30" s="190"/>
      <c r="L30" s="190"/>
      <c r="M30" s="190"/>
      <c r="N30" s="190"/>
      <c r="O30" s="289">
        <f t="shared" si="1"/>
        <v>0</v>
      </c>
      <c r="P30" s="52">
        <f t="shared" si="3"/>
      </c>
      <c r="Q30" s="324"/>
      <c r="R30" s="48">
        <f t="shared" si="2"/>
        <v>0</v>
      </c>
    </row>
    <row r="31" spans="1:18" s="32" customFormat="1" ht="27" customHeight="1">
      <c r="A31" s="452"/>
      <c r="B31" s="453"/>
      <c r="C31" s="453"/>
      <c r="D31" s="453"/>
      <c r="E31" s="453"/>
      <c r="F31" s="453"/>
      <c r="G31" s="454"/>
      <c r="H31" s="187"/>
      <c r="I31" s="188"/>
      <c r="J31" s="291">
        <f t="shared" si="0"/>
        <v>0</v>
      </c>
      <c r="K31" s="190"/>
      <c r="L31" s="190"/>
      <c r="M31" s="190"/>
      <c r="N31" s="190"/>
      <c r="O31" s="289">
        <f t="shared" si="1"/>
        <v>0</v>
      </c>
      <c r="P31" s="52">
        <f t="shared" si="3"/>
      </c>
      <c r="Q31" s="324"/>
      <c r="R31" s="48">
        <f t="shared" si="2"/>
        <v>0</v>
      </c>
    </row>
    <row r="32" spans="1:18" s="32" customFormat="1" ht="27" customHeight="1">
      <c r="A32" s="452"/>
      <c r="B32" s="453"/>
      <c r="C32" s="453"/>
      <c r="D32" s="453"/>
      <c r="E32" s="453"/>
      <c r="F32" s="453"/>
      <c r="G32" s="454"/>
      <c r="H32" s="187"/>
      <c r="I32" s="188"/>
      <c r="J32" s="291">
        <f t="shared" si="0"/>
        <v>0</v>
      </c>
      <c r="K32" s="190"/>
      <c r="L32" s="190"/>
      <c r="M32" s="190"/>
      <c r="N32" s="190"/>
      <c r="O32" s="289">
        <f t="shared" si="1"/>
        <v>0</v>
      </c>
      <c r="P32" s="52">
        <f t="shared" si="3"/>
      </c>
      <c r="Q32" s="324"/>
      <c r="R32" s="48">
        <f t="shared" si="2"/>
        <v>0</v>
      </c>
    </row>
    <row r="33" spans="1:18" s="32" customFormat="1" ht="27" customHeight="1">
      <c r="A33" s="452"/>
      <c r="B33" s="453"/>
      <c r="C33" s="453"/>
      <c r="D33" s="453"/>
      <c r="E33" s="453"/>
      <c r="F33" s="453"/>
      <c r="G33" s="454"/>
      <c r="H33" s="187"/>
      <c r="I33" s="188"/>
      <c r="J33" s="291">
        <f t="shared" si="0"/>
        <v>0</v>
      </c>
      <c r="K33" s="190"/>
      <c r="L33" s="190"/>
      <c r="M33" s="190"/>
      <c r="N33" s="190"/>
      <c r="O33" s="289">
        <f t="shared" si="1"/>
        <v>0</v>
      </c>
      <c r="P33" s="52">
        <f t="shared" si="3"/>
      </c>
      <c r="Q33" s="324"/>
      <c r="R33" s="48">
        <f t="shared" si="2"/>
        <v>0</v>
      </c>
    </row>
    <row r="34" spans="1:18" s="32" customFormat="1" ht="27" customHeight="1">
      <c r="A34" s="452"/>
      <c r="B34" s="453"/>
      <c r="C34" s="453"/>
      <c r="D34" s="453"/>
      <c r="E34" s="453"/>
      <c r="F34" s="453"/>
      <c r="G34" s="454"/>
      <c r="H34" s="187"/>
      <c r="I34" s="188"/>
      <c r="J34" s="291">
        <f t="shared" si="0"/>
        <v>0</v>
      </c>
      <c r="K34" s="190"/>
      <c r="L34" s="190"/>
      <c r="M34" s="190"/>
      <c r="N34" s="190"/>
      <c r="O34" s="289">
        <f t="shared" si="1"/>
        <v>0</v>
      </c>
      <c r="P34" s="52">
        <f t="shared" si="3"/>
      </c>
      <c r="Q34" s="324"/>
      <c r="R34" s="48">
        <f t="shared" si="2"/>
        <v>0</v>
      </c>
    </row>
    <row r="35" spans="1:18" s="32" customFormat="1" ht="27" customHeight="1">
      <c r="A35" s="452"/>
      <c r="B35" s="453"/>
      <c r="C35" s="453"/>
      <c r="D35" s="453"/>
      <c r="E35" s="453"/>
      <c r="F35" s="453"/>
      <c r="G35" s="454"/>
      <c r="H35" s="187"/>
      <c r="I35" s="188"/>
      <c r="J35" s="291">
        <f t="shared" si="0"/>
        <v>0</v>
      </c>
      <c r="K35" s="190"/>
      <c r="L35" s="190"/>
      <c r="M35" s="190"/>
      <c r="N35" s="190"/>
      <c r="O35" s="289">
        <f t="shared" si="1"/>
        <v>0</v>
      </c>
      <c r="P35" s="52">
        <f t="shared" si="3"/>
      </c>
      <c r="Q35" s="324"/>
      <c r="R35" s="48">
        <f t="shared" si="2"/>
        <v>0</v>
      </c>
    </row>
    <row r="36" spans="1:18" s="32" customFormat="1" ht="27" customHeight="1">
      <c r="A36" s="452"/>
      <c r="B36" s="453"/>
      <c r="C36" s="453"/>
      <c r="D36" s="453"/>
      <c r="E36" s="453"/>
      <c r="F36" s="453"/>
      <c r="G36" s="454"/>
      <c r="H36" s="187"/>
      <c r="I36" s="188"/>
      <c r="J36" s="291">
        <f t="shared" si="0"/>
        <v>0</v>
      </c>
      <c r="K36" s="190"/>
      <c r="L36" s="190"/>
      <c r="M36" s="190"/>
      <c r="N36" s="190"/>
      <c r="O36" s="289">
        <f t="shared" si="1"/>
        <v>0</v>
      </c>
      <c r="P36" s="52">
        <f t="shared" si="3"/>
      </c>
      <c r="Q36" s="324"/>
      <c r="R36" s="48">
        <f t="shared" si="2"/>
        <v>0</v>
      </c>
    </row>
    <row r="37" spans="1:18" s="32" customFormat="1" ht="27" customHeight="1">
      <c r="A37" s="452"/>
      <c r="B37" s="453"/>
      <c r="C37" s="453"/>
      <c r="D37" s="453"/>
      <c r="E37" s="453"/>
      <c r="F37" s="453"/>
      <c r="G37" s="454"/>
      <c r="H37" s="187"/>
      <c r="I37" s="188"/>
      <c r="J37" s="291">
        <f t="shared" si="0"/>
        <v>0</v>
      </c>
      <c r="K37" s="190"/>
      <c r="L37" s="190"/>
      <c r="M37" s="190"/>
      <c r="N37" s="190"/>
      <c r="O37" s="289">
        <f t="shared" si="1"/>
        <v>0</v>
      </c>
      <c r="P37" s="52">
        <f t="shared" si="3"/>
      </c>
      <c r="Q37" s="324"/>
      <c r="R37" s="48">
        <f t="shared" si="2"/>
        <v>0</v>
      </c>
    </row>
    <row r="38" spans="1:18" s="32" customFormat="1" ht="27" customHeight="1">
      <c r="A38" s="452"/>
      <c r="B38" s="453"/>
      <c r="C38" s="453"/>
      <c r="D38" s="453"/>
      <c r="E38" s="453"/>
      <c r="F38" s="453"/>
      <c r="G38" s="454"/>
      <c r="H38" s="187"/>
      <c r="I38" s="188"/>
      <c r="J38" s="291">
        <f t="shared" si="0"/>
        <v>0</v>
      </c>
      <c r="K38" s="190"/>
      <c r="L38" s="190"/>
      <c r="M38" s="190"/>
      <c r="N38" s="190"/>
      <c r="O38" s="289">
        <f t="shared" si="1"/>
        <v>0</v>
      </c>
      <c r="P38" s="52">
        <f t="shared" si="3"/>
      </c>
      <c r="Q38" s="324"/>
      <c r="R38" s="48">
        <f t="shared" si="2"/>
        <v>0</v>
      </c>
    </row>
    <row r="39" spans="1:18" s="32" customFormat="1" ht="27" customHeight="1">
      <c r="A39" s="452"/>
      <c r="B39" s="453"/>
      <c r="C39" s="453"/>
      <c r="D39" s="453"/>
      <c r="E39" s="453"/>
      <c r="F39" s="453"/>
      <c r="G39" s="454"/>
      <c r="H39" s="187"/>
      <c r="I39" s="188"/>
      <c r="J39" s="291">
        <f t="shared" si="0"/>
        <v>0</v>
      </c>
      <c r="K39" s="190"/>
      <c r="L39" s="190"/>
      <c r="M39" s="190"/>
      <c r="N39" s="190"/>
      <c r="O39" s="289">
        <f t="shared" si="1"/>
        <v>0</v>
      </c>
      <c r="P39" s="52">
        <f t="shared" si="3"/>
      </c>
      <c r="Q39" s="324"/>
      <c r="R39" s="48">
        <f t="shared" si="2"/>
        <v>0</v>
      </c>
    </row>
    <row r="40" spans="1:18" s="32" customFormat="1" ht="27" customHeight="1">
      <c r="A40" s="452"/>
      <c r="B40" s="453"/>
      <c r="C40" s="453"/>
      <c r="D40" s="453"/>
      <c r="E40" s="453"/>
      <c r="F40" s="453"/>
      <c r="G40" s="454"/>
      <c r="H40" s="187"/>
      <c r="I40" s="188"/>
      <c r="J40" s="291">
        <f t="shared" si="0"/>
        <v>0</v>
      </c>
      <c r="K40" s="190"/>
      <c r="L40" s="190"/>
      <c r="M40" s="190"/>
      <c r="N40" s="190"/>
      <c r="O40" s="289">
        <f t="shared" si="1"/>
        <v>0</v>
      </c>
      <c r="P40" s="52">
        <f t="shared" si="3"/>
      </c>
      <c r="Q40" s="324"/>
      <c r="R40" s="48">
        <f t="shared" si="2"/>
        <v>0</v>
      </c>
    </row>
    <row r="41" spans="1:18" s="32" customFormat="1" ht="27" customHeight="1">
      <c r="A41" s="452"/>
      <c r="B41" s="453"/>
      <c r="C41" s="453"/>
      <c r="D41" s="453"/>
      <c r="E41" s="453"/>
      <c r="F41" s="453"/>
      <c r="G41" s="454"/>
      <c r="H41" s="187"/>
      <c r="I41" s="188"/>
      <c r="J41" s="291">
        <f t="shared" si="0"/>
        <v>0</v>
      </c>
      <c r="K41" s="190"/>
      <c r="L41" s="190"/>
      <c r="M41" s="190"/>
      <c r="N41" s="190"/>
      <c r="O41" s="289">
        <f t="shared" si="1"/>
        <v>0</v>
      </c>
      <c r="P41" s="52">
        <f t="shared" si="3"/>
      </c>
      <c r="Q41" s="324"/>
      <c r="R41" s="48">
        <f t="shared" si="2"/>
        <v>0</v>
      </c>
    </row>
    <row r="42" spans="1:18" s="32" customFormat="1" ht="27" customHeight="1">
      <c r="A42" s="452"/>
      <c r="B42" s="453"/>
      <c r="C42" s="453"/>
      <c r="D42" s="453"/>
      <c r="E42" s="453"/>
      <c r="F42" s="453"/>
      <c r="G42" s="454"/>
      <c r="H42" s="187"/>
      <c r="I42" s="188"/>
      <c r="J42" s="291">
        <f t="shared" si="0"/>
        <v>0</v>
      </c>
      <c r="K42" s="190"/>
      <c r="L42" s="190"/>
      <c r="M42" s="190"/>
      <c r="N42" s="190"/>
      <c r="O42" s="289">
        <f t="shared" si="1"/>
        <v>0</v>
      </c>
      <c r="P42" s="52">
        <f t="shared" si="3"/>
      </c>
      <c r="Q42" s="324"/>
      <c r="R42" s="48">
        <f t="shared" si="2"/>
        <v>0</v>
      </c>
    </row>
    <row r="43" spans="1:18" s="32" customFormat="1" ht="27" customHeight="1">
      <c r="A43" s="452"/>
      <c r="B43" s="453"/>
      <c r="C43" s="453"/>
      <c r="D43" s="453"/>
      <c r="E43" s="453"/>
      <c r="F43" s="453"/>
      <c r="G43" s="454"/>
      <c r="H43" s="187"/>
      <c r="I43" s="188"/>
      <c r="J43" s="291">
        <f t="shared" si="0"/>
        <v>0</v>
      </c>
      <c r="K43" s="190"/>
      <c r="L43" s="190"/>
      <c r="M43" s="190"/>
      <c r="N43" s="190"/>
      <c r="O43" s="289">
        <f t="shared" si="1"/>
        <v>0</v>
      </c>
      <c r="P43" s="52">
        <f t="shared" si="3"/>
      </c>
      <c r="Q43" s="324"/>
      <c r="R43" s="48">
        <f t="shared" si="2"/>
        <v>0</v>
      </c>
    </row>
    <row r="44" spans="1:18" s="32" customFormat="1" ht="27" customHeight="1">
      <c r="A44" s="452"/>
      <c r="B44" s="453"/>
      <c r="C44" s="453"/>
      <c r="D44" s="453"/>
      <c r="E44" s="453"/>
      <c r="F44" s="453"/>
      <c r="G44" s="454"/>
      <c r="H44" s="187"/>
      <c r="I44" s="188"/>
      <c r="J44" s="291">
        <f t="shared" si="0"/>
        <v>0</v>
      </c>
      <c r="K44" s="190"/>
      <c r="L44" s="190"/>
      <c r="M44" s="190"/>
      <c r="N44" s="190"/>
      <c r="O44" s="289">
        <f t="shared" si="1"/>
        <v>0</v>
      </c>
      <c r="P44" s="52">
        <f t="shared" si="3"/>
      </c>
      <c r="Q44" s="324"/>
      <c r="R44" s="48">
        <f t="shared" si="2"/>
        <v>0</v>
      </c>
    </row>
    <row r="45" spans="1:18" s="32" customFormat="1" ht="27" customHeight="1">
      <c r="A45" s="452"/>
      <c r="B45" s="453"/>
      <c r="C45" s="453"/>
      <c r="D45" s="453"/>
      <c r="E45" s="453"/>
      <c r="F45" s="453"/>
      <c r="G45" s="454"/>
      <c r="H45" s="187"/>
      <c r="I45" s="188"/>
      <c r="J45" s="291">
        <f t="shared" si="0"/>
        <v>0</v>
      </c>
      <c r="K45" s="190"/>
      <c r="L45" s="190"/>
      <c r="M45" s="190"/>
      <c r="N45" s="190"/>
      <c r="O45" s="289">
        <f t="shared" si="1"/>
        <v>0</v>
      </c>
      <c r="P45" s="52">
        <f t="shared" si="3"/>
      </c>
      <c r="Q45" s="324"/>
      <c r="R45" s="48">
        <f t="shared" si="2"/>
        <v>0</v>
      </c>
    </row>
    <row r="46" spans="1:18" s="32" customFormat="1" ht="27" customHeight="1">
      <c r="A46" s="452"/>
      <c r="B46" s="453"/>
      <c r="C46" s="453"/>
      <c r="D46" s="453"/>
      <c r="E46" s="453"/>
      <c r="F46" s="453"/>
      <c r="G46" s="454"/>
      <c r="H46" s="187"/>
      <c r="I46" s="188"/>
      <c r="J46" s="291">
        <f t="shared" si="0"/>
        <v>0</v>
      </c>
      <c r="K46" s="190"/>
      <c r="L46" s="190"/>
      <c r="M46" s="190"/>
      <c r="N46" s="190"/>
      <c r="O46" s="289">
        <f t="shared" si="1"/>
        <v>0</v>
      </c>
      <c r="P46" s="52">
        <f t="shared" si="3"/>
      </c>
      <c r="Q46" s="324"/>
      <c r="R46" s="48">
        <f t="shared" si="2"/>
        <v>0</v>
      </c>
    </row>
    <row r="47" spans="1:18" s="32" customFormat="1" ht="27" customHeight="1">
      <c r="A47" s="452"/>
      <c r="B47" s="453"/>
      <c r="C47" s="453"/>
      <c r="D47" s="453"/>
      <c r="E47" s="453"/>
      <c r="F47" s="453"/>
      <c r="G47" s="454"/>
      <c r="H47" s="187"/>
      <c r="I47" s="188"/>
      <c r="J47" s="291">
        <f aca="true" t="shared" si="4" ref="J47:J65">H47*I47</f>
        <v>0</v>
      </c>
      <c r="K47" s="190"/>
      <c r="L47" s="190"/>
      <c r="M47" s="190"/>
      <c r="N47" s="190"/>
      <c r="O47" s="289">
        <f aca="true" t="shared" si="5" ref="O47:O65">SUM(K47:N47)</f>
        <v>0</v>
      </c>
      <c r="P47" s="52">
        <f t="shared" si="3"/>
      </c>
      <c r="Q47" s="324"/>
      <c r="R47" s="48">
        <f aca="true" t="shared" si="6" ref="R47:R65">O47-Q47</f>
        <v>0</v>
      </c>
    </row>
    <row r="48" spans="1:18" s="32" customFormat="1" ht="27" customHeight="1">
      <c r="A48" s="452"/>
      <c r="B48" s="453"/>
      <c r="C48" s="453"/>
      <c r="D48" s="453"/>
      <c r="E48" s="453"/>
      <c r="F48" s="453"/>
      <c r="G48" s="454"/>
      <c r="H48" s="187"/>
      <c r="I48" s="188"/>
      <c r="J48" s="291">
        <f t="shared" si="4"/>
        <v>0</v>
      </c>
      <c r="K48" s="190"/>
      <c r="L48" s="190"/>
      <c r="M48" s="190"/>
      <c r="N48" s="190"/>
      <c r="O48" s="289">
        <f t="shared" si="5"/>
        <v>0</v>
      </c>
      <c r="P48" s="52">
        <f t="shared" si="3"/>
      </c>
      <c r="Q48" s="324"/>
      <c r="R48" s="48">
        <f t="shared" si="6"/>
        <v>0</v>
      </c>
    </row>
    <row r="49" spans="1:18" s="32" customFormat="1" ht="27" customHeight="1">
      <c r="A49" s="452"/>
      <c r="B49" s="453"/>
      <c r="C49" s="453"/>
      <c r="D49" s="453"/>
      <c r="E49" s="453"/>
      <c r="F49" s="453"/>
      <c r="G49" s="454"/>
      <c r="H49" s="187"/>
      <c r="I49" s="188"/>
      <c r="J49" s="291">
        <f t="shared" si="4"/>
        <v>0</v>
      </c>
      <c r="K49" s="190"/>
      <c r="L49" s="190"/>
      <c r="M49" s="190"/>
      <c r="N49" s="190"/>
      <c r="O49" s="289">
        <f t="shared" si="5"/>
        <v>0</v>
      </c>
      <c r="P49" s="52">
        <f t="shared" si="3"/>
      </c>
      <c r="Q49" s="324"/>
      <c r="R49" s="48">
        <f t="shared" si="6"/>
        <v>0</v>
      </c>
    </row>
    <row r="50" spans="1:18" s="32" customFormat="1" ht="27" customHeight="1">
      <c r="A50" s="452"/>
      <c r="B50" s="453"/>
      <c r="C50" s="453"/>
      <c r="D50" s="453"/>
      <c r="E50" s="453"/>
      <c r="F50" s="453"/>
      <c r="G50" s="454"/>
      <c r="H50" s="187"/>
      <c r="I50" s="188"/>
      <c r="J50" s="291">
        <f t="shared" si="4"/>
        <v>0</v>
      </c>
      <c r="K50" s="190"/>
      <c r="L50" s="190"/>
      <c r="M50" s="190"/>
      <c r="N50" s="190"/>
      <c r="O50" s="289">
        <f t="shared" si="5"/>
        <v>0</v>
      </c>
      <c r="P50" s="52">
        <f t="shared" si="3"/>
      </c>
      <c r="Q50" s="324"/>
      <c r="R50" s="48">
        <f t="shared" si="6"/>
        <v>0</v>
      </c>
    </row>
    <row r="51" spans="1:18" s="32" customFormat="1" ht="27" customHeight="1">
      <c r="A51" s="452"/>
      <c r="B51" s="453"/>
      <c r="C51" s="453"/>
      <c r="D51" s="453"/>
      <c r="E51" s="453"/>
      <c r="F51" s="453"/>
      <c r="G51" s="454"/>
      <c r="H51" s="187"/>
      <c r="I51" s="188"/>
      <c r="J51" s="291">
        <f t="shared" si="4"/>
        <v>0</v>
      </c>
      <c r="K51" s="190"/>
      <c r="L51" s="190"/>
      <c r="M51" s="190"/>
      <c r="N51" s="190"/>
      <c r="O51" s="289">
        <f t="shared" si="5"/>
        <v>0</v>
      </c>
      <c r="P51" s="52">
        <f t="shared" si="3"/>
      </c>
      <c r="Q51" s="324"/>
      <c r="R51" s="48">
        <f t="shared" si="6"/>
        <v>0</v>
      </c>
    </row>
    <row r="52" spans="1:18" s="32" customFormat="1" ht="27" customHeight="1">
      <c r="A52" s="452"/>
      <c r="B52" s="453"/>
      <c r="C52" s="453"/>
      <c r="D52" s="453"/>
      <c r="E52" s="453"/>
      <c r="F52" s="453"/>
      <c r="G52" s="454"/>
      <c r="H52" s="187"/>
      <c r="I52" s="188"/>
      <c r="J52" s="291">
        <f t="shared" si="4"/>
        <v>0</v>
      </c>
      <c r="K52" s="190"/>
      <c r="L52" s="190"/>
      <c r="M52" s="190"/>
      <c r="N52" s="190"/>
      <c r="O52" s="289">
        <f t="shared" si="5"/>
        <v>0</v>
      </c>
      <c r="P52" s="52">
        <f t="shared" si="3"/>
      </c>
      <c r="Q52" s="324"/>
      <c r="R52" s="48">
        <f t="shared" si="6"/>
        <v>0</v>
      </c>
    </row>
    <row r="53" spans="1:18" s="32" customFormat="1" ht="27" customHeight="1">
      <c r="A53" s="452"/>
      <c r="B53" s="453"/>
      <c r="C53" s="453"/>
      <c r="D53" s="453"/>
      <c r="E53" s="453"/>
      <c r="F53" s="453"/>
      <c r="G53" s="454"/>
      <c r="H53" s="187"/>
      <c r="I53" s="188"/>
      <c r="J53" s="291">
        <f t="shared" si="4"/>
        <v>0</v>
      </c>
      <c r="K53" s="190"/>
      <c r="L53" s="190"/>
      <c r="M53" s="190"/>
      <c r="N53" s="190"/>
      <c r="O53" s="289">
        <f t="shared" si="5"/>
        <v>0</v>
      </c>
      <c r="P53" s="52">
        <f t="shared" si="3"/>
      </c>
      <c r="Q53" s="324"/>
      <c r="R53" s="48">
        <f t="shared" si="6"/>
        <v>0</v>
      </c>
    </row>
    <row r="54" spans="1:18" s="32" customFormat="1" ht="27" customHeight="1">
      <c r="A54" s="452"/>
      <c r="B54" s="453"/>
      <c r="C54" s="453"/>
      <c r="D54" s="453"/>
      <c r="E54" s="453"/>
      <c r="F54" s="453"/>
      <c r="G54" s="454"/>
      <c r="H54" s="187"/>
      <c r="I54" s="188"/>
      <c r="J54" s="291">
        <f t="shared" si="4"/>
        <v>0</v>
      </c>
      <c r="K54" s="190"/>
      <c r="L54" s="190"/>
      <c r="M54" s="190"/>
      <c r="N54" s="190"/>
      <c r="O54" s="289">
        <f t="shared" si="5"/>
        <v>0</v>
      </c>
      <c r="P54" s="52">
        <f t="shared" si="3"/>
      </c>
      <c r="Q54" s="324"/>
      <c r="R54" s="48">
        <f t="shared" si="6"/>
        <v>0</v>
      </c>
    </row>
    <row r="55" spans="1:18" s="32" customFormat="1" ht="27" customHeight="1">
      <c r="A55" s="452"/>
      <c r="B55" s="453"/>
      <c r="C55" s="453"/>
      <c r="D55" s="453"/>
      <c r="E55" s="453"/>
      <c r="F55" s="453"/>
      <c r="G55" s="454"/>
      <c r="H55" s="187"/>
      <c r="I55" s="188"/>
      <c r="J55" s="291">
        <f t="shared" si="4"/>
        <v>0</v>
      </c>
      <c r="K55" s="190"/>
      <c r="L55" s="190"/>
      <c r="M55" s="190"/>
      <c r="N55" s="190"/>
      <c r="O55" s="289">
        <f t="shared" si="5"/>
        <v>0</v>
      </c>
      <c r="P55" s="52">
        <f t="shared" si="3"/>
      </c>
      <c r="Q55" s="324"/>
      <c r="R55" s="48">
        <f t="shared" si="6"/>
        <v>0</v>
      </c>
    </row>
    <row r="56" spans="1:18" s="32" customFormat="1" ht="27" customHeight="1">
      <c r="A56" s="452"/>
      <c r="B56" s="453"/>
      <c r="C56" s="453"/>
      <c r="D56" s="453"/>
      <c r="E56" s="453"/>
      <c r="F56" s="453"/>
      <c r="G56" s="454"/>
      <c r="H56" s="187"/>
      <c r="I56" s="188"/>
      <c r="J56" s="291">
        <f t="shared" si="4"/>
        <v>0</v>
      </c>
      <c r="K56" s="190"/>
      <c r="L56" s="190"/>
      <c r="M56" s="190"/>
      <c r="N56" s="190"/>
      <c r="O56" s="289">
        <f t="shared" si="5"/>
        <v>0</v>
      </c>
      <c r="P56" s="52">
        <f t="shared" si="3"/>
      </c>
      <c r="Q56" s="324"/>
      <c r="R56" s="48">
        <f t="shared" si="6"/>
        <v>0</v>
      </c>
    </row>
    <row r="57" spans="1:18" s="32" customFormat="1" ht="27" customHeight="1">
      <c r="A57" s="452"/>
      <c r="B57" s="453"/>
      <c r="C57" s="453"/>
      <c r="D57" s="453"/>
      <c r="E57" s="453"/>
      <c r="F57" s="453"/>
      <c r="G57" s="454"/>
      <c r="H57" s="187"/>
      <c r="I57" s="188"/>
      <c r="J57" s="291">
        <f t="shared" si="4"/>
        <v>0</v>
      </c>
      <c r="K57" s="190"/>
      <c r="L57" s="190"/>
      <c r="M57" s="190"/>
      <c r="N57" s="190"/>
      <c r="O57" s="289">
        <f t="shared" si="5"/>
        <v>0</v>
      </c>
      <c r="P57" s="52">
        <f t="shared" si="3"/>
      </c>
      <c r="Q57" s="324"/>
      <c r="R57" s="48">
        <f t="shared" si="6"/>
        <v>0</v>
      </c>
    </row>
    <row r="58" spans="1:18" s="32" customFormat="1" ht="27" customHeight="1">
      <c r="A58" s="452"/>
      <c r="B58" s="453"/>
      <c r="C58" s="453"/>
      <c r="D58" s="453"/>
      <c r="E58" s="453"/>
      <c r="F58" s="453"/>
      <c r="G58" s="454"/>
      <c r="H58" s="187"/>
      <c r="I58" s="188"/>
      <c r="J58" s="291">
        <f t="shared" si="4"/>
        <v>0</v>
      </c>
      <c r="K58" s="190"/>
      <c r="L58" s="190"/>
      <c r="M58" s="190"/>
      <c r="N58" s="190"/>
      <c r="O58" s="289">
        <f t="shared" si="5"/>
        <v>0</v>
      </c>
      <c r="P58" s="52">
        <f t="shared" si="3"/>
      </c>
      <c r="Q58" s="324"/>
      <c r="R58" s="48">
        <f t="shared" si="6"/>
        <v>0</v>
      </c>
    </row>
    <row r="59" spans="1:18" s="32" customFormat="1" ht="27" customHeight="1">
      <c r="A59" s="452"/>
      <c r="B59" s="453"/>
      <c r="C59" s="453"/>
      <c r="D59" s="453"/>
      <c r="E59" s="453"/>
      <c r="F59" s="453"/>
      <c r="G59" s="454"/>
      <c r="H59" s="187"/>
      <c r="I59" s="188"/>
      <c r="J59" s="291">
        <f t="shared" si="4"/>
        <v>0</v>
      </c>
      <c r="K59" s="190"/>
      <c r="L59" s="190"/>
      <c r="M59" s="190"/>
      <c r="N59" s="190"/>
      <c r="O59" s="289">
        <f t="shared" si="5"/>
        <v>0</v>
      </c>
      <c r="P59" s="52">
        <f t="shared" si="3"/>
      </c>
      <c r="Q59" s="324"/>
      <c r="R59" s="48">
        <f t="shared" si="6"/>
        <v>0</v>
      </c>
    </row>
    <row r="60" spans="1:18" s="32" customFormat="1" ht="27" customHeight="1">
      <c r="A60" s="452"/>
      <c r="B60" s="453"/>
      <c r="C60" s="453"/>
      <c r="D60" s="453"/>
      <c r="E60" s="453"/>
      <c r="F60" s="453"/>
      <c r="G60" s="454"/>
      <c r="H60" s="187"/>
      <c r="I60" s="188"/>
      <c r="J60" s="291">
        <f t="shared" si="4"/>
        <v>0</v>
      </c>
      <c r="K60" s="190"/>
      <c r="L60" s="190"/>
      <c r="M60" s="190"/>
      <c r="N60" s="190"/>
      <c r="O60" s="289">
        <f t="shared" si="5"/>
        <v>0</v>
      </c>
      <c r="P60" s="52">
        <f t="shared" si="3"/>
      </c>
      <c r="Q60" s="324"/>
      <c r="R60" s="48">
        <f t="shared" si="6"/>
        <v>0</v>
      </c>
    </row>
    <row r="61" spans="1:18" s="32" customFormat="1" ht="27" customHeight="1">
      <c r="A61" s="452"/>
      <c r="B61" s="453"/>
      <c r="C61" s="453"/>
      <c r="D61" s="453"/>
      <c r="E61" s="453"/>
      <c r="F61" s="453"/>
      <c r="G61" s="454"/>
      <c r="H61" s="187"/>
      <c r="I61" s="188"/>
      <c r="J61" s="291">
        <f t="shared" si="4"/>
        <v>0</v>
      </c>
      <c r="K61" s="190"/>
      <c r="L61" s="190"/>
      <c r="M61" s="190"/>
      <c r="N61" s="190"/>
      <c r="O61" s="289">
        <f t="shared" si="5"/>
        <v>0</v>
      </c>
      <c r="P61" s="52">
        <f t="shared" si="3"/>
      </c>
      <c r="Q61" s="324"/>
      <c r="R61" s="48">
        <f t="shared" si="6"/>
        <v>0</v>
      </c>
    </row>
    <row r="62" spans="1:18" s="32" customFormat="1" ht="27" customHeight="1">
      <c r="A62" s="452"/>
      <c r="B62" s="453"/>
      <c r="C62" s="453"/>
      <c r="D62" s="453"/>
      <c r="E62" s="453"/>
      <c r="F62" s="453"/>
      <c r="G62" s="454"/>
      <c r="H62" s="187"/>
      <c r="I62" s="188"/>
      <c r="J62" s="291">
        <f t="shared" si="4"/>
        <v>0</v>
      </c>
      <c r="K62" s="190"/>
      <c r="L62" s="190"/>
      <c r="M62" s="190"/>
      <c r="N62" s="190"/>
      <c r="O62" s="289">
        <f t="shared" si="5"/>
        <v>0</v>
      </c>
      <c r="P62" s="52">
        <f t="shared" si="3"/>
      </c>
      <c r="Q62" s="324"/>
      <c r="R62" s="48">
        <f t="shared" si="6"/>
        <v>0</v>
      </c>
    </row>
    <row r="63" spans="1:18" s="32" customFormat="1" ht="27" customHeight="1">
      <c r="A63" s="452"/>
      <c r="B63" s="453"/>
      <c r="C63" s="453"/>
      <c r="D63" s="453"/>
      <c r="E63" s="453"/>
      <c r="F63" s="453"/>
      <c r="G63" s="454"/>
      <c r="H63" s="187"/>
      <c r="I63" s="188"/>
      <c r="J63" s="291">
        <f t="shared" si="4"/>
        <v>0</v>
      </c>
      <c r="K63" s="190"/>
      <c r="L63" s="190"/>
      <c r="M63" s="190"/>
      <c r="N63" s="190"/>
      <c r="O63" s="289">
        <f t="shared" si="5"/>
        <v>0</v>
      </c>
      <c r="P63" s="52">
        <f t="shared" si="3"/>
      </c>
      <c r="Q63" s="324"/>
      <c r="R63" s="48">
        <f t="shared" si="6"/>
        <v>0</v>
      </c>
    </row>
    <row r="64" spans="1:18" s="32" customFormat="1" ht="27" customHeight="1">
      <c r="A64" s="452"/>
      <c r="B64" s="453"/>
      <c r="C64" s="453"/>
      <c r="D64" s="453"/>
      <c r="E64" s="453"/>
      <c r="F64" s="453"/>
      <c r="G64" s="454"/>
      <c r="H64" s="187"/>
      <c r="I64" s="188"/>
      <c r="J64" s="291">
        <f t="shared" si="4"/>
        <v>0</v>
      </c>
      <c r="K64" s="190"/>
      <c r="L64" s="190"/>
      <c r="M64" s="190"/>
      <c r="N64" s="190"/>
      <c r="O64" s="289">
        <f t="shared" si="5"/>
        <v>0</v>
      </c>
      <c r="P64" s="52">
        <f t="shared" si="3"/>
      </c>
      <c r="Q64" s="324"/>
      <c r="R64" s="48">
        <f t="shared" si="6"/>
        <v>0</v>
      </c>
    </row>
    <row r="65" spans="1:18" s="32" customFormat="1" ht="27" customHeight="1">
      <c r="A65" s="452"/>
      <c r="B65" s="453"/>
      <c r="C65" s="453"/>
      <c r="D65" s="453"/>
      <c r="E65" s="453"/>
      <c r="F65" s="453"/>
      <c r="G65" s="454"/>
      <c r="H65" s="187"/>
      <c r="I65" s="188"/>
      <c r="J65" s="291">
        <f t="shared" si="4"/>
        <v>0</v>
      </c>
      <c r="K65" s="190"/>
      <c r="L65" s="190"/>
      <c r="M65" s="190"/>
      <c r="N65" s="190"/>
      <c r="O65" s="289">
        <f t="shared" si="5"/>
        <v>0</v>
      </c>
      <c r="P65" s="52">
        <f t="shared" si="3"/>
      </c>
      <c r="Q65" s="324"/>
      <c r="R65" s="48">
        <f t="shared" si="6"/>
        <v>0</v>
      </c>
    </row>
    <row r="66" spans="1:7" s="32" customFormat="1" ht="12" customHeight="1">
      <c r="A66" s="21"/>
      <c r="B66" s="21"/>
      <c r="C66" s="21"/>
      <c r="D66" s="21"/>
      <c r="E66" s="21"/>
      <c r="F66" s="21"/>
      <c r="G66" s="21"/>
    </row>
    <row r="67" spans="1:7" s="32" customFormat="1" ht="12" customHeight="1">
      <c r="A67" s="21"/>
      <c r="B67" s="21"/>
      <c r="C67" s="21"/>
      <c r="D67" s="21"/>
      <c r="E67" s="21"/>
      <c r="F67" s="21"/>
      <c r="G67" s="21"/>
    </row>
    <row r="68" spans="1:7" s="32" customFormat="1" ht="12" customHeight="1">
      <c r="A68" s="21"/>
      <c r="B68" s="21"/>
      <c r="C68" s="21"/>
      <c r="D68" s="21"/>
      <c r="E68" s="21"/>
      <c r="F68" s="21"/>
      <c r="G68" s="21"/>
    </row>
    <row r="69" spans="1:12" s="32" customFormat="1" ht="12" customHeight="1">
      <c r="A69" s="21"/>
      <c r="B69" s="21"/>
      <c r="C69" s="21"/>
      <c r="D69" s="21"/>
      <c r="E69" s="21"/>
      <c r="F69" s="21"/>
      <c r="G69" s="21"/>
      <c r="L69" s="1"/>
    </row>
    <row r="70" spans="1:7" s="32" customFormat="1" ht="12" customHeight="1">
      <c r="A70" s="21"/>
      <c r="B70" s="21"/>
      <c r="C70" s="21"/>
      <c r="D70" s="21"/>
      <c r="E70" s="21"/>
      <c r="F70" s="21"/>
      <c r="G70" s="21"/>
    </row>
    <row r="71" spans="1:7" s="32" customFormat="1" ht="12" customHeight="1">
      <c r="A71" s="21"/>
      <c r="B71" s="21"/>
      <c r="C71" s="21"/>
      <c r="D71" s="21"/>
      <c r="E71" s="21"/>
      <c r="F71" s="21"/>
      <c r="G71" s="21"/>
    </row>
    <row r="72" spans="1:7" s="32" customFormat="1" ht="12" customHeight="1">
      <c r="A72" s="21"/>
      <c r="B72" s="21"/>
      <c r="C72" s="21"/>
      <c r="D72" s="21"/>
      <c r="E72" s="21"/>
      <c r="F72" s="21"/>
      <c r="G72" s="21"/>
    </row>
    <row r="73" spans="1:7" s="32" customFormat="1" ht="12" customHeight="1">
      <c r="A73" s="21"/>
      <c r="B73" s="21"/>
      <c r="C73" s="21"/>
      <c r="D73" s="21"/>
      <c r="E73" s="21"/>
      <c r="F73" s="21"/>
      <c r="G73" s="21"/>
    </row>
    <row r="74" spans="1:7" s="33" customFormat="1" ht="12" customHeight="1">
      <c r="A74" s="24"/>
      <c r="B74" s="24"/>
      <c r="C74" s="24"/>
      <c r="D74" s="24"/>
      <c r="E74" s="24"/>
      <c r="F74" s="24"/>
      <c r="G74" s="24"/>
    </row>
    <row r="75" spans="1:7" s="33" customFormat="1" ht="12" customHeight="1">
      <c r="A75" s="24"/>
      <c r="B75" s="24"/>
      <c r="C75" s="24"/>
      <c r="D75" s="24"/>
      <c r="E75" s="24"/>
      <c r="F75" s="24"/>
      <c r="G75" s="24"/>
    </row>
    <row r="76" spans="1:7" s="33" customFormat="1" ht="12" customHeight="1">
      <c r="A76" s="24"/>
      <c r="B76" s="24"/>
      <c r="C76" s="24"/>
      <c r="D76" s="24"/>
      <c r="E76" s="24"/>
      <c r="F76" s="24"/>
      <c r="G76" s="24"/>
    </row>
    <row r="77" spans="1:7" s="33" customFormat="1" ht="12" customHeight="1">
      <c r="A77" s="24"/>
      <c r="B77" s="24"/>
      <c r="C77" s="24"/>
      <c r="D77" s="24"/>
      <c r="E77" s="24"/>
      <c r="F77" s="24"/>
      <c r="G77" s="24"/>
    </row>
    <row r="78" spans="1:7" s="33" customFormat="1" ht="12" customHeight="1">
      <c r="A78" s="24"/>
      <c r="B78" s="24"/>
      <c r="C78" s="24"/>
      <c r="D78" s="24"/>
      <c r="E78" s="24"/>
      <c r="F78" s="24"/>
      <c r="G78" s="24"/>
    </row>
    <row r="79" spans="1:7" s="33" customFormat="1" ht="12" customHeight="1">
      <c r="A79" s="2"/>
      <c r="B79" s="2"/>
      <c r="C79" s="2"/>
      <c r="D79" s="2"/>
      <c r="E79" s="2"/>
      <c r="F79" s="25"/>
      <c r="G79" s="25"/>
    </row>
    <row r="80" spans="1:7" s="33" customFormat="1" ht="12" customHeight="1">
      <c r="A80" s="2"/>
      <c r="B80" s="2"/>
      <c r="C80" s="2"/>
      <c r="D80" s="2"/>
      <c r="E80" s="2"/>
      <c r="F80" s="25"/>
      <c r="G80" s="25"/>
    </row>
    <row r="81" spans="1:7" s="33" customFormat="1" ht="12" customHeight="1">
      <c r="A81" s="2"/>
      <c r="B81" s="2"/>
      <c r="C81" s="2"/>
      <c r="D81" s="2"/>
      <c r="E81" s="2"/>
      <c r="F81" s="25"/>
      <c r="G81" s="25"/>
    </row>
    <row r="82" spans="1:7" s="32" customFormat="1" ht="11.25">
      <c r="A82" s="21"/>
      <c r="B82" s="21"/>
      <c r="C82" s="21"/>
      <c r="D82" s="21"/>
      <c r="E82" s="21"/>
      <c r="F82" s="21"/>
      <c r="G82" s="21"/>
    </row>
    <row r="83" spans="1:7" s="32" customFormat="1" ht="29.25" customHeight="1">
      <c r="A83" s="21"/>
      <c r="B83" s="21"/>
      <c r="C83" s="21"/>
      <c r="D83" s="21"/>
      <c r="E83" s="21"/>
      <c r="F83" s="21"/>
      <c r="G83" s="21"/>
    </row>
    <row r="84" spans="1:7" s="32" customFormat="1" ht="11.25">
      <c r="A84" s="21"/>
      <c r="B84" s="21"/>
      <c r="C84" s="21"/>
      <c r="D84" s="21"/>
      <c r="E84" s="21"/>
      <c r="F84" s="21"/>
      <c r="G84" s="21"/>
    </row>
    <row r="85" spans="1:7" s="32" customFormat="1" ht="11.25">
      <c r="A85" s="21"/>
      <c r="B85" s="21"/>
      <c r="C85" s="21"/>
      <c r="D85" s="21"/>
      <c r="E85" s="21"/>
      <c r="F85" s="21"/>
      <c r="G85" s="21"/>
    </row>
    <row r="86" spans="1:7" s="32" customFormat="1" ht="13.5" customHeight="1">
      <c r="A86" s="21"/>
      <c r="B86" s="21"/>
      <c r="C86" s="21"/>
      <c r="D86" s="21"/>
      <c r="E86" s="21"/>
      <c r="F86" s="21"/>
      <c r="G86" s="21"/>
    </row>
    <row r="87" spans="1:7" s="32" customFormat="1" ht="11.25">
      <c r="A87" s="21"/>
      <c r="B87" s="21"/>
      <c r="C87" s="21"/>
      <c r="D87" s="21"/>
      <c r="E87" s="21"/>
      <c r="F87" s="21"/>
      <c r="G87" s="21"/>
    </row>
    <row r="88" spans="1:7" s="32" customFormat="1" ht="11.25">
      <c r="A88" s="21"/>
      <c r="B88" s="21"/>
      <c r="C88" s="21"/>
      <c r="D88" s="21"/>
      <c r="E88" s="21"/>
      <c r="F88" s="21"/>
      <c r="G88" s="21"/>
    </row>
    <row r="89" spans="1:7" s="32" customFormat="1" ht="19.5" customHeight="1">
      <c r="A89" s="21"/>
      <c r="B89" s="21"/>
      <c r="C89" s="21"/>
      <c r="D89" s="21"/>
      <c r="E89" s="21"/>
      <c r="F89" s="21"/>
      <c r="G89" s="21"/>
    </row>
    <row r="90" spans="1:7" s="32" customFormat="1" ht="19.5" customHeight="1">
      <c r="A90" s="21"/>
      <c r="B90" s="21"/>
      <c r="C90" s="21"/>
      <c r="D90" s="21"/>
      <c r="E90" s="21"/>
      <c r="F90" s="21"/>
      <c r="G90" s="21"/>
    </row>
    <row r="91" spans="1:7" s="32" customFormat="1" ht="19.5" customHeight="1">
      <c r="A91" s="21"/>
      <c r="B91" s="21"/>
      <c r="C91" s="21"/>
      <c r="D91" s="21"/>
      <c r="E91" s="21"/>
      <c r="F91" s="21"/>
      <c r="G91" s="21"/>
    </row>
    <row r="92" spans="1:7" s="32" customFormat="1" ht="19.5" customHeight="1">
      <c r="A92" s="21"/>
      <c r="B92" s="21"/>
      <c r="C92" s="21"/>
      <c r="D92" s="21"/>
      <c r="E92" s="21"/>
      <c r="F92" s="21"/>
      <c r="G92" s="21"/>
    </row>
    <row r="93" spans="1:7" s="32" customFormat="1" ht="19.5" customHeight="1">
      <c r="A93" s="21"/>
      <c r="B93" s="21"/>
      <c r="C93" s="21"/>
      <c r="D93" s="21"/>
      <c r="E93" s="21"/>
      <c r="F93" s="21"/>
      <c r="G93" s="21"/>
    </row>
    <row r="94" spans="1:7" s="32" customFormat="1" ht="19.5" customHeight="1">
      <c r="A94" s="21"/>
      <c r="B94" s="21"/>
      <c r="C94" s="21"/>
      <c r="D94" s="21"/>
      <c r="E94" s="21"/>
      <c r="F94" s="21"/>
      <c r="G94" s="21"/>
    </row>
    <row r="95" spans="1:7" s="32" customFormat="1" ht="19.5" customHeight="1">
      <c r="A95" s="21"/>
      <c r="B95" s="21"/>
      <c r="C95" s="21"/>
      <c r="D95" s="21"/>
      <c r="E95" s="21"/>
      <c r="F95" s="21"/>
      <c r="G95" s="21"/>
    </row>
    <row r="96" spans="1:7" s="32" customFormat="1" ht="19.5" customHeight="1">
      <c r="A96" s="21"/>
      <c r="B96" s="21"/>
      <c r="C96" s="21"/>
      <c r="D96" s="21"/>
      <c r="E96" s="21"/>
      <c r="F96" s="21"/>
      <c r="G96" s="21"/>
    </row>
    <row r="97" spans="1:7" s="32" customFormat="1" ht="19.5" customHeight="1">
      <c r="A97" s="21"/>
      <c r="B97" s="21"/>
      <c r="C97" s="21"/>
      <c r="D97" s="21"/>
      <c r="E97" s="21"/>
      <c r="F97" s="21"/>
      <c r="G97" s="21"/>
    </row>
    <row r="98" spans="1:7" s="32" customFormat="1" ht="19.5" customHeight="1">
      <c r="A98" s="21"/>
      <c r="B98" s="21"/>
      <c r="C98" s="21"/>
      <c r="D98" s="21"/>
      <c r="E98" s="21"/>
      <c r="F98" s="21"/>
      <c r="G98" s="21"/>
    </row>
    <row r="99" spans="1:7" s="32" customFormat="1" ht="19.5" customHeight="1">
      <c r="A99" s="21"/>
      <c r="B99" s="21"/>
      <c r="C99" s="21"/>
      <c r="D99" s="21"/>
      <c r="E99" s="21"/>
      <c r="F99" s="21"/>
      <c r="G99" s="21"/>
    </row>
    <row r="100" spans="1:7" s="33" customFormat="1" ht="12" customHeight="1">
      <c r="A100" s="24"/>
      <c r="B100" s="24"/>
      <c r="C100" s="24"/>
      <c r="D100" s="24"/>
      <c r="E100" s="24"/>
      <c r="F100" s="24"/>
      <c r="G100" s="24"/>
    </row>
    <row r="101" spans="1:7" s="33" customFormat="1" ht="12" customHeight="1">
      <c r="A101" s="24"/>
      <c r="B101" s="24"/>
      <c r="C101" s="24"/>
      <c r="D101" s="24"/>
      <c r="E101" s="24"/>
      <c r="F101" s="24"/>
      <c r="G101" s="24"/>
    </row>
    <row r="102" spans="1:7" s="32" customFormat="1" ht="24.75" customHeight="1">
      <c r="A102" s="26"/>
      <c r="B102" s="27"/>
      <c r="C102" s="27"/>
      <c r="D102" s="27"/>
      <c r="E102" s="27"/>
      <c r="F102" s="28"/>
      <c r="G102" s="28"/>
    </row>
    <row r="103" spans="1:7" s="32" customFormat="1" ht="24.75" customHeight="1">
      <c r="A103" s="26"/>
      <c r="B103" s="27"/>
      <c r="C103" s="27"/>
      <c r="D103" s="27"/>
      <c r="E103" s="26"/>
      <c r="F103" s="28"/>
      <c r="G103" s="28"/>
    </row>
    <row r="104" spans="1:7" s="32" customFormat="1" ht="24.75" customHeight="1">
      <c r="A104" s="26"/>
      <c r="B104" s="27"/>
      <c r="C104" s="27"/>
      <c r="D104" s="27"/>
      <c r="E104" s="26"/>
      <c r="F104" s="28"/>
      <c r="G104" s="28"/>
    </row>
  </sheetData>
  <sheetProtection password="C31F" sheet="1" objects="1" scenarios="1"/>
  <mergeCells count="53">
    <mergeCell ref="A64:G64"/>
    <mergeCell ref="A65:G65"/>
    <mergeCell ref="A59:G59"/>
    <mergeCell ref="A60:G60"/>
    <mergeCell ref="A61:G61"/>
    <mergeCell ref="A62:G62"/>
    <mergeCell ref="A56:G56"/>
    <mergeCell ref="A57:G57"/>
    <mergeCell ref="A58:G58"/>
    <mergeCell ref="A63:G63"/>
    <mergeCell ref="A52:G52"/>
    <mergeCell ref="A53:G53"/>
    <mergeCell ref="A54:G54"/>
    <mergeCell ref="A55:G55"/>
    <mergeCell ref="A48:G48"/>
    <mergeCell ref="A49:G49"/>
    <mergeCell ref="A50:G50"/>
    <mergeCell ref="A51:G51"/>
    <mergeCell ref="A44:G44"/>
    <mergeCell ref="A45:G45"/>
    <mergeCell ref="A46:G46"/>
    <mergeCell ref="A47:G47"/>
    <mergeCell ref="H13:R13"/>
    <mergeCell ref="H7:R7"/>
    <mergeCell ref="A43:G43"/>
    <mergeCell ref="A15:G15"/>
    <mergeCell ref="A16:G16"/>
    <mergeCell ref="A17:G17"/>
    <mergeCell ref="A18:G18"/>
    <mergeCell ref="A19:G19"/>
    <mergeCell ref="A20:G20"/>
    <mergeCell ref="A29:G29"/>
    <mergeCell ref="A21:G21"/>
    <mergeCell ref="A22:G22"/>
    <mergeCell ref="A23:G23"/>
    <mergeCell ref="A24:G24"/>
    <mergeCell ref="A41:G41"/>
    <mergeCell ref="A42:G42"/>
    <mergeCell ref="A39:G39"/>
    <mergeCell ref="A40:G40"/>
    <mergeCell ref="A31:G31"/>
    <mergeCell ref="A32:G32"/>
    <mergeCell ref="A25:G25"/>
    <mergeCell ref="A26:G26"/>
    <mergeCell ref="A27:G27"/>
    <mergeCell ref="A28:G28"/>
    <mergeCell ref="A30:G30"/>
    <mergeCell ref="A37:G37"/>
    <mergeCell ref="A38:G38"/>
    <mergeCell ref="A33:G33"/>
    <mergeCell ref="A34:G34"/>
    <mergeCell ref="A35:G35"/>
    <mergeCell ref="A36:G36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H23" sqref="H23:I23"/>
    </sheetView>
  </sheetViews>
  <sheetFormatPr defaultColWidth="9.00390625" defaultRowHeight="12.75"/>
  <cols>
    <col min="1" max="5" width="5.75390625" style="18" customWidth="1"/>
    <col min="6" max="6" width="4.125" style="18" customWidth="1"/>
    <col min="7" max="7" width="5.125" style="18" customWidth="1"/>
    <col min="8" max="8" width="13.125" style="18" customWidth="1"/>
    <col min="9" max="9" width="9.125" style="18" customWidth="1"/>
    <col min="10" max="10" width="13.75390625" style="18" customWidth="1"/>
    <col min="11" max="11" width="13.125" style="18" customWidth="1"/>
    <col min="12" max="12" width="11.625" style="18" customWidth="1"/>
    <col min="13" max="13" width="11.375" style="18" customWidth="1"/>
    <col min="14" max="14" width="12.25390625" style="18" customWidth="1"/>
    <col min="15" max="15" width="13.75390625" style="18" customWidth="1"/>
    <col min="16" max="16" width="10.125" style="18" customWidth="1"/>
    <col min="17" max="17" width="11.375" style="18" customWidth="1"/>
    <col min="18" max="18" width="12.75390625" style="18" customWidth="1"/>
    <col min="19" max="16384" width="9.125" style="18" customWidth="1"/>
  </cols>
  <sheetData>
    <row r="1" spans="1:17" s="21" customFormat="1" ht="12.75" customHeight="1">
      <c r="A1" s="18" t="s">
        <v>67</v>
      </c>
      <c r="B1" s="18"/>
      <c r="C1" s="18"/>
      <c r="D1" s="19"/>
      <c r="E1" s="19"/>
      <c r="F1" s="19"/>
      <c r="G1" s="20"/>
      <c r="H1" s="20"/>
      <c r="K1" s="2"/>
      <c r="L1" s="22"/>
      <c r="M1" s="367"/>
      <c r="N1" s="314"/>
      <c r="O1" s="314"/>
      <c r="P1" s="314"/>
      <c r="Q1" s="314"/>
    </row>
    <row r="2" spans="1:18" s="21" customFormat="1" ht="17.25" customHeight="1">
      <c r="A2" s="36" t="s">
        <v>52</v>
      </c>
      <c r="B2" s="115"/>
      <c r="C2" s="115"/>
      <c r="D2" s="115"/>
      <c r="E2" s="115"/>
      <c r="F2" s="115"/>
      <c r="G2" s="115"/>
      <c r="L2" s="408" t="s">
        <v>302</v>
      </c>
      <c r="M2" s="409"/>
      <c r="N2" s="410"/>
      <c r="O2" s="368"/>
      <c r="P2" s="408" t="s">
        <v>302</v>
      </c>
      <c r="Q2" s="409"/>
      <c r="R2" s="410"/>
    </row>
    <row r="3" spans="1:18" s="21" customFormat="1" ht="17.25" customHeight="1">
      <c r="A3" s="36"/>
      <c r="B3" s="115"/>
      <c r="C3" s="115"/>
      <c r="D3" s="115"/>
      <c r="E3" s="115"/>
      <c r="F3" s="115"/>
      <c r="G3" s="115"/>
      <c r="L3" s="408" t="s">
        <v>303</v>
      </c>
      <c r="M3" s="409"/>
      <c r="N3" s="410"/>
      <c r="O3" s="368"/>
      <c r="P3" s="408" t="s">
        <v>303</v>
      </c>
      <c r="Q3" s="409"/>
      <c r="R3" s="410"/>
    </row>
    <row r="4" spans="1:18" s="21" customFormat="1" ht="17.25" customHeight="1">
      <c r="A4" s="36"/>
      <c r="B4" s="115"/>
      <c r="C4" s="115"/>
      <c r="D4" s="115"/>
      <c r="E4" s="115"/>
      <c r="F4" s="115"/>
      <c r="G4" s="115"/>
      <c r="L4" s="408" t="s">
        <v>304</v>
      </c>
      <c r="M4" s="409"/>
      <c r="N4" s="410"/>
      <c r="O4" s="368"/>
      <c r="P4" s="408" t="s">
        <v>304</v>
      </c>
      <c r="Q4" s="409"/>
      <c r="R4" s="410"/>
    </row>
    <row r="5" spans="1:18" s="21" customFormat="1" ht="17.25" customHeight="1">
      <c r="A5" s="36"/>
      <c r="B5" s="115"/>
      <c r="C5" s="115"/>
      <c r="D5" s="115"/>
      <c r="E5" s="115"/>
      <c r="F5" s="115"/>
      <c r="G5" s="115"/>
      <c r="L5" s="408" t="s">
        <v>305</v>
      </c>
      <c r="M5" s="409"/>
      <c r="N5" s="410"/>
      <c r="O5" s="368"/>
      <c r="P5" s="408" t="s">
        <v>305</v>
      </c>
      <c r="Q5" s="409"/>
      <c r="R5" s="410"/>
    </row>
    <row r="6" spans="1:18" s="21" customFormat="1" ht="12.75" customHeight="1" thickBot="1">
      <c r="A6" s="27" t="s">
        <v>42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s="21" customFormat="1" ht="20.25" customHeight="1">
      <c r="A7" s="79" t="s">
        <v>307</v>
      </c>
      <c r="B7" s="49"/>
      <c r="C7" s="49"/>
      <c r="D7" s="49"/>
      <c r="E7" s="49"/>
      <c r="F7" s="49"/>
      <c r="G7" s="50"/>
      <c r="H7" s="449">
        <v>2010</v>
      </c>
      <c r="I7" s="450"/>
      <c r="J7" s="450"/>
      <c r="K7" s="450"/>
      <c r="L7" s="450"/>
      <c r="M7" s="450"/>
      <c r="N7" s="450"/>
      <c r="O7" s="450"/>
      <c r="P7" s="450"/>
      <c r="Q7" s="450"/>
      <c r="R7" s="451"/>
    </row>
    <row r="8" spans="1:18" s="21" customFormat="1" ht="20.25" customHeight="1" thickBot="1">
      <c r="A8" s="71"/>
      <c r="B8" s="54"/>
      <c r="C8" s="54"/>
      <c r="D8" s="54"/>
      <c r="E8" s="54"/>
      <c r="F8" s="54"/>
      <c r="G8" s="55"/>
      <c r="H8" s="72"/>
      <c r="I8" s="73"/>
      <c r="J8" s="74"/>
      <c r="K8" s="75" t="s">
        <v>5</v>
      </c>
      <c r="L8" s="75" t="s">
        <v>6</v>
      </c>
      <c r="M8" s="75" t="s">
        <v>7</v>
      </c>
      <c r="N8" s="75" t="s">
        <v>8</v>
      </c>
      <c r="O8" s="76" t="s">
        <v>9</v>
      </c>
      <c r="P8" s="77"/>
      <c r="Q8" s="76" t="s">
        <v>21</v>
      </c>
      <c r="R8" s="278" t="s">
        <v>22</v>
      </c>
    </row>
    <row r="9" spans="1:18" s="21" customFormat="1" ht="20.25" customHeight="1">
      <c r="A9" s="279" t="s">
        <v>53</v>
      </c>
      <c r="B9" s="280"/>
      <c r="C9" s="280"/>
      <c r="D9" s="280"/>
      <c r="E9" s="280"/>
      <c r="F9" s="280"/>
      <c r="G9" s="281"/>
      <c r="H9" s="66"/>
      <c r="I9" s="67"/>
      <c r="J9" s="68"/>
      <c r="K9" s="69">
        <f>SUM(K15:K1002)</f>
        <v>0</v>
      </c>
      <c r="L9" s="69">
        <f>SUM(L15:L1002)</f>
        <v>0</v>
      </c>
      <c r="M9" s="69">
        <f>SUM(M15:M1002)</f>
        <v>0</v>
      </c>
      <c r="N9" s="69">
        <f>SUM(N15:N1002)</f>
        <v>0</v>
      </c>
      <c r="O9" s="69">
        <f>SUM(O15:O1002)</f>
        <v>0</v>
      </c>
      <c r="P9" s="69"/>
      <c r="Q9" s="69">
        <f>SUM(Q15:Q1002)</f>
        <v>0</v>
      </c>
      <c r="R9" s="70">
        <f>SUM(R15:R1002)</f>
        <v>0</v>
      </c>
    </row>
    <row r="10" spans="1:18" s="21" customFormat="1" ht="20.25" customHeight="1">
      <c r="A10" s="282" t="s">
        <v>54</v>
      </c>
      <c r="B10" s="283"/>
      <c r="C10" s="283"/>
      <c r="D10" s="283"/>
      <c r="E10" s="283"/>
      <c r="F10" s="283"/>
      <c r="G10" s="284"/>
      <c r="H10" s="41"/>
      <c r="I10" s="34"/>
      <c r="J10" s="35"/>
      <c r="K10" s="184"/>
      <c r="L10" s="184"/>
      <c r="M10" s="184"/>
      <c r="N10" s="184"/>
      <c r="O10" s="23">
        <f>SUM(K10:N10)</f>
        <v>0</v>
      </c>
      <c r="P10" s="30"/>
      <c r="Q10" s="323"/>
      <c r="R10" s="42">
        <f>O10-Q10</f>
        <v>0</v>
      </c>
    </row>
    <row r="11" spans="1:18" s="21" customFormat="1" ht="20.25" customHeight="1" thickBot="1">
      <c r="A11" s="285" t="s">
        <v>55</v>
      </c>
      <c r="B11" s="286"/>
      <c r="C11" s="286"/>
      <c r="D11" s="286"/>
      <c r="E11" s="286"/>
      <c r="F11" s="286"/>
      <c r="G11" s="287"/>
      <c r="H11" s="43"/>
      <c r="I11" s="44"/>
      <c r="J11" s="45"/>
      <c r="K11" s="46">
        <f>K9+K10</f>
        <v>0</v>
      </c>
      <c r="L11" s="46">
        <f>L9+L10</f>
        <v>0</v>
      </c>
      <c r="M11" s="46">
        <f>M9+M10</f>
        <v>0</v>
      </c>
      <c r="N11" s="46">
        <f>N9+N10</f>
        <v>0</v>
      </c>
      <c r="O11" s="46">
        <f>O9+O10</f>
        <v>0</v>
      </c>
      <c r="P11" s="46"/>
      <c r="Q11" s="46">
        <f>Q9+Q10</f>
        <v>0</v>
      </c>
      <c r="R11" s="47">
        <f>R9+R10</f>
        <v>0</v>
      </c>
    </row>
    <row r="12" spans="1:18" s="21" customFormat="1" ht="17.2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21" customFormat="1" ht="20.25" customHeight="1">
      <c r="A13" s="78" t="s">
        <v>56</v>
      </c>
      <c r="B13" s="49"/>
      <c r="C13" s="49"/>
      <c r="D13" s="49"/>
      <c r="E13" s="49"/>
      <c r="F13" s="49"/>
      <c r="G13" s="50"/>
      <c r="H13" s="446">
        <v>2010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8"/>
    </row>
    <row r="14" spans="1:18" s="21" customFormat="1" ht="25.5" customHeight="1" thickBot="1">
      <c r="A14" s="53" t="s">
        <v>308</v>
      </c>
      <c r="B14" s="54"/>
      <c r="C14" s="54"/>
      <c r="D14" s="54"/>
      <c r="E14" s="54"/>
      <c r="F14" s="54"/>
      <c r="G14" s="55"/>
      <c r="H14" s="56" t="s">
        <v>23</v>
      </c>
      <c r="I14" s="57" t="s">
        <v>24</v>
      </c>
      <c r="J14" s="58" t="s">
        <v>309</v>
      </c>
      <c r="K14" s="59" t="s">
        <v>5</v>
      </c>
      <c r="L14" s="59" t="s">
        <v>6</v>
      </c>
      <c r="M14" s="59" t="s">
        <v>7</v>
      </c>
      <c r="N14" s="59" t="s">
        <v>8</v>
      </c>
      <c r="O14" s="60" t="s">
        <v>38</v>
      </c>
      <c r="P14" s="61" t="s">
        <v>40</v>
      </c>
      <c r="Q14" s="62" t="s">
        <v>39</v>
      </c>
      <c r="R14" s="63" t="s">
        <v>41</v>
      </c>
    </row>
    <row r="15" spans="1:18" s="32" customFormat="1" ht="27" customHeight="1">
      <c r="A15" s="455"/>
      <c r="B15" s="458"/>
      <c r="C15" s="458"/>
      <c r="D15" s="458"/>
      <c r="E15" s="458"/>
      <c r="F15" s="458"/>
      <c r="G15" s="430"/>
      <c r="H15" s="185"/>
      <c r="I15" s="186"/>
      <c r="J15" s="290">
        <f aca="true" t="shared" si="0" ref="J15:J46">H15*I15</f>
        <v>0</v>
      </c>
      <c r="K15" s="189"/>
      <c r="L15" s="189"/>
      <c r="M15" s="189"/>
      <c r="N15" s="189"/>
      <c r="O15" s="288">
        <f aca="true" t="shared" si="1" ref="O15:O46">SUM(K15:N15)</f>
        <v>0</v>
      </c>
      <c r="P15" s="52">
        <f>IF(ROUND(H15*I15,2)-ROUND(O15,2)=0,"","zlý súčet")</f>
      </c>
      <c r="Q15" s="325"/>
      <c r="R15" s="277">
        <f aca="true" t="shared" si="2" ref="R15:R46">O15-Q15</f>
        <v>0</v>
      </c>
    </row>
    <row r="16" spans="1:18" s="32" customFormat="1" ht="27" customHeight="1">
      <c r="A16" s="452"/>
      <c r="B16" s="431"/>
      <c r="C16" s="431"/>
      <c r="D16" s="431"/>
      <c r="E16" s="431"/>
      <c r="F16" s="431"/>
      <c r="G16" s="432"/>
      <c r="H16" s="187"/>
      <c r="I16" s="188"/>
      <c r="J16" s="291">
        <f t="shared" si="0"/>
        <v>0</v>
      </c>
      <c r="K16" s="190"/>
      <c r="L16" s="190"/>
      <c r="M16" s="190"/>
      <c r="N16" s="190"/>
      <c r="O16" s="289">
        <f t="shared" si="1"/>
        <v>0</v>
      </c>
      <c r="P16" s="52">
        <f aca="true" t="shared" si="3" ref="P16:P65">IF(ROUND(H16*I16,2)-ROUND(O16,2)=0,"","zlý súčet")</f>
      </c>
      <c r="Q16" s="324"/>
      <c r="R16" s="48">
        <f t="shared" si="2"/>
        <v>0</v>
      </c>
    </row>
    <row r="17" spans="1:18" s="32" customFormat="1" ht="27" customHeight="1">
      <c r="A17" s="452"/>
      <c r="B17" s="431"/>
      <c r="C17" s="431"/>
      <c r="D17" s="431"/>
      <c r="E17" s="431"/>
      <c r="F17" s="431"/>
      <c r="G17" s="432"/>
      <c r="H17" s="187"/>
      <c r="I17" s="188"/>
      <c r="J17" s="291">
        <f t="shared" si="0"/>
        <v>0</v>
      </c>
      <c r="K17" s="190"/>
      <c r="L17" s="190"/>
      <c r="M17" s="190"/>
      <c r="N17" s="190"/>
      <c r="O17" s="289">
        <f t="shared" si="1"/>
        <v>0</v>
      </c>
      <c r="P17" s="52">
        <f t="shared" si="3"/>
      </c>
      <c r="Q17" s="324"/>
      <c r="R17" s="48">
        <f t="shared" si="2"/>
        <v>0</v>
      </c>
    </row>
    <row r="18" spans="1:18" s="32" customFormat="1" ht="27" customHeight="1">
      <c r="A18" s="452"/>
      <c r="B18" s="431"/>
      <c r="C18" s="431"/>
      <c r="D18" s="431"/>
      <c r="E18" s="431"/>
      <c r="F18" s="431"/>
      <c r="G18" s="432"/>
      <c r="H18" s="187"/>
      <c r="I18" s="188"/>
      <c r="J18" s="291">
        <f t="shared" si="0"/>
        <v>0</v>
      </c>
      <c r="K18" s="190"/>
      <c r="L18" s="190"/>
      <c r="M18" s="190"/>
      <c r="N18" s="190"/>
      <c r="O18" s="289">
        <f t="shared" si="1"/>
        <v>0</v>
      </c>
      <c r="P18" s="52">
        <f t="shared" si="3"/>
      </c>
      <c r="Q18" s="324"/>
      <c r="R18" s="48">
        <f t="shared" si="2"/>
        <v>0</v>
      </c>
    </row>
    <row r="19" spans="1:18" s="32" customFormat="1" ht="27" customHeight="1">
      <c r="A19" s="452"/>
      <c r="B19" s="431"/>
      <c r="C19" s="431"/>
      <c r="D19" s="431"/>
      <c r="E19" s="431"/>
      <c r="F19" s="431"/>
      <c r="G19" s="432"/>
      <c r="H19" s="187"/>
      <c r="I19" s="188"/>
      <c r="J19" s="291">
        <f t="shared" si="0"/>
        <v>0</v>
      </c>
      <c r="K19" s="190"/>
      <c r="L19" s="190"/>
      <c r="M19" s="190"/>
      <c r="N19" s="190"/>
      <c r="O19" s="289">
        <f t="shared" si="1"/>
        <v>0</v>
      </c>
      <c r="P19" s="52">
        <f t="shared" si="3"/>
      </c>
      <c r="Q19" s="324"/>
      <c r="R19" s="48">
        <f t="shared" si="2"/>
        <v>0</v>
      </c>
    </row>
    <row r="20" spans="1:18" s="32" customFormat="1" ht="27" customHeight="1">
      <c r="A20" s="452"/>
      <c r="B20" s="431"/>
      <c r="C20" s="431"/>
      <c r="D20" s="431"/>
      <c r="E20" s="431"/>
      <c r="F20" s="431"/>
      <c r="G20" s="432"/>
      <c r="H20" s="187"/>
      <c r="I20" s="188"/>
      <c r="J20" s="291">
        <f t="shared" si="0"/>
        <v>0</v>
      </c>
      <c r="K20" s="190"/>
      <c r="L20" s="190"/>
      <c r="M20" s="190"/>
      <c r="N20" s="190"/>
      <c r="O20" s="289">
        <f t="shared" si="1"/>
        <v>0</v>
      </c>
      <c r="P20" s="52">
        <f t="shared" si="3"/>
      </c>
      <c r="Q20" s="324"/>
      <c r="R20" s="48">
        <f t="shared" si="2"/>
        <v>0</v>
      </c>
    </row>
    <row r="21" spans="1:18" s="32" customFormat="1" ht="27" customHeight="1">
      <c r="A21" s="452"/>
      <c r="B21" s="431"/>
      <c r="C21" s="431"/>
      <c r="D21" s="431"/>
      <c r="E21" s="431"/>
      <c r="F21" s="431"/>
      <c r="G21" s="432"/>
      <c r="H21" s="187"/>
      <c r="I21" s="188"/>
      <c r="J21" s="291">
        <f t="shared" si="0"/>
        <v>0</v>
      </c>
      <c r="K21" s="190"/>
      <c r="L21" s="190"/>
      <c r="M21" s="190"/>
      <c r="N21" s="190"/>
      <c r="O21" s="289">
        <f t="shared" si="1"/>
        <v>0</v>
      </c>
      <c r="P21" s="52">
        <f t="shared" si="3"/>
      </c>
      <c r="Q21" s="324"/>
      <c r="R21" s="48">
        <f t="shared" si="2"/>
        <v>0</v>
      </c>
    </row>
    <row r="22" spans="1:18" s="32" customFormat="1" ht="27" customHeight="1">
      <c r="A22" s="452"/>
      <c r="B22" s="431"/>
      <c r="C22" s="431"/>
      <c r="D22" s="431"/>
      <c r="E22" s="431"/>
      <c r="F22" s="431"/>
      <c r="G22" s="432"/>
      <c r="H22" s="187"/>
      <c r="I22" s="188"/>
      <c r="J22" s="291">
        <f t="shared" si="0"/>
        <v>0</v>
      </c>
      <c r="K22" s="190"/>
      <c r="L22" s="190"/>
      <c r="M22" s="190"/>
      <c r="N22" s="190"/>
      <c r="O22" s="289">
        <f t="shared" si="1"/>
        <v>0</v>
      </c>
      <c r="P22" s="52">
        <f t="shared" si="3"/>
      </c>
      <c r="Q22" s="324"/>
      <c r="R22" s="48">
        <f t="shared" si="2"/>
        <v>0</v>
      </c>
    </row>
    <row r="23" spans="1:18" s="32" customFormat="1" ht="27" customHeight="1">
      <c r="A23" s="452"/>
      <c r="B23" s="431"/>
      <c r="C23" s="431"/>
      <c r="D23" s="431"/>
      <c r="E23" s="431"/>
      <c r="F23" s="431"/>
      <c r="G23" s="432"/>
      <c r="H23" s="187"/>
      <c r="I23" s="188"/>
      <c r="J23" s="291">
        <f t="shared" si="0"/>
        <v>0</v>
      </c>
      <c r="K23" s="190"/>
      <c r="L23" s="190"/>
      <c r="M23" s="190"/>
      <c r="N23" s="190"/>
      <c r="O23" s="289">
        <f t="shared" si="1"/>
        <v>0</v>
      </c>
      <c r="P23" s="52">
        <f t="shared" si="3"/>
      </c>
      <c r="Q23" s="324"/>
      <c r="R23" s="48">
        <f t="shared" si="2"/>
        <v>0</v>
      </c>
    </row>
    <row r="24" spans="1:18" s="32" customFormat="1" ht="27" customHeight="1">
      <c r="A24" s="452"/>
      <c r="B24" s="431"/>
      <c r="C24" s="431"/>
      <c r="D24" s="431"/>
      <c r="E24" s="431"/>
      <c r="F24" s="431"/>
      <c r="G24" s="432"/>
      <c r="H24" s="187"/>
      <c r="I24" s="188"/>
      <c r="J24" s="291">
        <f t="shared" si="0"/>
        <v>0</v>
      </c>
      <c r="K24" s="190"/>
      <c r="L24" s="190"/>
      <c r="M24" s="190"/>
      <c r="N24" s="190"/>
      <c r="O24" s="289">
        <f t="shared" si="1"/>
        <v>0</v>
      </c>
      <c r="P24" s="52">
        <f t="shared" si="3"/>
      </c>
      <c r="Q24" s="324"/>
      <c r="R24" s="48">
        <f t="shared" si="2"/>
        <v>0</v>
      </c>
    </row>
    <row r="25" spans="1:18" s="32" customFormat="1" ht="27" customHeight="1">
      <c r="A25" s="452"/>
      <c r="B25" s="431"/>
      <c r="C25" s="431"/>
      <c r="D25" s="431"/>
      <c r="E25" s="431"/>
      <c r="F25" s="431"/>
      <c r="G25" s="432"/>
      <c r="H25" s="187"/>
      <c r="I25" s="188"/>
      <c r="J25" s="291">
        <f t="shared" si="0"/>
        <v>0</v>
      </c>
      <c r="K25" s="190"/>
      <c r="L25" s="190"/>
      <c r="M25" s="190"/>
      <c r="N25" s="190"/>
      <c r="O25" s="289">
        <f t="shared" si="1"/>
        <v>0</v>
      </c>
      <c r="P25" s="52">
        <f t="shared" si="3"/>
      </c>
      <c r="Q25" s="324"/>
      <c r="R25" s="48">
        <f t="shared" si="2"/>
        <v>0</v>
      </c>
    </row>
    <row r="26" spans="1:18" s="32" customFormat="1" ht="27" customHeight="1">
      <c r="A26" s="452"/>
      <c r="B26" s="453"/>
      <c r="C26" s="453"/>
      <c r="D26" s="453"/>
      <c r="E26" s="453"/>
      <c r="F26" s="453"/>
      <c r="G26" s="454"/>
      <c r="H26" s="187"/>
      <c r="I26" s="188"/>
      <c r="J26" s="291">
        <f t="shared" si="0"/>
        <v>0</v>
      </c>
      <c r="K26" s="190"/>
      <c r="L26" s="190"/>
      <c r="M26" s="190"/>
      <c r="N26" s="190"/>
      <c r="O26" s="289">
        <f t="shared" si="1"/>
        <v>0</v>
      </c>
      <c r="P26" s="52">
        <f t="shared" si="3"/>
      </c>
      <c r="Q26" s="324"/>
      <c r="R26" s="48">
        <f t="shared" si="2"/>
        <v>0</v>
      </c>
    </row>
    <row r="27" spans="1:18" s="32" customFormat="1" ht="27" customHeight="1">
      <c r="A27" s="452"/>
      <c r="B27" s="453"/>
      <c r="C27" s="453"/>
      <c r="D27" s="453"/>
      <c r="E27" s="453"/>
      <c r="F27" s="453"/>
      <c r="G27" s="454"/>
      <c r="H27" s="187"/>
      <c r="I27" s="188"/>
      <c r="J27" s="291">
        <f t="shared" si="0"/>
        <v>0</v>
      </c>
      <c r="K27" s="190"/>
      <c r="L27" s="190"/>
      <c r="M27" s="190"/>
      <c r="N27" s="190"/>
      <c r="O27" s="289">
        <f t="shared" si="1"/>
        <v>0</v>
      </c>
      <c r="P27" s="52">
        <f t="shared" si="3"/>
      </c>
      <c r="Q27" s="324"/>
      <c r="R27" s="48">
        <f t="shared" si="2"/>
        <v>0</v>
      </c>
    </row>
    <row r="28" spans="1:18" s="32" customFormat="1" ht="27" customHeight="1">
      <c r="A28" s="452"/>
      <c r="B28" s="453"/>
      <c r="C28" s="453"/>
      <c r="D28" s="453"/>
      <c r="E28" s="453"/>
      <c r="F28" s="453"/>
      <c r="G28" s="454"/>
      <c r="H28" s="187"/>
      <c r="I28" s="188"/>
      <c r="J28" s="291">
        <f t="shared" si="0"/>
        <v>0</v>
      </c>
      <c r="K28" s="190"/>
      <c r="L28" s="190"/>
      <c r="M28" s="190"/>
      <c r="N28" s="190"/>
      <c r="O28" s="289">
        <f t="shared" si="1"/>
        <v>0</v>
      </c>
      <c r="P28" s="52">
        <f t="shared" si="3"/>
      </c>
      <c r="Q28" s="324"/>
      <c r="R28" s="48">
        <f t="shared" si="2"/>
        <v>0</v>
      </c>
    </row>
    <row r="29" spans="1:18" s="32" customFormat="1" ht="27" customHeight="1">
      <c r="A29" s="452"/>
      <c r="B29" s="453"/>
      <c r="C29" s="453"/>
      <c r="D29" s="453"/>
      <c r="E29" s="453"/>
      <c r="F29" s="453"/>
      <c r="G29" s="454"/>
      <c r="H29" s="187"/>
      <c r="I29" s="188"/>
      <c r="J29" s="291">
        <f t="shared" si="0"/>
        <v>0</v>
      </c>
      <c r="K29" s="190"/>
      <c r="L29" s="190"/>
      <c r="M29" s="190"/>
      <c r="N29" s="190"/>
      <c r="O29" s="289">
        <f t="shared" si="1"/>
        <v>0</v>
      </c>
      <c r="P29" s="52">
        <f t="shared" si="3"/>
      </c>
      <c r="Q29" s="324"/>
      <c r="R29" s="48">
        <f t="shared" si="2"/>
        <v>0</v>
      </c>
    </row>
    <row r="30" spans="1:18" s="32" customFormat="1" ht="27" customHeight="1">
      <c r="A30" s="452"/>
      <c r="B30" s="453"/>
      <c r="C30" s="453"/>
      <c r="D30" s="453"/>
      <c r="E30" s="453"/>
      <c r="F30" s="453"/>
      <c r="G30" s="454"/>
      <c r="H30" s="187"/>
      <c r="I30" s="188"/>
      <c r="J30" s="291">
        <f t="shared" si="0"/>
        <v>0</v>
      </c>
      <c r="K30" s="190"/>
      <c r="L30" s="190"/>
      <c r="M30" s="190"/>
      <c r="N30" s="190"/>
      <c r="O30" s="289">
        <f t="shared" si="1"/>
        <v>0</v>
      </c>
      <c r="P30" s="52">
        <f t="shared" si="3"/>
      </c>
      <c r="Q30" s="324"/>
      <c r="R30" s="48">
        <f t="shared" si="2"/>
        <v>0</v>
      </c>
    </row>
    <row r="31" spans="1:18" s="32" customFormat="1" ht="27" customHeight="1">
      <c r="A31" s="452"/>
      <c r="B31" s="453"/>
      <c r="C31" s="453"/>
      <c r="D31" s="453"/>
      <c r="E31" s="453"/>
      <c r="F31" s="453"/>
      <c r="G31" s="454"/>
      <c r="H31" s="187"/>
      <c r="I31" s="188"/>
      <c r="J31" s="291">
        <f t="shared" si="0"/>
        <v>0</v>
      </c>
      <c r="K31" s="190"/>
      <c r="L31" s="190"/>
      <c r="M31" s="190"/>
      <c r="N31" s="190"/>
      <c r="O31" s="289">
        <f t="shared" si="1"/>
        <v>0</v>
      </c>
      <c r="P31" s="52">
        <f t="shared" si="3"/>
      </c>
      <c r="Q31" s="324"/>
      <c r="R31" s="48">
        <f t="shared" si="2"/>
        <v>0</v>
      </c>
    </row>
    <row r="32" spans="1:18" s="32" customFormat="1" ht="27" customHeight="1">
      <c r="A32" s="452"/>
      <c r="B32" s="453"/>
      <c r="C32" s="453"/>
      <c r="D32" s="453"/>
      <c r="E32" s="453"/>
      <c r="F32" s="453"/>
      <c r="G32" s="454"/>
      <c r="H32" s="187"/>
      <c r="I32" s="188"/>
      <c r="J32" s="291">
        <f t="shared" si="0"/>
        <v>0</v>
      </c>
      <c r="K32" s="190"/>
      <c r="L32" s="190"/>
      <c r="M32" s="190"/>
      <c r="N32" s="190"/>
      <c r="O32" s="289">
        <f t="shared" si="1"/>
        <v>0</v>
      </c>
      <c r="P32" s="52">
        <f t="shared" si="3"/>
      </c>
      <c r="Q32" s="324"/>
      <c r="R32" s="48">
        <f t="shared" si="2"/>
        <v>0</v>
      </c>
    </row>
    <row r="33" spans="1:18" s="32" customFormat="1" ht="27" customHeight="1">
      <c r="A33" s="452"/>
      <c r="B33" s="453"/>
      <c r="C33" s="453"/>
      <c r="D33" s="453"/>
      <c r="E33" s="453"/>
      <c r="F33" s="453"/>
      <c r="G33" s="454"/>
      <c r="H33" s="187"/>
      <c r="I33" s="188"/>
      <c r="J33" s="291">
        <f t="shared" si="0"/>
        <v>0</v>
      </c>
      <c r="K33" s="190"/>
      <c r="L33" s="190"/>
      <c r="M33" s="190"/>
      <c r="N33" s="190"/>
      <c r="O33" s="289">
        <f t="shared" si="1"/>
        <v>0</v>
      </c>
      <c r="P33" s="52">
        <f t="shared" si="3"/>
      </c>
      <c r="Q33" s="324"/>
      <c r="R33" s="48">
        <f t="shared" si="2"/>
        <v>0</v>
      </c>
    </row>
    <row r="34" spans="1:18" s="32" customFormat="1" ht="27" customHeight="1">
      <c r="A34" s="452"/>
      <c r="B34" s="453"/>
      <c r="C34" s="453"/>
      <c r="D34" s="453"/>
      <c r="E34" s="453"/>
      <c r="F34" s="453"/>
      <c r="G34" s="454"/>
      <c r="H34" s="187"/>
      <c r="I34" s="188"/>
      <c r="J34" s="291">
        <f t="shared" si="0"/>
        <v>0</v>
      </c>
      <c r="K34" s="190"/>
      <c r="L34" s="190"/>
      <c r="M34" s="190"/>
      <c r="N34" s="190"/>
      <c r="O34" s="289">
        <f t="shared" si="1"/>
        <v>0</v>
      </c>
      <c r="P34" s="52">
        <f t="shared" si="3"/>
      </c>
      <c r="Q34" s="324"/>
      <c r="R34" s="48">
        <f t="shared" si="2"/>
        <v>0</v>
      </c>
    </row>
    <row r="35" spans="1:18" s="32" customFormat="1" ht="27" customHeight="1">
      <c r="A35" s="452"/>
      <c r="B35" s="453"/>
      <c r="C35" s="453"/>
      <c r="D35" s="453"/>
      <c r="E35" s="453"/>
      <c r="F35" s="453"/>
      <c r="G35" s="454"/>
      <c r="H35" s="187"/>
      <c r="I35" s="188"/>
      <c r="J35" s="291">
        <f t="shared" si="0"/>
        <v>0</v>
      </c>
      <c r="K35" s="190"/>
      <c r="L35" s="190"/>
      <c r="M35" s="190"/>
      <c r="N35" s="190"/>
      <c r="O35" s="289">
        <f t="shared" si="1"/>
        <v>0</v>
      </c>
      <c r="P35" s="52">
        <f t="shared" si="3"/>
      </c>
      <c r="Q35" s="324"/>
      <c r="R35" s="48">
        <f t="shared" si="2"/>
        <v>0</v>
      </c>
    </row>
    <row r="36" spans="1:18" s="32" customFormat="1" ht="27" customHeight="1">
      <c r="A36" s="452"/>
      <c r="B36" s="453"/>
      <c r="C36" s="453"/>
      <c r="D36" s="453"/>
      <c r="E36" s="453"/>
      <c r="F36" s="453"/>
      <c r="G36" s="454"/>
      <c r="H36" s="187"/>
      <c r="I36" s="188"/>
      <c r="J36" s="291">
        <f t="shared" si="0"/>
        <v>0</v>
      </c>
      <c r="K36" s="190"/>
      <c r="L36" s="190"/>
      <c r="M36" s="190"/>
      <c r="N36" s="190"/>
      <c r="O36" s="289">
        <f t="shared" si="1"/>
        <v>0</v>
      </c>
      <c r="P36" s="52">
        <f t="shared" si="3"/>
      </c>
      <c r="Q36" s="324"/>
      <c r="R36" s="48">
        <f t="shared" si="2"/>
        <v>0</v>
      </c>
    </row>
    <row r="37" spans="1:18" s="32" customFormat="1" ht="27" customHeight="1">
      <c r="A37" s="452"/>
      <c r="B37" s="453"/>
      <c r="C37" s="453"/>
      <c r="D37" s="453"/>
      <c r="E37" s="453"/>
      <c r="F37" s="453"/>
      <c r="G37" s="454"/>
      <c r="H37" s="187"/>
      <c r="I37" s="188"/>
      <c r="J37" s="291">
        <f t="shared" si="0"/>
        <v>0</v>
      </c>
      <c r="K37" s="190"/>
      <c r="L37" s="190"/>
      <c r="M37" s="190"/>
      <c r="N37" s="190"/>
      <c r="O37" s="289">
        <f t="shared" si="1"/>
        <v>0</v>
      </c>
      <c r="P37" s="52">
        <f t="shared" si="3"/>
      </c>
      <c r="Q37" s="324"/>
      <c r="R37" s="48">
        <f t="shared" si="2"/>
        <v>0</v>
      </c>
    </row>
    <row r="38" spans="1:18" s="32" customFormat="1" ht="27" customHeight="1">
      <c r="A38" s="452"/>
      <c r="B38" s="453"/>
      <c r="C38" s="453"/>
      <c r="D38" s="453"/>
      <c r="E38" s="453"/>
      <c r="F38" s="453"/>
      <c r="G38" s="454"/>
      <c r="H38" s="187"/>
      <c r="I38" s="188"/>
      <c r="J38" s="291">
        <f t="shared" si="0"/>
        <v>0</v>
      </c>
      <c r="K38" s="190"/>
      <c r="L38" s="190"/>
      <c r="M38" s="190"/>
      <c r="N38" s="190"/>
      <c r="O38" s="289">
        <f t="shared" si="1"/>
        <v>0</v>
      </c>
      <c r="P38" s="52">
        <f t="shared" si="3"/>
      </c>
      <c r="Q38" s="324"/>
      <c r="R38" s="48">
        <f t="shared" si="2"/>
        <v>0</v>
      </c>
    </row>
    <row r="39" spans="1:18" s="32" customFormat="1" ht="27" customHeight="1">
      <c r="A39" s="452"/>
      <c r="B39" s="453"/>
      <c r="C39" s="453"/>
      <c r="D39" s="453"/>
      <c r="E39" s="453"/>
      <c r="F39" s="453"/>
      <c r="G39" s="454"/>
      <c r="H39" s="187"/>
      <c r="I39" s="188"/>
      <c r="J39" s="291">
        <f t="shared" si="0"/>
        <v>0</v>
      </c>
      <c r="K39" s="190"/>
      <c r="L39" s="190"/>
      <c r="M39" s="190"/>
      <c r="N39" s="190"/>
      <c r="O39" s="289">
        <f t="shared" si="1"/>
        <v>0</v>
      </c>
      <c r="P39" s="52">
        <f t="shared" si="3"/>
      </c>
      <c r="Q39" s="324"/>
      <c r="R39" s="48">
        <f t="shared" si="2"/>
        <v>0</v>
      </c>
    </row>
    <row r="40" spans="1:18" s="32" customFormat="1" ht="27" customHeight="1">
      <c r="A40" s="452"/>
      <c r="B40" s="453"/>
      <c r="C40" s="453"/>
      <c r="D40" s="453"/>
      <c r="E40" s="453"/>
      <c r="F40" s="453"/>
      <c r="G40" s="454"/>
      <c r="H40" s="187"/>
      <c r="I40" s="188"/>
      <c r="J40" s="291">
        <f t="shared" si="0"/>
        <v>0</v>
      </c>
      <c r="K40" s="190"/>
      <c r="L40" s="190"/>
      <c r="M40" s="190"/>
      <c r="N40" s="190"/>
      <c r="O40" s="289">
        <f t="shared" si="1"/>
        <v>0</v>
      </c>
      <c r="P40" s="52">
        <f t="shared" si="3"/>
      </c>
      <c r="Q40" s="324"/>
      <c r="R40" s="48">
        <f t="shared" si="2"/>
        <v>0</v>
      </c>
    </row>
    <row r="41" spans="1:18" s="32" customFormat="1" ht="27" customHeight="1">
      <c r="A41" s="452"/>
      <c r="B41" s="453"/>
      <c r="C41" s="453"/>
      <c r="D41" s="453"/>
      <c r="E41" s="453"/>
      <c r="F41" s="453"/>
      <c r="G41" s="454"/>
      <c r="H41" s="187"/>
      <c r="I41" s="188"/>
      <c r="J41" s="291">
        <f t="shared" si="0"/>
        <v>0</v>
      </c>
      <c r="K41" s="190"/>
      <c r="L41" s="190"/>
      <c r="M41" s="190"/>
      <c r="N41" s="190"/>
      <c r="O41" s="289">
        <f t="shared" si="1"/>
        <v>0</v>
      </c>
      <c r="P41" s="52">
        <f t="shared" si="3"/>
      </c>
      <c r="Q41" s="324"/>
      <c r="R41" s="48">
        <f t="shared" si="2"/>
        <v>0</v>
      </c>
    </row>
    <row r="42" spans="1:18" s="32" customFormat="1" ht="27" customHeight="1">
      <c r="A42" s="452"/>
      <c r="B42" s="453"/>
      <c r="C42" s="453"/>
      <c r="D42" s="453"/>
      <c r="E42" s="453"/>
      <c r="F42" s="453"/>
      <c r="G42" s="454"/>
      <c r="H42" s="187"/>
      <c r="I42" s="188"/>
      <c r="J42" s="291">
        <f t="shared" si="0"/>
        <v>0</v>
      </c>
      <c r="K42" s="190"/>
      <c r="L42" s="190"/>
      <c r="M42" s="190"/>
      <c r="N42" s="190"/>
      <c r="O42" s="289">
        <f t="shared" si="1"/>
        <v>0</v>
      </c>
      <c r="P42" s="52">
        <f t="shared" si="3"/>
      </c>
      <c r="Q42" s="324"/>
      <c r="R42" s="48">
        <f t="shared" si="2"/>
        <v>0</v>
      </c>
    </row>
    <row r="43" spans="1:18" s="32" customFormat="1" ht="27" customHeight="1">
      <c r="A43" s="452"/>
      <c r="B43" s="453"/>
      <c r="C43" s="453"/>
      <c r="D43" s="453"/>
      <c r="E43" s="453"/>
      <c r="F43" s="453"/>
      <c r="G43" s="454"/>
      <c r="H43" s="187"/>
      <c r="I43" s="188"/>
      <c r="J43" s="291">
        <f t="shared" si="0"/>
        <v>0</v>
      </c>
      <c r="K43" s="190"/>
      <c r="L43" s="190"/>
      <c r="M43" s="190"/>
      <c r="N43" s="190"/>
      <c r="O43" s="289">
        <f t="shared" si="1"/>
        <v>0</v>
      </c>
      <c r="P43" s="52">
        <f t="shared" si="3"/>
      </c>
      <c r="Q43" s="324"/>
      <c r="R43" s="48">
        <f t="shared" si="2"/>
        <v>0</v>
      </c>
    </row>
    <row r="44" spans="1:18" s="32" customFormat="1" ht="27" customHeight="1">
      <c r="A44" s="452"/>
      <c r="B44" s="453"/>
      <c r="C44" s="453"/>
      <c r="D44" s="453"/>
      <c r="E44" s="453"/>
      <c r="F44" s="453"/>
      <c r="G44" s="454"/>
      <c r="H44" s="187"/>
      <c r="I44" s="188"/>
      <c r="J44" s="291">
        <f t="shared" si="0"/>
        <v>0</v>
      </c>
      <c r="K44" s="190"/>
      <c r="L44" s="190"/>
      <c r="M44" s="190"/>
      <c r="N44" s="190"/>
      <c r="O44" s="289">
        <f t="shared" si="1"/>
        <v>0</v>
      </c>
      <c r="P44" s="52">
        <f t="shared" si="3"/>
      </c>
      <c r="Q44" s="324"/>
      <c r="R44" s="48">
        <f t="shared" si="2"/>
        <v>0</v>
      </c>
    </row>
    <row r="45" spans="1:18" s="32" customFormat="1" ht="27" customHeight="1">
      <c r="A45" s="452"/>
      <c r="B45" s="453"/>
      <c r="C45" s="453"/>
      <c r="D45" s="453"/>
      <c r="E45" s="453"/>
      <c r="F45" s="453"/>
      <c r="G45" s="454"/>
      <c r="H45" s="187"/>
      <c r="I45" s="188"/>
      <c r="J45" s="291">
        <f t="shared" si="0"/>
        <v>0</v>
      </c>
      <c r="K45" s="190"/>
      <c r="L45" s="190"/>
      <c r="M45" s="190"/>
      <c r="N45" s="190"/>
      <c r="O45" s="289">
        <f t="shared" si="1"/>
        <v>0</v>
      </c>
      <c r="P45" s="52">
        <f t="shared" si="3"/>
      </c>
      <c r="Q45" s="324"/>
      <c r="R45" s="48">
        <f t="shared" si="2"/>
        <v>0</v>
      </c>
    </row>
    <row r="46" spans="1:18" s="32" customFormat="1" ht="27" customHeight="1">
      <c r="A46" s="452"/>
      <c r="B46" s="453"/>
      <c r="C46" s="453"/>
      <c r="D46" s="453"/>
      <c r="E46" s="453"/>
      <c r="F46" s="453"/>
      <c r="G46" s="454"/>
      <c r="H46" s="187"/>
      <c r="I46" s="188"/>
      <c r="J46" s="291">
        <f t="shared" si="0"/>
        <v>0</v>
      </c>
      <c r="K46" s="190"/>
      <c r="L46" s="190"/>
      <c r="M46" s="190"/>
      <c r="N46" s="190"/>
      <c r="O46" s="289">
        <f t="shared" si="1"/>
        <v>0</v>
      </c>
      <c r="P46" s="52">
        <f t="shared" si="3"/>
      </c>
      <c r="Q46" s="324"/>
      <c r="R46" s="48">
        <f t="shared" si="2"/>
        <v>0</v>
      </c>
    </row>
    <row r="47" spans="1:18" s="32" customFormat="1" ht="27" customHeight="1">
      <c r="A47" s="452"/>
      <c r="B47" s="453"/>
      <c r="C47" s="453"/>
      <c r="D47" s="453"/>
      <c r="E47" s="453"/>
      <c r="F47" s="453"/>
      <c r="G47" s="454"/>
      <c r="H47" s="187"/>
      <c r="I47" s="188"/>
      <c r="J47" s="291">
        <f aca="true" t="shared" si="4" ref="J47:J65">H47*I47</f>
        <v>0</v>
      </c>
      <c r="K47" s="190"/>
      <c r="L47" s="190"/>
      <c r="M47" s="190"/>
      <c r="N47" s="190"/>
      <c r="O47" s="289">
        <f aca="true" t="shared" si="5" ref="O47:O65">SUM(K47:N47)</f>
        <v>0</v>
      </c>
      <c r="P47" s="52">
        <f t="shared" si="3"/>
      </c>
      <c r="Q47" s="324"/>
      <c r="R47" s="48">
        <f aca="true" t="shared" si="6" ref="R47:R65">O47-Q47</f>
        <v>0</v>
      </c>
    </row>
    <row r="48" spans="1:18" s="32" customFormat="1" ht="27" customHeight="1">
      <c r="A48" s="452"/>
      <c r="B48" s="453"/>
      <c r="C48" s="453"/>
      <c r="D48" s="453"/>
      <c r="E48" s="453"/>
      <c r="F48" s="453"/>
      <c r="G48" s="454"/>
      <c r="H48" s="187"/>
      <c r="I48" s="188"/>
      <c r="J48" s="291">
        <f t="shared" si="4"/>
        <v>0</v>
      </c>
      <c r="K48" s="190"/>
      <c r="L48" s="190"/>
      <c r="M48" s="190"/>
      <c r="N48" s="190"/>
      <c r="O48" s="289">
        <f t="shared" si="5"/>
        <v>0</v>
      </c>
      <c r="P48" s="52">
        <f t="shared" si="3"/>
      </c>
      <c r="Q48" s="324"/>
      <c r="R48" s="48">
        <f t="shared" si="6"/>
        <v>0</v>
      </c>
    </row>
    <row r="49" spans="1:18" s="32" customFormat="1" ht="27" customHeight="1">
      <c r="A49" s="452"/>
      <c r="B49" s="453"/>
      <c r="C49" s="453"/>
      <c r="D49" s="453"/>
      <c r="E49" s="453"/>
      <c r="F49" s="453"/>
      <c r="G49" s="454"/>
      <c r="H49" s="187"/>
      <c r="I49" s="188"/>
      <c r="J49" s="291">
        <f t="shared" si="4"/>
        <v>0</v>
      </c>
      <c r="K49" s="190"/>
      <c r="L49" s="190"/>
      <c r="M49" s="190"/>
      <c r="N49" s="190"/>
      <c r="O49" s="289">
        <f t="shared" si="5"/>
        <v>0</v>
      </c>
      <c r="P49" s="52">
        <f t="shared" si="3"/>
      </c>
      <c r="Q49" s="324"/>
      <c r="R49" s="48">
        <f t="shared" si="6"/>
        <v>0</v>
      </c>
    </row>
    <row r="50" spans="1:18" s="32" customFormat="1" ht="27" customHeight="1">
      <c r="A50" s="452"/>
      <c r="B50" s="453"/>
      <c r="C50" s="453"/>
      <c r="D50" s="453"/>
      <c r="E50" s="453"/>
      <c r="F50" s="453"/>
      <c r="G50" s="454"/>
      <c r="H50" s="187"/>
      <c r="I50" s="188"/>
      <c r="J50" s="291">
        <f t="shared" si="4"/>
        <v>0</v>
      </c>
      <c r="K50" s="190"/>
      <c r="L50" s="190"/>
      <c r="M50" s="190"/>
      <c r="N50" s="190"/>
      <c r="O50" s="289">
        <f t="shared" si="5"/>
        <v>0</v>
      </c>
      <c r="P50" s="52">
        <f t="shared" si="3"/>
      </c>
      <c r="Q50" s="324"/>
      <c r="R50" s="48">
        <f t="shared" si="6"/>
        <v>0</v>
      </c>
    </row>
    <row r="51" spans="1:18" s="32" customFormat="1" ht="27" customHeight="1">
      <c r="A51" s="452"/>
      <c r="B51" s="453"/>
      <c r="C51" s="453"/>
      <c r="D51" s="453"/>
      <c r="E51" s="453"/>
      <c r="F51" s="453"/>
      <c r="G51" s="454"/>
      <c r="H51" s="187"/>
      <c r="I51" s="188"/>
      <c r="J51" s="291">
        <f t="shared" si="4"/>
        <v>0</v>
      </c>
      <c r="K51" s="190"/>
      <c r="L51" s="190"/>
      <c r="M51" s="190"/>
      <c r="N51" s="190"/>
      <c r="O51" s="289">
        <f t="shared" si="5"/>
        <v>0</v>
      </c>
      <c r="P51" s="52">
        <f t="shared" si="3"/>
      </c>
      <c r="Q51" s="324"/>
      <c r="R51" s="48">
        <f t="shared" si="6"/>
        <v>0</v>
      </c>
    </row>
    <row r="52" spans="1:18" s="32" customFormat="1" ht="27" customHeight="1">
      <c r="A52" s="452"/>
      <c r="B52" s="453"/>
      <c r="C52" s="453"/>
      <c r="D52" s="453"/>
      <c r="E52" s="453"/>
      <c r="F52" s="453"/>
      <c r="G52" s="454"/>
      <c r="H52" s="187"/>
      <c r="I52" s="188"/>
      <c r="J52" s="291">
        <f t="shared" si="4"/>
        <v>0</v>
      </c>
      <c r="K52" s="190"/>
      <c r="L52" s="190"/>
      <c r="M52" s="190"/>
      <c r="N52" s="190"/>
      <c r="O52" s="289">
        <f t="shared" si="5"/>
        <v>0</v>
      </c>
      <c r="P52" s="52">
        <f t="shared" si="3"/>
      </c>
      <c r="Q52" s="324"/>
      <c r="R52" s="48">
        <f t="shared" si="6"/>
        <v>0</v>
      </c>
    </row>
    <row r="53" spans="1:18" s="32" customFormat="1" ht="27" customHeight="1">
      <c r="A53" s="452"/>
      <c r="B53" s="453"/>
      <c r="C53" s="453"/>
      <c r="D53" s="453"/>
      <c r="E53" s="453"/>
      <c r="F53" s="453"/>
      <c r="G53" s="454"/>
      <c r="H53" s="187"/>
      <c r="I53" s="188"/>
      <c r="J53" s="291">
        <f t="shared" si="4"/>
        <v>0</v>
      </c>
      <c r="K53" s="190"/>
      <c r="L53" s="190"/>
      <c r="M53" s="190"/>
      <c r="N53" s="190"/>
      <c r="O53" s="289">
        <f t="shared" si="5"/>
        <v>0</v>
      </c>
      <c r="P53" s="52">
        <f t="shared" si="3"/>
      </c>
      <c r="Q53" s="324"/>
      <c r="R53" s="48">
        <f t="shared" si="6"/>
        <v>0</v>
      </c>
    </row>
    <row r="54" spans="1:18" s="32" customFormat="1" ht="27" customHeight="1">
      <c r="A54" s="452"/>
      <c r="B54" s="453"/>
      <c r="C54" s="453"/>
      <c r="D54" s="453"/>
      <c r="E54" s="453"/>
      <c r="F54" s="453"/>
      <c r="G54" s="454"/>
      <c r="H54" s="187"/>
      <c r="I54" s="188"/>
      <c r="J54" s="291">
        <f t="shared" si="4"/>
        <v>0</v>
      </c>
      <c r="K54" s="190"/>
      <c r="L54" s="190"/>
      <c r="M54" s="190"/>
      <c r="N54" s="190"/>
      <c r="O54" s="289">
        <f t="shared" si="5"/>
        <v>0</v>
      </c>
      <c r="P54" s="52">
        <f t="shared" si="3"/>
      </c>
      <c r="Q54" s="324"/>
      <c r="R54" s="48">
        <f t="shared" si="6"/>
        <v>0</v>
      </c>
    </row>
    <row r="55" spans="1:18" s="32" customFormat="1" ht="27" customHeight="1">
      <c r="A55" s="452"/>
      <c r="B55" s="453"/>
      <c r="C55" s="453"/>
      <c r="D55" s="453"/>
      <c r="E55" s="453"/>
      <c r="F55" s="453"/>
      <c r="G55" s="454"/>
      <c r="H55" s="187"/>
      <c r="I55" s="188"/>
      <c r="J55" s="291">
        <f t="shared" si="4"/>
        <v>0</v>
      </c>
      <c r="K55" s="190"/>
      <c r="L55" s="190"/>
      <c r="M55" s="190"/>
      <c r="N55" s="190"/>
      <c r="O55" s="289">
        <f t="shared" si="5"/>
        <v>0</v>
      </c>
      <c r="P55" s="52">
        <f t="shared" si="3"/>
      </c>
      <c r="Q55" s="324"/>
      <c r="R55" s="48">
        <f t="shared" si="6"/>
        <v>0</v>
      </c>
    </row>
    <row r="56" spans="1:18" s="32" customFormat="1" ht="27" customHeight="1">
      <c r="A56" s="452"/>
      <c r="B56" s="453"/>
      <c r="C56" s="453"/>
      <c r="D56" s="453"/>
      <c r="E56" s="453"/>
      <c r="F56" s="453"/>
      <c r="G56" s="454"/>
      <c r="H56" s="187"/>
      <c r="I56" s="188"/>
      <c r="J56" s="291">
        <f t="shared" si="4"/>
        <v>0</v>
      </c>
      <c r="K56" s="190"/>
      <c r="L56" s="190"/>
      <c r="M56" s="190"/>
      <c r="N56" s="190"/>
      <c r="O56" s="289">
        <f t="shared" si="5"/>
        <v>0</v>
      </c>
      <c r="P56" s="52">
        <f t="shared" si="3"/>
      </c>
      <c r="Q56" s="324"/>
      <c r="R56" s="48">
        <f t="shared" si="6"/>
        <v>0</v>
      </c>
    </row>
    <row r="57" spans="1:18" s="32" customFormat="1" ht="27" customHeight="1">
      <c r="A57" s="452"/>
      <c r="B57" s="453"/>
      <c r="C57" s="453"/>
      <c r="D57" s="453"/>
      <c r="E57" s="453"/>
      <c r="F57" s="453"/>
      <c r="G57" s="454"/>
      <c r="H57" s="187"/>
      <c r="I57" s="188"/>
      <c r="J57" s="291">
        <f t="shared" si="4"/>
        <v>0</v>
      </c>
      <c r="K57" s="190"/>
      <c r="L57" s="190"/>
      <c r="M57" s="190"/>
      <c r="N57" s="190"/>
      <c r="O57" s="289">
        <f t="shared" si="5"/>
        <v>0</v>
      </c>
      <c r="P57" s="52">
        <f t="shared" si="3"/>
      </c>
      <c r="Q57" s="324"/>
      <c r="R57" s="48">
        <f t="shared" si="6"/>
        <v>0</v>
      </c>
    </row>
    <row r="58" spans="1:18" s="32" customFormat="1" ht="27" customHeight="1">
      <c r="A58" s="452"/>
      <c r="B58" s="453"/>
      <c r="C58" s="453"/>
      <c r="D58" s="453"/>
      <c r="E58" s="453"/>
      <c r="F58" s="453"/>
      <c r="G58" s="454"/>
      <c r="H58" s="187"/>
      <c r="I58" s="188"/>
      <c r="J58" s="291">
        <f t="shared" si="4"/>
        <v>0</v>
      </c>
      <c r="K58" s="190"/>
      <c r="L58" s="190"/>
      <c r="M58" s="190"/>
      <c r="N58" s="190"/>
      <c r="O58" s="289">
        <f t="shared" si="5"/>
        <v>0</v>
      </c>
      <c r="P58" s="52">
        <f t="shared" si="3"/>
      </c>
      <c r="Q58" s="324"/>
      <c r="R58" s="48">
        <f t="shared" si="6"/>
        <v>0</v>
      </c>
    </row>
    <row r="59" spans="1:18" s="32" customFormat="1" ht="27" customHeight="1">
      <c r="A59" s="452"/>
      <c r="B59" s="453"/>
      <c r="C59" s="453"/>
      <c r="D59" s="453"/>
      <c r="E59" s="453"/>
      <c r="F59" s="453"/>
      <c r="G59" s="454"/>
      <c r="H59" s="187"/>
      <c r="I59" s="188"/>
      <c r="J59" s="291">
        <f t="shared" si="4"/>
        <v>0</v>
      </c>
      <c r="K59" s="190"/>
      <c r="L59" s="190"/>
      <c r="M59" s="190"/>
      <c r="N59" s="190"/>
      <c r="O59" s="289">
        <f t="shared" si="5"/>
        <v>0</v>
      </c>
      <c r="P59" s="52">
        <f t="shared" si="3"/>
      </c>
      <c r="Q59" s="324"/>
      <c r="R59" s="48">
        <f t="shared" si="6"/>
        <v>0</v>
      </c>
    </row>
    <row r="60" spans="1:18" s="32" customFormat="1" ht="27" customHeight="1">
      <c r="A60" s="452"/>
      <c r="B60" s="453"/>
      <c r="C60" s="453"/>
      <c r="D60" s="453"/>
      <c r="E60" s="453"/>
      <c r="F60" s="453"/>
      <c r="G60" s="454"/>
      <c r="H60" s="187"/>
      <c r="I60" s="188"/>
      <c r="J60" s="291">
        <f t="shared" si="4"/>
        <v>0</v>
      </c>
      <c r="K60" s="190"/>
      <c r="L60" s="190"/>
      <c r="M60" s="190"/>
      <c r="N60" s="190"/>
      <c r="O60" s="289">
        <f t="shared" si="5"/>
        <v>0</v>
      </c>
      <c r="P60" s="52">
        <f t="shared" si="3"/>
      </c>
      <c r="Q60" s="324"/>
      <c r="R60" s="48">
        <f t="shared" si="6"/>
        <v>0</v>
      </c>
    </row>
    <row r="61" spans="1:18" s="32" customFormat="1" ht="27" customHeight="1">
      <c r="A61" s="452"/>
      <c r="B61" s="453"/>
      <c r="C61" s="453"/>
      <c r="D61" s="453"/>
      <c r="E61" s="453"/>
      <c r="F61" s="453"/>
      <c r="G61" s="454"/>
      <c r="H61" s="187"/>
      <c r="I61" s="188"/>
      <c r="J61" s="291">
        <f t="shared" si="4"/>
        <v>0</v>
      </c>
      <c r="K61" s="190"/>
      <c r="L61" s="190"/>
      <c r="M61" s="190"/>
      <c r="N61" s="190"/>
      <c r="O61" s="289">
        <f t="shared" si="5"/>
        <v>0</v>
      </c>
      <c r="P61" s="52">
        <f t="shared" si="3"/>
      </c>
      <c r="Q61" s="324"/>
      <c r="R61" s="48">
        <f t="shared" si="6"/>
        <v>0</v>
      </c>
    </row>
    <row r="62" spans="1:18" s="32" customFormat="1" ht="27" customHeight="1">
      <c r="A62" s="452"/>
      <c r="B62" s="453"/>
      <c r="C62" s="453"/>
      <c r="D62" s="453"/>
      <c r="E62" s="453"/>
      <c r="F62" s="453"/>
      <c r="G62" s="454"/>
      <c r="H62" s="187"/>
      <c r="I62" s="188"/>
      <c r="J62" s="291">
        <f t="shared" si="4"/>
        <v>0</v>
      </c>
      <c r="K62" s="190"/>
      <c r="L62" s="190"/>
      <c r="M62" s="190"/>
      <c r="N62" s="190"/>
      <c r="O62" s="289">
        <f t="shared" si="5"/>
        <v>0</v>
      </c>
      <c r="P62" s="52">
        <f t="shared" si="3"/>
      </c>
      <c r="Q62" s="324"/>
      <c r="R62" s="48">
        <f t="shared" si="6"/>
        <v>0</v>
      </c>
    </row>
    <row r="63" spans="1:18" s="32" customFormat="1" ht="27" customHeight="1">
      <c r="A63" s="452"/>
      <c r="B63" s="453"/>
      <c r="C63" s="453"/>
      <c r="D63" s="453"/>
      <c r="E63" s="453"/>
      <c r="F63" s="453"/>
      <c r="G63" s="454"/>
      <c r="H63" s="187"/>
      <c r="I63" s="188"/>
      <c r="J63" s="291">
        <f t="shared" si="4"/>
        <v>0</v>
      </c>
      <c r="K63" s="190"/>
      <c r="L63" s="190"/>
      <c r="M63" s="190"/>
      <c r="N63" s="190"/>
      <c r="O63" s="289">
        <f t="shared" si="5"/>
        <v>0</v>
      </c>
      <c r="P63" s="52">
        <f t="shared" si="3"/>
      </c>
      <c r="Q63" s="324"/>
      <c r="R63" s="48">
        <f t="shared" si="6"/>
        <v>0</v>
      </c>
    </row>
    <row r="64" spans="1:18" s="32" customFormat="1" ht="27" customHeight="1">
      <c r="A64" s="452"/>
      <c r="B64" s="453"/>
      <c r="C64" s="453"/>
      <c r="D64" s="453"/>
      <c r="E64" s="453"/>
      <c r="F64" s="453"/>
      <c r="G64" s="454"/>
      <c r="H64" s="187"/>
      <c r="I64" s="188"/>
      <c r="J64" s="291">
        <f t="shared" si="4"/>
        <v>0</v>
      </c>
      <c r="K64" s="190"/>
      <c r="L64" s="190"/>
      <c r="M64" s="190"/>
      <c r="N64" s="190"/>
      <c r="O64" s="289">
        <f t="shared" si="5"/>
        <v>0</v>
      </c>
      <c r="P64" s="52">
        <f t="shared" si="3"/>
      </c>
      <c r="Q64" s="324"/>
      <c r="R64" s="48">
        <f t="shared" si="6"/>
        <v>0</v>
      </c>
    </row>
    <row r="65" spans="1:18" s="32" customFormat="1" ht="27" customHeight="1">
      <c r="A65" s="452"/>
      <c r="B65" s="453"/>
      <c r="C65" s="453"/>
      <c r="D65" s="453"/>
      <c r="E65" s="453"/>
      <c r="F65" s="453"/>
      <c r="G65" s="454"/>
      <c r="H65" s="187"/>
      <c r="I65" s="188"/>
      <c r="J65" s="291">
        <f t="shared" si="4"/>
        <v>0</v>
      </c>
      <c r="K65" s="190"/>
      <c r="L65" s="190"/>
      <c r="M65" s="190"/>
      <c r="N65" s="190"/>
      <c r="O65" s="289">
        <f t="shared" si="5"/>
        <v>0</v>
      </c>
      <c r="P65" s="52">
        <f t="shared" si="3"/>
      </c>
      <c r="Q65" s="324"/>
      <c r="R65" s="48">
        <f t="shared" si="6"/>
        <v>0</v>
      </c>
    </row>
    <row r="66" spans="1:7" s="32" customFormat="1" ht="12" customHeight="1">
      <c r="A66" s="21"/>
      <c r="B66" s="21"/>
      <c r="C66" s="21"/>
      <c r="D66" s="21"/>
      <c r="E66" s="21"/>
      <c r="F66" s="21"/>
      <c r="G66" s="21"/>
    </row>
    <row r="67" spans="1:7" s="32" customFormat="1" ht="12" customHeight="1">
      <c r="A67" s="21"/>
      <c r="B67" s="21"/>
      <c r="C67" s="21"/>
      <c r="D67" s="21"/>
      <c r="E67" s="21"/>
      <c r="F67" s="21"/>
      <c r="G67" s="21"/>
    </row>
    <row r="68" spans="1:7" s="32" customFormat="1" ht="12" customHeight="1">
      <c r="A68" s="21"/>
      <c r="B68" s="21"/>
      <c r="C68" s="21"/>
      <c r="D68" s="21"/>
      <c r="E68" s="21"/>
      <c r="F68" s="21"/>
      <c r="G68" s="21"/>
    </row>
    <row r="69" spans="1:12" s="32" customFormat="1" ht="12" customHeight="1">
      <c r="A69" s="21"/>
      <c r="B69" s="21"/>
      <c r="C69" s="21"/>
      <c r="D69" s="21"/>
      <c r="E69" s="21"/>
      <c r="F69" s="21"/>
      <c r="G69" s="21"/>
      <c r="L69" s="1"/>
    </row>
    <row r="70" spans="1:7" s="32" customFormat="1" ht="12" customHeight="1">
      <c r="A70" s="21"/>
      <c r="B70" s="21"/>
      <c r="C70" s="21"/>
      <c r="D70" s="21"/>
      <c r="E70" s="21"/>
      <c r="F70" s="21"/>
      <c r="G70" s="21"/>
    </row>
    <row r="71" spans="1:7" s="32" customFormat="1" ht="12" customHeight="1">
      <c r="A71" s="21"/>
      <c r="B71" s="21"/>
      <c r="C71" s="21"/>
      <c r="D71" s="21"/>
      <c r="E71" s="21"/>
      <c r="F71" s="21"/>
      <c r="G71" s="21"/>
    </row>
    <row r="72" spans="1:7" s="32" customFormat="1" ht="12" customHeight="1">
      <c r="A72" s="21"/>
      <c r="B72" s="21"/>
      <c r="C72" s="21"/>
      <c r="D72" s="21"/>
      <c r="E72" s="21"/>
      <c r="F72" s="21"/>
      <c r="G72" s="21"/>
    </row>
    <row r="73" spans="1:7" s="32" customFormat="1" ht="12" customHeight="1">
      <c r="A73" s="21"/>
      <c r="B73" s="21"/>
      <c r="C73" s="21"/>
      <c r="D73" s="21"/>
      <c r="E73" s="21"/>
      <c r="F73" s="21"/>
      <c r="G73" s="21"/>
    </row>
    <row r="74" spans="1:7" s="33" customFormat="1" ht="12" customHeight="1">
      <c r="A74" s="24"/>
      <c r="B74" s="24"/>
      <c r="C74" s="24"/>
      <c r="D74" s="24"/>
      <c r="E74" s="24"/>
      <c r="F74" s="24"/>
      <c r="G74" s="24"/>
    </row>
    <row r="75" spans="1:7" s="33" customFormat="1" ht="12" customHeight="1">
      <c r="A75" s="24"/>
      <c r="B75" s="24"/>
      <c r="C75" s="24"/>
      <c r="D75" s="24"/>
      <c r="E75" s="24"/>
      <c r="F75" s="24"/>
      <c r="G75" s="24"/>
    </row>
    <row r="76" spans="1:7" s="33" customFormat="1" ht="12" customHeight="1">
      <c r="A76" s="24"/>
      <c r="B76" s="24"/>
      <c r="C76" s="24"/>
      <c r="D76" s="24"/>
      <c r="E76" s="24"/>
      <c r="F76" s="24"/>
      <c r="G76" s="24"/>
    </row>
    <row r="77" spans="1:7" s="33" customFormat="1" ht="12" customHeight="1">
      <c r="A77" s="24"/>
      <c r="B77" s="24"/>
      <c r="C77" s="24"/>
      <c r="D77" s="24"/>
      <c r="E77" s="24"/>
      <c r="F77" s="24"/>
      <c r="G77" s="24"/>
    </row>
    <row r="78" spans="1:7" s="33" customFormat="1" ht="12" customHeight="1">
      <c r="A78" s="24"/>
      <c r="B78" s="24"/>
      <c r="C78" s="24"/>
      <c r="D78" s="24"/>
      <c r="E78" s="24"/>
      <c r="F78" s="24"/>
      <c r="G78" s="24"/>
    </row>
    <row r="79" spans="1:7" s="33" customFormat="1" ht="12" customHeight="1">
      <c r="A79" s="2"/>
      <c r="B79" s="2"/>
      <c r="C79" s="2"/>
      <c r="D79" s="2"/>
      <c r="E79" s="2"/>
      <c r="F79" s="25"/>
      <c r="G79" s="25"/>
    </row>
    <row r="80" spans="1:7" s="33" customFormat="1" ht="12" customHeight="1">
      <c r="A80" s="2"/>
      <c r="B80" s="2"/>
      <c r="C80" s="2"/>
      <c r="D80" s="2"/>
      <c r="E80" s="2"/>
      <c r="F80" s="25"/>
      <c r="G80" s="25"/>
    </row>
    <row r="81" spans="1:7" s="33" customFormat="1" ht="12" customHeight="1">
      <c r="A81" s="2"/>
      <c r="B81" s="2"/>
      <c r="C81" s="2"/>
      <c r="D81" s="2"/>
      <c r="E81" s="2"/>
      <c r="F81" s="25"/>
      <c r="G81" s="25"/>
    </row>
    <row r="82" spans="1:7" s="32" customFormat="1" ht="11.25">
      <c r="A82" s="21"/>
      <c r="B82" s="21"/>
      <c r="C82" s="21"/>
      <c r="D82" s="21"/>
      <c r="E82" s="21"/>
      <c r="F82" s="21"/>
      <c r="G82" s="21"/>
    </row>
    <row r="83" spans="1:7" s="32" customFormat="1" ht="29.25" customHeight="1">
      <c r="A83" s="21"/>
      <c r="B83" s="21"/>
      <c r="C83" s="21"/>
      <c r="D83" s="21"/>
      <c r="E83" s="21"/>
      <c r="F83" s="21"/>
      <c r="G83" s="21"/>
    </row>
    <row r="84" spans="1:7" s="32" customFormat="1" ht="11.25">
      <c r="A84" s="21"/>
      <c r="B84" s="21"/>
      <c r="C84" s="21"/>
      <c r="D84" s="21"/>
      <c r="E84" s="21"/>
      <c r="F84" s="21"/>
      <c r="G84" s="21"/>
    </row>
    <row r="85" spans="1:7" s="32" customFormat="1" ht="11.25">
      <c r="A85" s="21"/>
      <c r="B85" s="21"/>
      <c r="C85" s="21"/>
      <c r="D85" s="21"/>
      <c r="E85" s="21"/>
      <c r="F85" s="21"/>
      <c r="G85" s="21"/>
    </row>
    <row r="86" spans="1:7" s="32" customFormat="1" ht="13.5" customHeight="1">
      <c r="A86" s="21"/>
      <c r="B86" s="21"/>
      <c r="C86" s="21"/>
      <c r="D86" s="21"/>
      <c r="E86" s="21"/>
      <c r="F86" s="21"/>
      <c r="G86" s="21"/>
    </row>
    <row r="87" spans="1:7" s="32" customFormat="1" ht="11.25">
      <c r="A87" s="21"/>
      <c r="B87" s="21"/>
      <c r="C87" s="21"/>
      <c r="D87" s="21"/>
      <c r="E87" s="21"/>
      <c r="F87" s="21"/>
      <c r="G87" s="21"/>
    </row>
    <row r="88" spans="1:7" s="32" customFormat="1" ht="11.25">
      <c r="A88" s="21"/>
      <c r="B88" s="21"/>
      <c r="C88" s="21"/>
      <c r="D88" s="21"/>
      <c r="E88" s="21"/>
      <c r="F88" s="21"/>
      <c r="G88" s="21"/>
    </row>
    <row r="89" spans="1:7" s="32" customFormat="1" ht="19.5" customHeight="1">
      <c r="A89" s="21"/>
      <c r="B89" s="21"/>
      <c r="C89" s="21"/>
      <c r="D89" s="21"/>
      <c r="E89" s="21"/>
      <c r="F89" s="21"/>
      <c r="G89" s="21"/>
    </row>
    <row r="90" spans="1:7" s="32" customFormat="1" ht="19.5" customHeight="1">
      <c r="A90" s="21"/>
      <c r="B90" s="21"/>
      <c r="C90" s="21"/>
      <c r="D90" s="21"/>
      <c r="E90" s="21"/>
      <c r="F90" s="21"/>
      <c r="G90" s="21"/>
    </row>
    <row r="91" spans="1:7" s="32" customFormat="1" ht="19.5" customHeight="1">
      <c r="A91" s="21"/>
      <c r="B91" s="21"/>
      <c r="C91" s="21"/>
      <c r="D91" s="21"/>
      <c r="E91" s="21"/>
      <c r="F91" s="21"/>
      <c r="G91" s="21"/>
    </row>
    <row r="92" spans="1:7" s="32" customFormat="1" ht="19.5" customHeight="1">
      <c r="A92" s="21"/>
      <c r="B92" s="21"/>
      <c r="C92" s="21"/>
      <c r="D92" s="21"/>
      <c r="E92" s="21"/>
      <c r="F92" s="21"/>
      <c r="G92" s="21"/>
    </row>
    <row r="93" spans="1:7" s="32" customFormat="1" ht="19.5" customHeight="1">
      <c r="A93" s="21"/>
      <c r="B93" s="21"/>
      <c r="C93" s="21"/>
      <c r="D93" s="21"/>
      <c r="E93" s="21"/>
      <c r="F93" s="21"/>
      <c r="G93" s="21"/>
    </row>
    <row r="94" spans="1:7" s="32" customFormat="1" ht="19.5" customHeight="1">
      <c r="A94" s="21"/>
      <c r="B94" s="21"/>
      <c r="C94" s="21"/>
      <c r="D94" s="21"/>
      <c r="E94" s="21"/>
      <c r="F94" s="21"/>
      <c r="G94" s="21"/>
    </row>
    <row r="95" spans="1:7" s="32" customFormat="1" ht="19.5" customHeight="1">
      <c r="A95" s="21"/>
      <c r="B95" s="21"/>
      <c r="C95" s="21"/>
      <c r="D95" s="21"/>
      <c r="E95" s="21"/>
      <c r="F95" s="21"/>
      <c r="G95" s="21"/>
    </row>
    <row r="96" spans="1:7" s="32" customFormat="1" ht="19.5" customHeight="1">
      <c r="A96" s="21"/>
      <c r="B96" s="21"/>
      <c r="C96" s="21"/>
      <c r="D96" s="21"/>
      <c r="E96" s="21"/>
      <c r="F96" s="21"/>
      <c r="G96" s="21"/>
    </row>
    <row r="97" spans="1:7" s="32" customFormat="1" ht="19.5" customHeight="1">
      <c r="A97" s="21"/>
      <c r="B97" s="21"/>
      <c r="C97" s="21"/>
      <c r="D97" s="21"/>
      <c r="E97" s="21"/>
      <c r="F97" s="21"/>
      <c r="G97" s="21"/>
    </row>
    <row r="98" spans="1:7" s="32" customFormat="1" ht="19.5" customHeight="1">
      <c r="A98" s="21"/>
      <c r="B98" s="21"/>
      <c r="C98" s="21"/>
      <c r="D98" s="21"/>
      <c r="E98" s="21"/>
      <c r="F98" s="21"/>
      <c r="G98" s="21"/>
    </row>
    <row r="99" spans="1:7" s="32" customFormat="1" ht="19.5" customHeight="1">
      <c r="A99" s="21"/>
      <c r="B99" s="21"/>
      <c r="C99" s="21"/>
      <c r="D99" s="21"/>
      <c r="E99" s="21"/>
      <c r="F99" s="21"/>
      <c r="G99" s="21"/>
    </row>
    <row r="100" spans="1:7" s="33" customFormat="1" ht="12" customHeight="1">
      <c r="A100" s="24"/>
      <c r="B100" s="24"/>
      <c r="C100" s="24"/>
      <c r="D100" s="24"/>
      <c r="E100" s="24"/>
      <c r="F100" s="24"/>
      <c r="G100" s="24"/>
    </row>
    <row r="101" spans="1:7" s="33" customFormat="1" ht="12" customHeight="1">
      <c r="A101" s="24"/>
      <c r="B101" s="24"/>
      <c r="C101" s="24"/>
      <c r="D101" s="24"/>
      <c r="E101" s="24"/>
      <c r="F101" s="24"/>
      <c r="G101" s="24"/>
    </row>
    <row r="102" spans="1:7" s="32" customFormat="1" ht="24.75" customHeight="1">
      <c r="A102" s="26"/>
      <c r="B102" s="27"/>
      <c r="C102" s="27"/>
      <c r="D102" s="27"/>
      <c r="E102" s="27"/>
      <c r="F102" s="28"/>
      <c r="G102" s="28"/>
    </row>
    <row r="103" spans="1:7" s="32" customFormat="1" ht="24.75" customHeight="1">
      <c r="A103" s="26"/>
      <c r="B103" s="27"/>
      <c r="C103" s="27"/>
      <c r="D103" s="27"/>
      <c r="E103" s="26"/>
      <c r="F103" s="28"/>
      <c r="G103" s="28"/>
    </row>
    <row r="104" spans="1:7" s="32" customFormat="1" ht="24.75" customHeight="1">
      <c r="A104" s="26"/>
      <c r="B104" s="27"/>
      <c r="C104" s="27"/>
      <c r="D104" s="27"/>
      <c r="E104" s="26"/>
      <c r="F104" s="28"/>
      <c r="G104" s="28"/>
    </row>
  </sheetData>
  <sheetProtection password="C31F" sheet="1" objects="1" scenarios="1"/>
  <mergeCells count="53">
    <mergeCell ref="A42:G42"/>
    <mergeCell ref="A36:G36"/>
    <mergeCell ref="A37:G37"/>
    <mergeCell ref="A38:G38"/>
    <mergeCell ref="A39:G39"/>
    <mergeCell ref="A28:G28"/>
    <mergeCell ref="A29:G29"/>
    <mergeCell ref="A40:G40"/>
    <mergeCell ref="A41:G41"/>
    <mergeCell ref="A22:G22"/>
    <mergeCell ref="A23:G23"/>
    <mergeCell ref="A24:G24"/>
    <mergeCell ref="A25:G25"/>
    <mergeCell ref="A15:G15"/>
    <mergeCell ref="H13:R13"/>
    <mergeCell ref="A43:G43"/>
    <mergeCell ref="A44:G44"/>
    <mergeCell ref="A26:G26"/>
    <mergeCell ref="A27:G27"/>
    <mergeCell ref="A30:G30"/>
    <mergeCell ref="A31:G31"/>
    <mergeCell ref="A32:G32"/>
    <mergeCell ref="A33:G33"/>
    <mergeCell ref="H7:R7"/>
    <mergeCell ref="A65:G65"/>
    <mergeCell ref="A59:G59"/>
    <mergeCell ref="A60:G60"/>
    <mergeCell ref="A61:G61"/>
    <mergeCell ref="A62:G62"/>
    <mergeCell ref="A63:G63"/>
    <mergeCell ref="A64:G64"/>
    <mergeCell ref="A56:G56"/>
    <mergeCell ref="A57:G57"/>
    <mergeCell ref="A58:G58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45:G45"/>
    <mergeCell ref="A46:G46"/>
    <mergeCell ref="A16:G16"/>
    <mergeCell ref="A17:G17"/>
    <mergeCell ref="A18:G18"/>
    <mergeCell ref="A19:G19"/>
    <mergeCell ref="A34:G34"/>
    <mergeCell ref="A35:G35"/>
    <mergeCell ref="A20:G20"/>
    <mergeCell ref="A21:G21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H15" sqref="H15:I15"/>
    </sheetView>
  </sheetViews>
  <sheetFormatPr defaultColWidth="9.00390625" defaultRowHeight="12.75"/>
  <cols>
    <col min="1" max="5" width="5.75390625" style="18" customWidth="1"/>
    <col min="6" max="6" width="4.125" style="18" customWidth="1"/>
    <col min="7" max="7" width="5.125" style="18" customWidth="1"/>
    <col min="8" max="8" width="13.125" style="18" customWidth="1"/>
    <col min="9" max="9" width="9.125" style="18" customWidth="1"/>
    <col min="10" max="10" width="13.75390625" style="18" customWidth="1"/>
    <col min="11" max="11" width="13.125" style="18" customWidth="1"/>
    <col min="12" max="12" width="11.625" style="18" customWidth="1"/>
    <col min="13" max="13" width="11.375" style="18" customWidth="1"/>
    <col min="14" max="14" width="12.25390625" style="18" customWidth="1"/>
    <col min="15" max="15" width="13.75390625" style="18" customWidth="1"/>
    <col min="16" max="16" width="10.125" style="18" customWidth="1"/>
    <col min="17" max="17" width="11.375" style="18" customWidth="1"/>
    <col min="18" max="18" width="12.75390625" style="18" customWidth="1"/>
    <col min="19" max="16384" width="9.125" style="18" customWidth="1"/>
  </cols>
  <sheetData>
    <row r="1" spans="1:17" s="21" customFormat="1" ht="12.75" customHeight="1">
      <c r="A1" s="18" t="s">
        <v>298</v>
      </c>
      <c r="B1" s="18"/>
      <c r="C1" s="18"/>
      <c r="D1" s="19"/>
      <c r="E1" s="19"/>
      <c r="F1" s="19"/>
      <c r="G1" s="20"/>
      <c r="H1" s="20"/>
      <c r="K1" s="2"/>
      <c r="L1" s="22"/>
      <c r="M1" s="367"/>
      <c r="N1" s="314"/>
      <c r="O1" s="314"/>
      <c r="P1" s="314"/>
      <c r="Q1" s="314"/>
    </row>
    <row r="2" spans="1:18" s="21" customFormat="1" ht="17.25" customHeight="1">
      <c r="A2" s="36" t="s">
        <v>52</v>
      </c>
      <c r="B2" s="115"/>
      <c r="C2" s="115"/>
      <c r="D2" s="115"/>
      <c r="E2" s="115"/>
      <c r="F2" s="115"/>
      <c r="G2" s="115"/>
      <c r="L2" s="408" t="s">
        <v>302</v>
      </c>
      <c r="M2" s="409"/>
      <c r="N2" s="410"/>
      <c r="O2" s="368"/>
      <c r="P2" s="408" t="s">
        <v>302</v>
      </c>
      <c r="Q2" s="409"/>
      <c r="R2" s="410"/>
    </row>
    <row r="3" spans="1:18" s="21" customFormat="1" ht="17.25" customHeight="1">
      <c r="A3" s="36"/>
      <c r="B3" s="115"/>
      <c r="C3" s="115"/>
      <c r="D3" s="115"/>
      <c r="E3" s="115"/>
      <c r="F3" s="115"/>
      <c r="G3" s="115"/>
      <c r="L3" s="408" t="s">
        <v>303</v>
      </c>
      <c r="M3" s="409"/>
      <c r="N3" s="410"/>
      <c r="O3" s="368"/>
      <c r="P3" s="408" t="s">
        <v>303</v>
      </c>
      <c r="Q3" s="409"/>
      <c r="R3" s="410"/>
    </row>
    <row r="4" spans="1:18" s="21" customFormat="1" ht="17.25" customHeight="1">
      <c r="A4" s="36"/>
      <c r="B4" s="115"/>
      <c r="C4" s="115"/>
      <c r="D4" s="115"/>
      <c r="E4" s="115"/>
      <c r="F4" s="115"/>
      <c r="G4" s="115"/>
      <c r="L4" s="408" t="s">
        <v>304</v>
      </c>
      <c r="M4" s="409"/>
      <c r="N4" s="410"/>
      <c r="O4" s="368"/>
      <c r="P4" s="408" t="s">
        <v>304</v>
      </c>
      <c r="Q4" s="409"/>
      <c r="R4" s="410"/>
    </row>
    <row r="5" spans="1:18" s="21" customFormat="1" ht="17.25" customHeight="1">
      <c r="A5" s="36"/>
      <c r="B5" s="115"/>
      <c r="C5" s="115"/>
      <c r="D5" s="115"/>
      <c r="E5" s="115"/>
      <c r="F5" s="115"/>
      <c r="G5" s="115"/>
      <c r="L5" s="408" t="s">
        <v>305</v>
      </c>
      <c r="M5" s="409"/>
      <c r="N5" s="410"/>
      <c r="O5" s="368"/>
      <c r="P5" s="408" t="s">
        <v>305</v>
      </c>
      <c r="Q5" s="409"/>
      <c r="R5" s="410"/>
    </row>
    <row r="6" spans="1:18" s="21" customFormat="1" ht="12.75" customHeight="1" thickBot="1">
      <c r="A6" s="27" t="s">
        <v>42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s="21" customFormat="1" ht="20.25" customHeight="1">
      <c r="A7" s="79" t="s">
        <v>307</v>
      </c>
      <c r="B7" s="49"/>
      <c r="C7" s="49"/>
      <c r="D7" s="49"/>
      <c r="E7" s="49"/>
      <c r="F7" s="49"/>
      <c r="G7" s="50"/>
      <c r="H7" s="449">
        <v>2011</v>
      </c>
      <c r="I7" s="450"/>
      <c r="J7" s="450"/>
      <c r="K7" s="450"/>
      <c r="L7" s="450"/>
      <c r="M7" s="450"/>
      <c r="N7" s="450"/>
      <c r="O7" s="450"/>
      <c r="P7" s="450"/>
      <c r="Q7" s="450"/>
      <c r="R7" s="451"/>
    </row>
    <row r="8" spans="1:18" s="21" customFormat="1" ht="20.25" customHeight="1" thickBot="1">
      <c r="A8" s="71"/>
      <c r="B8" s="54"/>
      <c r="C8" s="54"/>
      <c r="D8" s="54"/>
      <c r="E8" s="54"/>
      <c r="F8" s="54"/>
      <c r="G8" s="55"/>
      <c r="H8" s="72"/>
      <c r="I8" s="73"/>
      <c r="J8" s="74"/>
      <c r="K8" s="75" t="s">
        <v>5</v>
      </c>
      <c r="L8" s="75" t="s">
        <v>6</v>
      </c>
      <c r="M8" s="75" t="s">
        <v>7</v>
      </c>
      <c r="N8" s="75" t="s">
        <v>8</v>
      </c>
      <c r="O8" s="76" t="s">
        <v>9</v>
      </c>
      <c r="P8" s="77"/>
      <c r="Q8" s="76" t="s">
        <v>21</v>
      </c>
      <c r="R8" s="278" t="s">
        <v>22</v>
      </c>
    </row>
    <row r="9" spans="1:18" s="21" customFormat="1" ht="20.25" customHeight="1">
      <c r="A9" s="279" t="s">
        <v>53</v>
      </c>
      <c r="B9" s="280"/>
      <c r="C9" s="280"/>
      <c r="D9" s="280"/>
      <c r="E9" s="280"/>
      <c r="F9" s="280"/>
      <c r="G9" s="281"/>
      <c r="H9" s="66"/>
      <c r="I9" s="67"/>
      <c r="J9" s="68"/>
      <c r="K9" s="69">
        <f>SUM(K15:K1002)</f>
        <v>0</v>
      </c>
      <c r="L9" s="69">
        <f>SUM(L15:L1002)</f>
        <v>0</v>
      </c>
      <c r="M9" s="69">
        <f>SUM(M15:M1002)</f>
        <v>0</v>
      </c>
      <c r="N9" s="69">
        <f>SUM(N15:N1002)</f>
        <v>0</v>
      </c>
      <c r="O9" s="69">
        <f>SUM(O15:O1002)</f>
        <v>0</v>
      </c>
      <c r="P9" s="69"/>
      <c r="Q9" s="69">
        <f>SUM(Q15:Q1002)</f>
        <v>0</v>
      </c>
      <c r="R9" s="70">
        <f>SUM(R15:R1002)</f>
        <v>0</v>
      </c>
    </row>
    <row r="10" spans="1:18" s="21" customFormat="1" ht="20.25" customHeight="1">
      <c r="A10" s="282" t="s">
        <v>54</v>
      </c>
      <c r="B10" s="283"/>
      <c r="C10" s="283"/>
      <c r="D10" s="283"/>
      <c r="E10" s="283"/>
      <c r="F10" s="283"/>
      <c r="G10" s="284"/>
      <c r="H10" s="41"/>
      <c r="I10" s="34"/>
      <c r="J10" s="35"/>
      <c r="K10" s="184"/>
      <c r="L10" s="184"/>
      <c r="M10" s="184"/>
      <c r="N10" s="184"/>
      <c r="O10" s="23">
        <f>SUM(K10:N10)</f>
        <v>0</v>
      </c>
      <c r="P10" s="30"/>
      <c r="Q10" s="323"/>
      <c r="R10" s="42">
        <f>O10-Q10</f>
        <v>0</v>
      </c>
    </row>
    <row r="11" spans="1:18" s="21" customFormat="1" ht="20.25" customHeight="1" thickBot="1">
      <c r="A11" s="285" t="s">
        <v>55</v>
      </c>
      <c r="B11" s="286"/>
      <c r="C11" s="286"/>
      <c r="D11" s="286"/>
      <c r="E11" s="286"/>
      <c r="F11" s="286"/>
      <c r="G11" s="287"/>
      <c r="H11" s="43"/>
      <c r="I11" s="44"/>
      <c r="J11" s="45"/>
      <c r="K11" s="46">
        <f>K9+K10</f>
        <v>0</v>
      </c>
      <c r="L11" s="46">
        <f>L9+L10</f>
        <v>0</v>
      </c>
      <c r="M11" s="46">
        <f>M9+M10</f>
        <v>0</v>
      </c>
      <c r="N11" s="46">
        <f>N9+N10</f>
        <v>0</v>
      </c>
      <c r="O11" s="46">
        <f>O9+O10</f>
        <v>0</v>
      </c>
      <c r="P11" s="46"/>
      <c r="Q11" s="46">
        <f>Q9+Q10</f>
        <v>0</v>
      </c>
      <c r="R11" s="47">
        <f>R9+R10</f>
        <v>0</v>
      </c>
    </row>
    <row r="12" spans="1:18" s="21" customFormat="1" ht="17.2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21" customFormat="1" ht="20.25" customHeight="1">
      <c r="A13" s="78" t="s">
        <v>56</v>
      </c>
      <c r="B13" s="49"/>
      <c r="C13" s="49"/>
      <c r="D13" s="49"/>
      <c r="E13" s="49"/>
      <c r="F13" s="49"/>
      <c r="G13" s="50"/>
      <c r="H13" s="446">
        <v>2011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8"/>
    </row>
    <row r="14" spans="1:18" s="21" customFormat="1" ht="25.5" customHeight="1" thickBot="1">
      <c r="A14" s="53" t="s">
        <v>308</v>
      </c>
      <c r="B14" s="54"/>
      <c r="C14" s="54"/>
      <c r="D14" s="54"/>
      <c r="E14" s="54"/>
      <c r="F14" s="54"/>
      <c r="G14" s="55"/>
      <c r="H14" s="56" t="s">
        <v>23</v>
      </c>
      <c r="I14" s="57" t="s">
        <v>24</v>
      </c>
      <c r="J14" s="58" t="s">
        <v>309</v>
      </c>
      <c r="K14" s="59" t="s">
        <v>5</v>
      </c>
      <c r="L14" s="59" t="s">
        <v>6</v>
      </c>
      <c r="M14" s="59" t="s">
        <v>7</v>
      </c>
      <c r="N14" s="59" t="s">
        <v>8</v>
      </c>
      <c r="O14" s="60" t="s">
        <v>38</v>
      </c>
      <c r="P14" s="61" t="s">
        <v>40</v>
      </c>
      <c r="Q14" s="62" t="s">
        <v>39</v>
      </c>
      <c r="R14" s="63" t="s">
        <v>41</v>
      </c>
    </row>
    <row r="15" spans="1:18" s="32" customFormat="1" ht="27" customHeight="1">
      <c r="A15" s="455"/>
      <c r="B15" s="456"/>
      <c r="C15" s="456"/>
      <c r="D15" s="456"/>
      <c r="E15" s="456"/>
      <c r="F15" s="456"/>
      <c r="G15" s="457"/>
      <c r="H15" s="185"/>
      <c r="I15" s="186"/>
      <c r="J15" s="290">
        <f aca="true" t="shared" si="0" ref="J15:J46">H15*I15</f>
        <v>0</v>
      </c>
      <c r="K15" s="189"/>
      <c r="L15" s="189"/>
      <c r="M15" s="189"/>
      <c r="N15" s="189"/>
      <c r="O15" s="288">
        <f aca="true" t="shared" si="1" ref="O15:O46">SUM(K15:N15)</f>
        <v>0</v>
      </c>
      <c r="P15" s="52">
        <f>IF(ROUND(H15*I15,2)-ROUND(O15,2)=0,"","zlý súčet")</f>
      </c>
      <c r="Q15" s="325"/>
      <c r="R15" s="277">
        <f aca="true" t="shared" si="2" ref="R15:R46">O15-Q15</f>
        <v>0</v>
      </c>
    </row>
    <row r="16" spans="1:18" s="32" customFormat="1" ht="27" customHeight="1">
      <c r="A16" s="452"/>
      <c r="B16" s="453"/>
      <c r="C16" s="453"/>
      <c r="D16" s="453"/>
      <c r="E16" s="453"/>
      <c r="F16" s="453"/>
      <c r="G16" s="454"/>
      <c r="H16" s="187"/>
      <c r="I16" s="188"/>
      <c r="J16" s="291">
        <f t="shared" si="0"/>
        <v>0</v>
      </c>
      <c r="K16" s="190"/>
      <c r="L16" s="190"/>
      <c r="M16" s="190"/>
      <c r="N16" s="190"/>
      <c r="O16" s="289">
        <f t="shared" si="1"/>
        <v>0</v>
      </c>
      <c r="P16" s="52">
        <f aca="true" t="shared" si="3" ref="P16:P65">IF(ROUND(H16*I16,2)-ROUND(O16,2)=0,"","zlý súčet")</f>
      </c>
      <c r="Q16" s="324"/>
      <c r="R16" s="48">
        <f t="shared" si="2"/>
        <v>0</v>
      </c>
    </row>
    <row r="17" spans="1:18" s="32" customFormat="1" ht="27" customHeight="1">
      <c r="A17" s="452"/>
      <c r="B17" s="453"/>
      <c r="C17" s="453"/>
      <c r="D17" s="453"/>
      <c r="E17" s="453"/>
      <c r="F17" s="453"/>
      <c r="G17" s="454"/>
      <c r="H17" s="187"/>
      <c r="I17" s="188"/>
      <c r="J17" s="291">
        <f t="shared" si="0"/>
        <v>0</v>
      </c>
      <c r="K17" s="190"/>
      <c r="L17" s="190"/>
      <c r="M17" s="190"/>
      <c r="N17" s="190"/>
      <c r="O17" s="289">
        <f t="shared" si="1"/>
        <v>0</v>
      </c>
      <c r="P17" s="52">
        <f t="shared" si="3"/>
      </c>
      <c r="Q17" s="324"/>
      <c r="R17" s="48">
        <f t="shared" si="2"/>
        <v>0</v>
      </c>
    </row>
    <row r="18" spans="1:18" s="32" customFormat="1" ht="27" customHeight="1">
      <c r="A18" s="452"/>
      <c r="B18" s="453"/>
      <c r="C18" s="453"/>
      <c r="D18" s="453"/>
      <c r="E18" s="453"/>
      <c r="F18" s="453"/>
      <c r="G18" s="454"/>
      <c r="H18" s="187"/>
      <c r="I18" s="188"/>
      <c r="J18" s="291">
        <f t="shared" si="0"/>
        <v>0</v>
      </c>
      <c r="K18" s="190"/>
      <c r="L18" s="190"/>
      <c r="M18" s="190"/>
      <c r="N18" s="190"/>
      <c r="O18" s="289">
        <f t="shared" si="1"/>
        <v>0</v>
      </c>
      <c r="P18" s="52">
        <f t="shared" si="3"/>
      </c>
      <c r="Q18" s="324"/>
      <c r="R18" s="48">
        <f t="shared" si="2"/>
        <v>0</v>
      </c>
    </row>
    <row r="19" spans="1:18" s="32" customFormat="1" ht="27" customHeight="1">
      <c r="A19" s="452"/>
      <c r="B19" s="453"/>
      <c r="C19" s="453"/>
      <c r="D19" s="453"/>
      <c r="E19" s="453"/>
      <c r="F19" s="453"/>
      <c r="G19" s="454"/>
      <c r="H19" s="187"/>
      <c r="I19" s="188"/>
      <c r="J19" s="291">
        <f t="shared" si="0"/>
        <v>0</v>
      </c>
      <c r="K19" s="190"/>
      <c r="L19" s="190"/>
      <c r="M19" s="190"/>
      <c r="N19" s="190"/>
      <c r="O19" s="289">
        <f t="shared" si="1"/>
        <v>0</v>
      </c>
      <c r="P19" s="52">
        <f t="shared" si="3"/>
      </c>
      <c r="Q19" s="324"/>
      <c r="R19" s="48">
        <f t="shared" si="2"/>
        <v>0</v>
      </c>
    </row>
    <row r="20" spans="1:18" s="32" customFormat="1" ht="27" customHeight="1">
      <c r="A20" s="452"/>
      <c r="B20" s="453"/>
      <c r="C20" s="453"/>
      <c r="D20" s="453"/>
      <c r="E20" s="453"/>
      <c r="F20" s="453"/>
      <c r="G20" s="454"/>
      <c r="H20" s="187"/>
      <c r="I20" s="188"/>
      <c r="J20" s="291">
        <f t="shared" si="0"/>
        <v>0</v>
      </c>
      <c r="K20" s="190"/>
      <c r="L20" s="190"/>
      <c r="M20" s="190"/>
      <c r="N20" s="190"/>
      <c r="O20" s="289">
        <f t="shared" si="1"/>
        <v>0</v>
      </c>
      <c r="P20" s="52">
        <f t="shared" si="3"/>
      </c>
      <c r="Q20" s="324"/>
      <c r="R20" s="48">
        <f t="shared" si="2"/>
        <v>0</v>
      </c>
    </row>
    <row r="21" spans="1:18" s="32" customFormat="1" ht="27" customHeight="1">
      <c r="A21" s="452"/>
      <c r="B21" s="453"/>
      <c r="C21" s="453"/>
      <c r="D21" s="453"/>
      <c r="E21" s="453"/>
      <c r="F21" s="453"/>
      <c r="G21" s="454"/>
      <c r="H21" s="187"/>
      <c r="I21" s="188"/>
      <c r="J21" s="291">
        <f t="shared" si="0"/>
        <v>0</v>
      </c>
      <c r="K21" s="190"/>
      <c r="L21" s="190"/>
      <c r="M21" s="190"/>
      <c r="N21" s="190"/>
      <c r="O21" s="289">
        <f t="shared" si="1"/>
        <v>0</v>
      </c>
      <c r="P21" s="52">
        <f t="shared" si="3"/>
      </c>
      <c r="Q21" s="324"/>
      <c r="R21" s="48">
        <f t="shared" si="2"/>
        <v>0</v>
      </c>
    </row>
    <row r="22" spans="1:18" s="32" customFormat="1" ht="27" customHeight="1">
      <c r="A22" s="452"/>
      <c r="B22" s="453"/>
      <c r="C22" s="453"/>
      <c r="D22" s="453"/>
      <c r="E22" s="453"/>
      <c r="F22" s="453"/>
      <c r="G22" s="454"/>
      <c r="H22" s="187"/>
      <c r="I22" s="188"/>
      <c r="J22" s="291">
        <f t="shared" si="0"/>
        <v>0</v>
      </c>
      <c r="K22" s="190"/>
      <c r="L22" s="190"/>
      <c r="M22" s="190"/>
      <c r="N22" s="190"/>
      <c r="O22" s="289">
        <f t="shared" si="1"/>
        <v>0</v>
      </c>
      <c r="P22" s="52">
        <f t="shared" si="3"/>
      </c>
      <c r="Q22" s="324"/>
      <c r="R22" s="48">
        <f t="shared" si="2"/>
        <v>0</v>
      </c>
    </row>
    <row r="23" spans="1:18" s="32" customFormat="1" ht="27" customHeight="1">
      <c r="A23" s="452"/>
      <c r="B23" s="453"/>
      <c r="C23" s="453"/>
      <c r="D23" s="453"/>
      <c r="E23" s="453"/>
      <c r="F23" s="453"/>
      <c r="G23" s="454"/>
      <c r="H23" s="187"/>
      <c r="I23" s="188"/>
      <c r="J23" s="291">
        <f t="shared" si="0"/>
        <v>0</v>
      </c>
      <c r="K23" s="190"/>
      <c r="L23" s="190"/>
      <c r="M23" s="190"/>
      <c r="N23" s="190"/>
      <c r="O23" s="289">
        <f t="shared" si="1"/>
        <v>0</v>
      </c>
      <c r="P23" s="52">
        <f t="shared" si="3"/>
      </c>
      <c r="Q23" s="324"/>
      <c r="R23" s="48">
        <f t="shared" si="2"/>
        <v>0</v>
      </c>
    </row>
    <row r="24" spans="1:18" s="32" customFormat="1" ht="27" customHeight="1">
      <c r="A24" s="452"/>
      <c r="B24" s="453"/>
      <c r="C24" s="453"/>
      <c r="D24" s="453"/>
      <c r="E24" s="453"/>
      <c r="F24" s="453"/>
      <c r="G24" s="454"/>
      <c r="H24" s="187"/>
      <c r="I24" s="188"/>
      <c r="J24" s="291">
        <f t="shared" si="0"/>
        <v>0</v>
      </c>
      <c r="K24" s="190"/>
      <c r="L24" s="190"/>
      <c r="M24" s="190"/>
      <c r="N24" s="190"/>
      <c r="O24" s="289">
        <f t="shared" si="1"/>
        <v>0</v>
      </c>
      <c r="P24" s="52">
        <f t="shared" si="3"/>
      </c>
      <c r="Q24" s="324"/>
      <c r="R24" s="48">
        <f t="shared" si="2"/>
        <v>0</v>
      </c>
    </row>
    <row r="25" spans="1:18" s="32" customFormat="1" ht="27" customHeight="1">
      <c r="A25" s="452"/>
      <c r="B25" s="453"/>
      <c r="C25" s="453"/>
      <c r="D25" s="453"/>
      <c r="E25" s="453"/>
      <c r="F25" s="453"/>
      <c r="G25" s="454"/>
      <c r="H25" s="187"/>
      <c r="I25" s="188"/>
      <c r="J25" s="291">
        <f t="shared" si="0"/>
        <v>0</v>
      </c>
      <c r="K25" s="190"/>
      <c r="L25" s="190"/>
      <c r="M25" s="190"/>
      <c r="N25" s="190"/>
      <c r="O25" s="289">
        <f t="shared" si="1"/>
        <v>0</v>
      </c>
      <c r="P25" s="52">
        <f t="shared" si="3"/>
      </c>
      <c r="Q25" s="324"/>
      <c r="R25" s="48">
        <f t="shared" si="2"/>
        <v>0</v>
      </c>
    </row>
    <row r="26" spans="1:18" s="32" customFormat="1" ht="27" customHeight="1">
      <c r="A26" s="452"/>
      <c r="B26" s="453"/>
      <c r="C26" s="453"/>
      <c r="D26" s="453"/>
      <c r="E26" s="453"/>
      <c r="F26" s="453"/>
      <c r="G26" s="454"/>
      <c r="H26" s="187"/>
      <c r="I26" s="188"/>
      <c r="J26" s="291">
        <f t="shared" si="0"/>
        <v>0</v>
      </c>
      <c r="K26" s="190"/>
      <c r="L26" s="190"/>
      <c r="M26" s="190"/>
      <c r="N26" s="190"/>
      <c r="O26" s="289">
        <f t="shared" si="1"/>
        <v>0</v>
      </c>
      <c r="P26" s="52">
        <f t="shared" si="3"/>
      </c>
      <c r="Q26" s="324"/>
      <c r="R26" s="48">
        <f t="shared" si="2"/>
        <v>0</v>
      </c>
    </row>
    <row r="27" spans="1:18" s="32" customFormat="1" ht="27" customHeight="1">
      <c r="A27" s="452"/>
      <c r="B27" s="453"/>
      <c r="C27" s="453"/>
      <c r="D27" s="453"/>
      <c r="E27" s="453"/>
      <c r="F27" s="453"/>
      <c r="G27" s="454"/>
      <c r="H27" s="187"/>
      <c r="I27" s="188"/>
      <c r="J27" s="291">
        <f t="shared" si="0"/>
        <v>0</v>
      </c>
      <c r="K27" s="190"/>
      <c r="L27" s="190"/>
      <c r="M27" s="190"/>
      <c r="N27" s="190"/>
      <c r="O27" s="289">
        <f t="shared" si="1"/>
        <v>0</v>
      </c>
      <c r="P27" s="52">
        <f t="shared" si="3"/>
      </c>
      <c r="Q27" s="324"/>
      <c r="R27" s="48">
        <f t="shared" si="2"/>
        <v>0</v>
      </c>
    </row>
    <row r="28" spans="1:18" s="32" customFormat="1" ht="27" customHeight="1">
      <c r="A28" s="452"/>
      <c r="B28" s="453"/>
      <c r="C28" s="453"/>
      <c r="D28" s="453"/>
      <c r="E28" s="453"/>
      <c r="F28" s="453"/>
      <c r="G28" s="454"/>
      <c r="H28" s="187"/>
      <c r="I28" s="188"/>
      <c r="J28" s="291">
        <f t="shared" si="0"/>
        <v>0</v>
      </c>
      <c r="K28" s="190"/>
      <c r="L28" s="190"/>
      <c r="M28" s="190"/>
      <c r="N28" s="190"/>
      <c r="O28" s="289">
        <f t="shared" si="1"/>
        <v>0</v>
      </c>
      <c r="P28" s="52">
        <f t="shared" si="3"/>
      </c>
      <c r="Q28" s="324"/>
      <c r="R28" s="48">
        <f t="shared" si="2"/>
        <v>0</v>
      </c>
    </row>
    <row r="29" spans="1:18" s="32" customFormat="1" ht="27" customHeight="1">
      <c r="A29" s="452"/>
      <c r="B29" s="453"/>
      <c r="C29" s="453"/>
      <c r="D29" s="453"/>
      <c r="E29" s="453"/>
      <c r="F29" s="453"/>
      <c r="G29" s="454"/>
      <c r="H29" s="187"/>
      <c r="I29" s="188"/>
      <c r="J29" s="291">
        <f t="shared" si="0"/>
        <v>0</v>
      </c>
      <c r="K29" s="190"/>
      <c r="L29" s="190"/>
      <c r="M29" s="190"/>
      <c r="N29" s="190"/>
      <c r="O29" s="289">
        <f t="shared" si="1"/>
        <v>0</v>
      </c>
      <c r="P29" s="52">
        <f t="shared" si="3"/>
      </c>
      <c r="Q29" s="324"/>
      <c r="R29" s="48">
        <f t="shared" si="2"/>
        <v>0</v>
      </c>
    </row>
    <row r="30" spans="1:18" s="32" customFormat="1" ht="27" customHeight="1">
      <c r="A30" s="452"/>
      <c r="B30" s="453"/>
      <c r="C30" s="453"/>
      <c r="D30" s="453"/>
      <c r="E30" s="453"/>
      <c r="F30" s="453"/>
      <c r="G30" s="454"/>
      <c r="H30" s="187"/>
      <c r="I30" s="188"/>
      <c r="J30" s="291">
        <f t="shared" si="0"/>
        <v>0</v>
      </c>
      <c r="K30" s="190"/>
      <c r="L30" s="190"/>
      <c r="M30" s="190"/>
      <c r="N30" s="190"/>
      <c r="O30" s="289">
        <f t="shared" si="1"/>
        <v>0</v>
      </c>
      <c r="P30" s="52">
        <f t="shared" si="3"/>
      </c>
      <c r="Q30" s="324"/>
      <c r="R30" s="48">
        <f t="shared" si="2"/>
        <v>0</v>
      </c>
    </row>
    <row r="31" spans="1:18" s="32" customFormat="1" ht="27" customHeight="1">
      <c r="A31" s="452"/>
      <c r="B31" s="453"/>
      <c r="C31" s="453"/>
      <c r="D31" s="453"/>
      <c r="E31" s="453"/>
      <c r="F31" s="453"/>
      <c r="G31" s="454"/>
      <c r="H31" s="187"/>
      <c r="I31" s="188"/>
      <c r="J31" s="291">
        <f t="shared" si="0"/>
        <v>0</v>
      </c>
      <c r="K31" s="190"/>
      <c r="L31" s="190"/>
      <c r="M31" s="190"/>
      <c r="N31" s="190"/>
      <c r="O31" s="289">
        <f t="shared" si="1"/>
        <v>0</v>
      </c>
      <c r="P31" s="52">
        <f t="shared" si="3"/>
      </c>
      <c r="Q31" s="324"/>
      <c r="R31" s="48">
        <f t="shared" si="2"/>
        <v>0</v>
      </c>
    </row>
    <row r="32" spans="1:18" s="32" customFormat="1" ht="27" customHeight="1">
      <c r="A32" s="452"/>
      <c r="B32" s="453"/>
      <c r="C32" s="453"/>
      <c r="D32" s="453"/>
      <c r="E32" s="453"/>
      <c r="F32" s="453"/>
      <c r="G32" s="454"/>
      <c r="H32" s="187"/>
      <c r="I32" s="188"/>
      <c r="J32" s="291">
        <f t="shared" si="0"/>
        <v>0</v>
      </c>
      <c r="K32" s="190"/>
      <c r="L32" s="190"/>
      <c r="M32" s="190"/>
      <c r="N32" s="190"/>
      <c r="O32" s="289">
        <f t="shared" si="1"/>
        <v>0</v>
      </c>
      <c r="P32" s="52">
        <f t="shared" si="3"/>
      </c>
      <c r="Q32" s="324"/>
      <c r="R32" s="48">
        <f t="shared" si="2"/>
        <v>0</v>
      </c>
    </row>
    <row r="33" spans="1:18" s="32" customFormat="1" ht="27" customHeight="1">
      <c r="A33" s="452"/>
      <c r="B33" s="453"/>
      <c r="C33" s="453"/>
      <c r="D33" s="453"/>
      <c r="E33" s="453"/>
      <c r="F33" s="453"/>
      <c r="G33" s="454"/>
      <c r="H33" s="187"/>
      <c r="I33" s="188"/>
      <c r="J33" s="291">
        <f t="shared" si="0"/>
        <v>0</v>
      </c>
      <c r="K33" s="190"/>
      <c r="L33" s="190"/>
      <c r="M33" s="190"/>
      <c r="N33" s="190"/>
      <c r="O33" s="289">
        <f t="shared" si="1"/>
        <v>0</v>
      </c>
      <c r="P33" s="52">
        <f t="shared" si="3"/>
      </c>
      <c r="Q33" s="324"/>
      <c r="R33" s="48">
        <f t="shared" si="2"/>
        <v>0</v>
      </c>
    </row>
    <row r="34" spans="1:18" s="32" customFormat="1" ht="27" customHeight="1">
      <c r="A34" s="452"/>
      <c r="B34" s="453"/>
      <c r="C34" s="453"/>
      <c r="D34" s="453"/>
      <c r="E34" s="453"/>
      <c r="F34" s="453"/>
      <c r="G34" s="454"/>
      <c r="H34" s="187"/>
      <c r="I34" s="188"/>
      <c r="J34" s="291">
        <f t="shared" si="0"/>
        <v>0</v>
      </c>
      <c r="K34" s="190"/>
      <c r="L34" s="190"/>
      <c r="M34" s="190"/>
      <c r="N34" s="190"/>
      <c r="O34" s="289">
        <f t="shared" si="1"/>
        <v>0</v>
      </c>
      <c r="P34" s="52">
        <f t="shared" si="3"/>
      </c>
      <c r="Q34" s="324"/>
      <c r="R34" s="48">
        <f t="shared" si="2"/>
        <v>0</v>
      </c>
    </row>
    <row r="35" spans="1:18" s="32" customFormat="1" ht="27" customHeight="1">
      <c r="A35" s="452"/>
      <c r="B35" s="453"/>
      <c r="C35" s="453"/>
      <c r="D35" s="453"/>
      <c r="E35" s="453"/>
      <c r="F35" s="453"/>
      <c r="G35" s="454"/>
      <c r="H35" s="187"/>
      <c r="I35" s="188"/>
      <c r="J35" s="291">
        <f t="shared" si="0"/>
        <v>0</v>
      </c>
      <c r="K35" s="190"/>
      <c r="L35" s="190"/>
      <c r="M35" s="190"/>
      <c r="N35" s="190"/>
      <c r="O35" s="289">
        <f t="shared" si="1"/>
        <v>0</v>
      </c>
      <c r="P35" s="52">
        <f t="shared" si="3"/>
      </c>
      <c r="Q35" s="324"/>
      <c r="R35" s="48">
        <f t="shared" si="2"/>
        <v>0</v>
      </c>
    </row>
    <row r="36" spans="1:18" s="32" customFormat="1" ht="27" customHeight="1">
      <c r="A36" s="452"/>
      <c r="B36" s="453"/>
      <c r="C36" s="453"/>
      <c r="D36" s="453"/>
      <c r="E36" s="453"/>
      <c r="F36" s="453"/>
      <c r="G36" s="454"/>
      <c r="H36" s="187"/>
      <c r="I36" s="188"/>
      <c r="J36" s="291">
        <f t="shared" si="0"/>
        <v>0</v>
      </c>
      <c r="K36" s="190"/>
      <c r="L36" s="190"/>
      <c r="M36" s="190"/>
      <c r="N36" s="190"/>
      <c r="O36" s="289">
        <f t="shared" si="1"/>
        <v>0</v>
      </c>
      <c r="P36" s="52">
        <f t="shared" si="3"/>
      </c>
      <c r="Q36" s="324"/>
      <c r="R36" s="48">
        <f t="shared" si="2"/>
        <v>0</v>
      </c>
    </row>
    <row r="37" spans="1:18" s="32" customFormat="1" ht="27" customHeight="1">
      <c r="A37" s="452"/>
      <c r="B37" s="453"/>
      <c r="C37" s="453"/>
      <c r="D37" s="453"/>
      <c r="E37" s="453"/>
      <c r="F37" s="453"/>
      <c r="G37" s="454"/>
      <c r="H37" s="187"/>
      <c r="I37" s="188"/>
      <c r="J37" s="291">
        <f t="shared" si="0"/>
        <v>0</v>
      </c>
      <c r="K37" s="190"/>
      <c r="L37" s="190"/>
      <c r="M37" s="190"/>
      <c r="N37" s="190"/>
      <c r="O37" s="289">
        <f t="shared" si="1"/>
        <v>0</v>
      </c>
      <c r="P37" s="52">
        <f t="shared" si="3"/>
      </c>
      <c r="Q37" s="324"/>
      <c r="R37" s="48">
        <f t="shared" si="2"/>
        <v>0</v>
      </c>
    </row>
    <row r="38" spans="1:18" s="32" customFormat="1" ht="27" customHeight="1">
      <c r="A38" s="452"/>
      <c r="B38" s="453"/>
      <c r="C38" s="453"/>
      <c r="D38" s="453"/>
      <c r="E38" s="453"/>
      <c r="F38" s="453"/>
      <c r="G38" s="454"/>
      <c r="H38" s="187"/>
      <c r="I38" s="188"/>
      <c r="J38" s="291">
        <f t="shared" si="0"/>
        <v>0</v>
      </c>
      <c r="K38" s="190"/>
      <c r="L38" s="190"/>
      <c r="M38" s="190"/>
      <c r="N38" s="190"/>
      <c r="O38" s="289">
        <f t="shared" si="1"/>
        <v>0</v>
      </c>
      <c r="P38" s="52">
        <f t="shared" si="3"/>
      </c>
      <c r="Q38" s="324"/>
      <c r="R38" s="48">
        <f t="shared" si="2"/>
        <v>0</v>
      </c>
    </row>
    <row r="39" spans="1:18" s="32" customFormat="1" ht="27" customHeight="1">
      <c r="A39" s="452"/>
      <c r="B39" s="453"/>
      <c r="C39" s="453"/>
      <c r="D39" s="453"/>
      <c r="E39" s="453"/>
      <c r="F39" s="453"/>
      <c r="G39" s="454"/>
      <c r="H39" s="187"/>
      <c r="I39" s="188"/>
      <c r="J39" s="291">
        <f t="shared" si="0"/>
        <v>0</v>
      </c>
      <c r="K39" s="190"/>
      <c r="L39" s="190"/>
      <c r="M39" s="190"/>
      <c r="N39" s="190"/>
      <c r="O39" s="289">
        <f t="shared" si="1"/>
        <v>0</v>
      </c>
      <c r="P39" s="52">
        <f t="shared" si="3"/>
      </c>
      <c r="Q39" s="324"/>
      <c r="R39" s="48">
        <f t="shared" si="2"/>
        <v>0</v>
      </c>
    </row>
    <row r="40" spans="1:18" s="32" customFormat="1" ht="27" customHeight="1">
      <c r="A40" s="452"/>
      <c r="B40" s="453"/>
      <c r="C40" s="453"/>
      <c r="D40" s="453"/>
      <c r="E40" s="453"/>
      <c r="F40" s="453"/>
      <c r="G40" s="454"/>
      <c r="H40" s="187"/>
      <c r="I40" s="188"/>
      <c r="J40" s="291">
        <f t="shared" si="0"/>
        <v>0</v>
      </c>
      <c r="K40" s="190"/>
      <c r="L40" s="190"/>
      <c r="M40" s="190"/>
      <c r="N40" s="190"/>
      <c r="O40" s="289">
        <f t="shared" si="1"/>
        <v>0</v>
      </c>
      <c r="P40" s="52">
        <f t="shared" si="3"/>
      </c>
      <c r="Q40" s="324"/>
      <c r="R40" s="48">
        <f t="shared" si="2"/>
        <v>0</v>
      </c>
    </row>
    <row r="41" spans="1:18" s="32" customFormat="1" ht="27" customHeight="1">
      <c r="A41" s="452"/>
      <c r="B41" s="453"/>
      <c r="C41" s="453"/>
      <c r="D41" s="453"/>
      <c r="E41" s="453"/>
      <c r="F41" s="453"/>
      <c r="G41" s="454"/>
      <c r="H41" s="187"/>
      <c r="I41" s="188"/>
      <c r="J41" s="291">
        <f t="shared" si="0"/>
        <v>0</v>
      </c>
      <c r="K41" s="190"/>
      <c r="L41" s="190"/>
      <c r="M41" s="190"/>
      <c r="N41" s="190"/>
      <c r="O41" s="289">
        <f t="shared" si="1"/>
        <v>0</v>
      </c>
      <c r="P41" s="52">
        <f t="shared" si="3"/>
      </c>
      <c r="Q41" s="324"/>
      <c r="R41" s="48">
        <f t="shared" si="2"/>
        <v>0</v>
      </c>
    </row>
    <row r="42" spans="1:18" s="32" customFormat="1" ht="27" customHeight="1">
      <c r="A42" s="452"/>
      <c r="B42" s="453"/>
      <c r="C42" s="453"/>
      <c r="D42" s="453"/>
      <c r="E42" s="453"/>
      <c r="F42" s="453"/>
      <c r="G42" s="454"/>
      <c r="H42" s="187"/>
      <c r="I42" s="188"/>
      <c r="J42" s="291">
        <f t="shared" si="0"/>
        <v>0</v>
      </c>
      <c r="K42" s="190"/>
      <c r="L42" s="190"/>
      <c r="M42" s="190"/>
      <c r="N42" s="190"/>
      <c r="O42" s="289">
        <f t="shared" si="1"/>
        <v>0</v>
      </c>
      <c r="P42" s="52">
        <f t="shared" si="3"/>
      </c>
      <c r="Q42" s="324"/>
      <c r="R42" s="48">
        <f t="shared" si="2"/>
        <v>0</v>
      </c>
    </row>
    <row r="43" spans="1:18" s="32" customFormat="1" ht="27" customHeight="1">
      <c r="A43" s="452"/>
      <c r="B43" s="453"/>
      <c r="C43" s="453"/>
      <c r="D43" s="453"/>
      <c r="E43" s="453"/>
      <c r="F43" s="453"/>
      <c r="G43" s="454"/>
      <c r="H43" s="187"/>
      <c r="I43" s="188"/>
      <c r="J43" s="291">
        <f t="shared" si="0"/>
        <v>0</v>
      </c>
      <c r="K43" s="190"/>
      <c r="L43" s="190"/>
      <c r="M43" s="190"/>
      <c r="N43" s="190"/>
      <c r="O43" s="289">
        <f t="shared" si="1"/>
        <v>0</v>
      </c>
      <c r="P43" s="52">
        <f t="shared" si="3"/>
      </c>
      <c r="Q43" s="324"/>
      <c r="R43" s="48">
        <f t="shared" si="2"/>
        <v>0</v>
      </c>
    </row>
    <row r="44" spans="1:18" s="32" customFormat="1" ht="27" customHeight="1">
      <c r="A44" s="452"/>
      <c r="B44" s="453"/>
      <c r="C44" s="453"/>
      <c r="D44" s="453"/>
      <c r="E44" s="453"/>
      <c r="F44" s="453"/>
      <c r="G44" s="454"/>
      <c r="H44" s="187"/>
      <c r="I44" s="188"/>
      <c r="J44" s="291">
        <f t="shared" si="0"/>
        <v>0</v>
      </c>
      <c r="K44" s="190"/>
      <c r="L44" s="190"/>
      <c r="M44" s="190"/>
      <c r="N44" s="190"/>
      <c r="O44" s="289">
        <f t="shared" si="1"/>
        <v>0</v>
      </c>
      <c r="P44" s="52">
        <f t="shared" si="3"/>
      </c>
      <c r="Q44" s="324"/>
      <c r="R44" s="48">
        <f t="shared" si="2"/>
        <v>0</v>
      </c>
    </row>
    <row r="45" spans="1:18" s="32" customFormat="1" ht="27" customHeight="1">
      <c r="A45" s="452"/>
      <c r="B45" s="453"/>
      <c r="C45" s="453"/>
      <c r="D45" s="453"/>
      <c r="E45" s="453"/>
      <c r="F45" s="453"/>
      <c r="G45" s="454"/>
      <c r="H45" s="187"/>
      <c r="I45" s="188"/>
      <c r="J45" s="291">
        <f t="shared" si="0"/>
        <v>0</v>
      </c>
      <c r="K45" s="190"/>
      <c r="L45" s="190"/>
      <c r="M45" s="190"/>
      <c r="N45" s="190"/>
      <c r="O45" s="289">
        <f t="shared" si="1"/>
        <v>0</v>
      </c>
      <c r="P45" s="52">
        <f t="shared" si="3"/>
      </c>
      <c r="Q45" s="324"/>
      <c r="R45" s="48">
        <f t="shared" si="2"/>
        <v>0</v>
      </c>
    </row>
    <row r="46" spans="1:18" s="32" customFormat="1" ht="27" customHeight="1">
      <c r="A46" s="452"/>
      <c r="B46" s="453"/>
      <c r="C46" s="453"/>
      <c r="D46" s="453"/>
      <c r="E46" s="453"/>
      <c r="F46" s="453"/>
      <c r="G46" s="454"/>
      <c r="H46" s="187"/>
      <c r="I46" s="188"/>
      <c r="J46" s="291">
        <f t="shared" si="0"/>
        <v>0</v>
      </c>
      <c r="K46" s="190"/>
      <c r="L46" s="190"/>
      <c r="M46" s="190"/>
      <c r="N46" s="190"/>
      <c r="O46" s="289">
        <f t="shared" si="1"/>
        <v>0</v>
      </c>
      <c r="P46" s="52">
        <f t="shared" si="3"/>
      </c>
      <c r="Q46" s="324"/>
      <c r="R46" s="48">
        <f t="shared" si="2"/>
        <v>0</v>
      </c>
    </row>
    <row r="47" spans="1:18" s="32" customFormat="1" ht="27" customHeight="1">
      <c r="A47" s="452"/>
      <c r="B47" s="453"/>
      <c r="C47" s="453"/>
      <c r="D47" s="453"/>
      <c r="E47" s="453"/>
      <c r="F47" s="453"/>
      <c r="G47" s="454"/>
      <c r="H47" s="187"/>
      <c r="I47" s="188"/>
      <c r="J47" s="291">
        <f aca="true" t="shared" si="4" ref="J47:J65">H47*I47</f>
        <v>0</v>
      </c>
      <c r="K47" s="190"/>
      <c r="L47" s="190"/>
      <c r="M47" s="190"/>
      <c r="N47" s="190"/>
      <c r="O47" s="289">
        <f aca="true" t="shared" si="5" ref="O47:O65">SUM(K47:N47)</f>
        <v>0</v>
      </c>
      <c r="P47" s="52">
        <f t="shared" si="3"/>
      </c>
      <c r="Q47" s="324"/>
      <c r="R47" s="48">
        <f aca="true" t="shared" si="6" ref="R47:R65">O47-Q47</f>
        <v>0</v>
      </c>
    </row>
    <row r="48" spans="1:18" s="32" customFormat="1" ht="27" customHeight="1">
      <c r="A48" s="452"/>
      <c r="B48" s="453"/>
      <c r="C48" s="453"/>
      <c r="D48" s="453"/>
      <c r="E48" s="453"/>
      <c r="F48" s="453"/>
      <c r="G48" s="454"/>
      <c r="H48" s="187"/>
      <c r="I48" s="188"/>
      <c r="J48" s="291">
        <f t="shared" si="4"/>
        <v>0</v>
      </c>
      <c r="K48" s="190"/>
      <c r="L48" s="190"/>
      <c r="M48" s="190"/>
      <c r="N48" s="190"/>
      <c r="O48" s="289">
        <f t="shared" si="5"/>
        <v>0</v>
      </c>
      <c r="P48" s="52">
        <f t="shared" si="3"/>
      </c>
      <c r="Q48" s="324"/>
      <c r="R48" s="48">
        <f t="shared" si="6"/>
        <v>0</v>
      </c>
    </row>
    <row r="49" spans="1:18" s="32" customFormat="1" ht="27" customHeight="1">
      <c r="A49" s="452"/>
      <c r="B49" s="453"/>
      <c r="C49" s="453"/>
      <c r="D49" s="453"/>
      <c r="E49" s="453"/>
      <c r="F49" s="453"/>
      <c r="G49" s="454"/>
      <c r="H49" s="187"/>
      <c r="I49" s="188"/>
      <c r="J49" s="291">
        <f t="shared" si="4"/>
        <v>0</v>
      </c>
      <c r="K49" s="190"/>
      <c r="L49" s="190"/>
      <c r="M49" s="190"/>
      <c r="N49" s="190"/>
      <c r="O49" s="289">
        <f t="shared" si="5"/>
        <v>0</v>
      </c>
      <c r="P49" s="52">
        <f t="shared" si="3"/>
      </c>
      <c r="Q49" s="324"/>
      <c r="R49" s="48">
        <f t="shared" si="6"/>
        <v>0</v>
      </c>
    </row>
    <row r="50" spans="1:18" s="32" customFormat="1" ht="27" customHeight="1">
      <c r="A50" s="452"/>
      <c r="B50" s="453"/>
      <c r="C50" s="453"/>
      <c r="D50" s="453"/>
      <c r="E50" s="453"/>
      <c r="F50" s="453"/>
      <c r="G50" s="454"/>
      <c r="H50" s="187"/>
      <c r="I50" s="188"/>
      <c r="J50" s="291">
        <f t="shared" si="4"/>
        <v>0</v>
      </c>
      <c r="K50" s="190"/>
      <c r="L50" s="190"/>
      <c r="M50" s="190"/>
      <c r="N50" s="190"/>
      <c r="O50" s="289">
        <f t="shared" si="5"/>
        <v>0</v>
      </c>
      <c r="P50" s="52">
        <f t="shared" si="3"/>
      </c>
      <c r="Q50" s="324"/>
      <c r="R50" s="48">
        <f t="shared" si="6"/>
        <v>0</v>
      </c>
    </row>
    <row r="51" spans="1:18" s="32" customFormat="1" ht="27" customHeight="1">
      <c r="A51" s="452"/>
      <c r="B51" s="453"/>
      <c r="C51" s="453"/>
      <c r="D51" s="453"/>
      <c r="E51" s="453"/>
      <c r="F51" s="453"/>
      <c r="G51" s="454"/>
      <c r="H51" s="187"/>
      <c r="I51" s="188"/>
      <c r="J51" s="291">
        <f t="shared" si="4"/>
        <v>0</v>
      </c>
      <c r="K51" s="190"/>
      <c r="L51" s="190"/>
      <c r="M51" s="190"/>
      <c r="N51" s="190"/>
      <c r="O51" s="289">
        <f t="shared" si="5"/>
        <v>0</v>
      </c>
      <c r="P51" s="52">
        <f t="shared" si="3"/>
      </c>
      <c r="Q51" s="324"/>
      <c r="R51" s="48">
        <f t="shared" si="6"/>
        <v>0</v>
      </c>
    </row>
    <row r="52" spans="1:18" s="32" customFormat="1" ht="27" customHeight="1">
      <c r="A52" s="452"/>
      <c r="B52" s="453"/>
      <c r="C52" s="453"/>
      <c r="D52" s="453"/>
      <c r="E52" s="453"/>
      <c r="F52" s="453"/>
      <c r="G52" s="454"/>
      <c r="H52" s="187"/>
      <c r="I52" s="188"/>
      <c r="J52" s="291">
        <f t="shared" si="4"/>
        <v>0</v>
      </c>
      <c r="K52" s="190"/>
      <c r="L52" s="190"/>
      <c r="M52" s="190"/>
      <c r="N52" s="190"/>
      <c r="O52" s="289">
        <f t="shared" si="5"/>
        <v>0</v>
      </c>
      <c r="P52" s="52">
        <f t="shared" si="3"/>
      </c>
      <c r="Q52" s="324"/>
      <c r="R52" s="48">
        <f t="shared" si="6"/>
        <v>0</v>
      </c>
    </row>
    <row r="53" spans="1:18" s="32" customFormat="1" ht="27" customHeight="1">
      <c r="A53" s="452"/>
      <c r="B53" s="453"/>
      <c r="C53" s="453"/>
      <c r="D53" s="453"/>
      <c r="E53" s="453"/>
      <c r="F53" s="453"/>
      <c r="G53" s="454"/>
      <c r="H53" s="187"/>
      <c r="I53" s="188"/>
      <c r="J53" s="291">
        <f t="shared" si="4"/>
        <v>0</v>
      </c>
      <c r="K53" s="190"/>
      <c r="L53" s="190"/>
      <c r="M53" s="190"/>
      <c r="N53" s="190"/>
      <c r="O53" s="289">
        <f t="shared" si="5"/>
        <v>0</v>
      </c>
      <c r="P53" s="52">
        <f t="shared" si="3"/>
      </c>
      <c r="Q53" s="324"/>
      <c r="R53" s="48">
        <f t="shared" si="6"/>
        <v>0</v>
      </c>
    </row>
    <row r="54" spans="1:18" s="32" customFormat="1" ht="27" customHeight="1">
      <c r="A54" s="452"/>
      <c r="B54" s="453"/>
      <c r="C54" s="453"/>
      <c r="D54" s="453"/>
      <c r="E54" s="453"/>
      <c r="F54" s="453"/>
      <c r="G54" s="454"/>
      <c r="H54" s="187"/>
      <c r="I54" s="188"/>
      <c r="J54" s="291">
        <f t="shared" si="4"/>
        <v>0</v>
      </c>
      <c r="K54" s="190"/>
      <c r="L54" s="190"/>
      <c r="M54" s="190"/>
      <c r="N54" s="190"/>
      <c r="O54" s="289">
        <f t="shared" si="5"/>
        <v>0</v>
      </c>
      <c r="P54" s="52">
        <f t="shared" si="3"/>
      </c>
      <c r="Q54" s="324"/>
      <c r="R54" s="48">
        <f t="shared" si="6"/>
        <v>0</v>
      </c>
    </row>
    <row r="55" spans="1:18" s="32" customFormat="1" ht="27" customHeight="1">
      <c r="A55" s="452"/>
      <c r="B55" s="453"/>
      <c r="C55" s="453"/>
      <c r="D55" s="453"/>
      <c r="E55" s="453"/>
      <c r="F55" s="453"/>
      <c r="G55" s="454"/>
      <c r="H55" s="187"/>
      <c r="I55" s="188"/>
      <c r="J55" s="291">
        <f t="shared" si="4"/>
        <v>0</v>
      </c>
      <c r="K55" s="190"/>
      <c r="L55" s="190"/>
      <c r="M55" s="190"/>
      <c r="N55" s="190"/>
      <c r="O55" s="289">
        <f t="shared" si="5"/>
        <v>0</v>
      </c>
      <c r="P55" s="52">
        <f t="shared" si="3"/>
      </c>
      <c r="Q55" s="324"/>
      <c r="R55" s="48">
        <f t="shared" si="6"/>
        <v>0</v>
      </c>
    </row>
    <row r="56" spans="1:18" s="32" customFormat="1" ht="27" customHeight="1">
      <c r="A56" s="452"/>
      <c r="B56" s="453"/>
      <c r="C56" s="453"/>
      <c r="D56" s="453"/>
      <c r="E56" s="453"/>
      <c r="F56" s="453"/>
      <c r="G56" s="454"/>
      <c r="H56" s="187"/>
      <c r="I56" s="188"/>
      <c r="J56" s="291">
        <f t="shared" si="4"/>
        <v>0</v>
      </c>
      <c r="K56" s="190"/>
      <c r="L56" s="190"/>
      <c r="M56" s="190"/>
      <c r="N56" s="190"/>
      <c r="O56" s="289">
        <f t="shared" si="5"/>
        <v>0</v>
      </c>
      <c r="P56" s="52">
        <f t="shared" si="3"/>
      </c>
      <c r="Q56" s="324"/>
      <c r="R56" s="48">
        <f t="shared" si="6"/>
        <v>0</v>
      </c>
    </row>
    <row r="57" spans="1:18" s="32" customFormat="1" ht="27" customHeight="1">
      <c r="A57" s="452"/>
      <c r="B57" s="453"/>
      <c r="C57" s="453"/>
      <c r="D57" s="453"/>
      <c r="E57" s="453"/>
      <c r="F57" s="453"/>
      <c r="G57" s="454"/>
      <c r="H57" s="187"/>
      <c r="I57" s="188"/>
      <c r="J57" s="291">
        <f t="shared" si="4"/>
        <v>0</v>
      </c>
      <c r="K57" s="190"/>
      <c r="L57" s="190"/>
      <c r="M57" s="190"/>
      <c r="N57" s="190"/>
      <c r="O57" s="289">
        <f t="shared" si="5"/>
        <v>0</v>
      </c>
      <c r="P57" s="52">
        <f t="shared" si="3"/>
      </c>
      <c r="Q57" s="324"/>
      <c r="R57" s="48">
        <f t="shared" si="6"/>
        <v>0</v>
      </c>
    </row>
    <row r="58" spans="1:18" s="32" customFormat="1" ht="27" customHeight="1">
      <c r="A58" s="452"/>
      <c r="B58" s="453"/>
      <c r="C58" s="453"/>
      <c r="D58" s="453"/>
      <c r="E58" s="453"/>
      <c r="F58" s="453"/>
      <c r="G58" s="454"/>
      <c r="H58" s="187"/>
      <c r="I58" s="188"/>
      <c r="J58" s="291">
        <f t="shared" si="4"/>
        <v>0</v>
      </c>
      <c r="K58" s="190"/>
      <c r="L58" s="190"/>
      <c r="M58" s="190"/>
      <c r="N58" s="190"/>
      <c r="O58" s="289">
        <f t="shared" si="5"/>
        <v>0</v>
      </c>
      <c r="P58" s="52">
        <f t="shared" si="3"/>
      </c>
      <c r="Q58" s="324"/>
      <c r="R58" s="48">
        <f t="shared" si="6"/>
        <v>0</v>
      </c>
    </row>
    <row r="59" spans="1:18" s="32" customFormat="1" ht="27" customHeight="1">
      <c r="A59" s="452"/>
      <c r="B59" s="453"/>
      <c r="C59" s="453"/>
      <c r="D59" s="453"/>
      <c r="E59" s="453"/>
      <c r="F59" s="453"/>
      <c r="G59" s="454"/>
      <c r="H59" s="187"/>
      <c r="I59" s="188"/>
      <c r="J59" s="291">
        <f t="shared" si="4"/>
        <v>0</v>
      </c>
      <c r="K59" s="190"/>
      <c r="L59" s="190"/>
      <c r="M59" s="190"/>
      <c r="N59" s="190"/>
      <c r="O59" s="289">
        <f t="shared" si="5"/>
        <v>0</v>
      </c>
      <c r="P59" s="52">
        <f t="shared" si="3"/>
      </c>
      <c r="Q59" s="324"/>
      <c r="R59" s="48">
        <f t="shared" si="6"/>
        <v>0</v>
      </c>
    </row>
    <row r="60" spans="1:18" s="32" customFormat="1" ht="27" customHeight="1">
      <c r="A60" s="452"/>
      <c r="B60" s="453"/>
      <c r="C60" s="453"/>
      <c r="D60" s="453"/>
      <c r="E60" s="453"/>
      <c r="F60" s="453"/>
      <c r="G60" s="454"/>
      <c r="H60" s="187"/>
      <c r="I60" s="188"/>
      <c r="J60" s="291">
        <f t="shared" si="4"/>
        <v>0</v>
      </c>
      <c r="K60" s="190"/>
      <c r="L60" s="190"/>
      <c r="M60" s="190"/>
      <c r="N60" s="190"/>
      <c r="O60" s="289">
        <f t="shared" si="5"/>
        <v>0</v>
      </c>
      <c r="P60" s="52">
        <f t="shared" si="3"/>
      </c>
      <c r="Q60" s="324"/>
      <c r="R60" s="48">
        <f t="shared" si="6"/>
        <v>0</v>
      </c>
    </row>
    <row r="61" spans="1:18" s="32" customFormat="1" ht="27" customHeight="1">
      <c r="A61" s="452"/>
      <c r="B61" s="453"/>
      <c r="C61" s="453"/>
      <c r="D61" s="453"/>
      <c r="E61" s="453"/>
      <c r="F61" s="453"/>
      <c r="G61" s="454"/>
      <c r="H61" s="187"/>
      <c r="I61" s="188"/>
      <c r="J61" s="291">
        <f t="shared" si="4"/>
        <v>0</v>
      </c>
      <c r="K61" s="190"/>
      <c r="L61" s="190"/>
      <c r="M61" s="190"/>
      <c r="N61" s="190"/>
      <c r="O61" s="289">
        <f t="shared" si="5"/>
        <v>0</v>
      </c>
      <c r="P61" s="52">
        <f t="shared" si="3"/>
      </c>
      <c r="Q61" s="324"/>
      <c r="R61" s="48">
        <f t="shared" si="6"/>
        <v>0</v>
      </c>
    </row>
    <row r="62" spans="1:18" s="32" customFormat="1" ht="27" customHeight="1">
      <c r="A62" s="452"/>
      <c r="B62" s="453"/>
      <c r="C62" s="453"/>
      <c r="D62" s="453"/>
      <c r="E62" s="453"/>
      <c r="F62" s="453"/>
      <c r="G62" s="454"/>
      <c r="H62" s="187"/>
      <c r="I62" s="188"/>
      <c r="J62" s="291">
        <f t="shared" si="4"/>
        <v>0</v>
      </c>
      <c r="K62" s="190"/>
      <c r="L62" s="190"/>
      <c r="M62" s="190"/>
      <c r="N62" s="190"/>
      <c r="O62" s="289">
        <f t="shared" si="5"/>
        <v>0</v>
      </c>
      <c r="P62" s="52">
        <f t="shared" si="3"/>
      </c>
      <c r="Q62" s="324"/>
      <c r="R62" s="48">
        <f t="shared" si="6"/>
        <v>0</v>
      </c>
    </row>
    <row r="63" spans="1:18" s="32" customFormat="1" ht="27" customHeight="1">
      <c r="A63" s="452"/>
      <c r="B63" s="453"/>
      <c r="C63" s="453"/>
      <c r="D63" s="453"/>
      <c r="E63" s="453"/>
      <c r="F63" s="453"/>
      <c r="G63" s="454"/>
      <c r="H63" s="187"/>
      <c r="I63" s="188"/>
      <c r="J63" s="291">
        <f t="shared" si="4"/>
        <v>0</v>
      </c>
      <c r="K63" s="190"/>
      <c r="L63" s="190"/>
      <c r="M63" s="190"/>
      <c r="N63" s="190"/>
      <c r="O63" s="289">
        <f t="shared" si="5"/>
        <v>0</v>
      </c>
      <c r="P63" s="52">
        <f t="shared" si="3"/>
      </c>
      <c r="Q63" s="324"/>
      <c r="R63" s="48">
        <f t="shared" si="6"/>
        <v>0</v>
      </c>
    </row>
    <row r="64" spans="1:18" s="32" customFormat="1" ht="27" customHeight="1">
      <c r="A64" s="452"/>
      <c r="B64" s="453"/>
      <c r="C64" s="453"/>
      <c r="D64" s="453"/>
      <c r="E64" s="453"/>
      <c r="F64" s="453"/>
      <c r="G64" s="454"/>
      <c r="H64" s="187"/>
      <c r="I64" s="188"/>
      <c r="J64" s="291">
        <f t="shared" si="4"/>
        <v>0</v>
      </c>
      <c r="K64" s="190"/>
      <c r="L64" s="190"/>
      <c r="M64" s="190"/>
      <c r="N64" s="190"/>
      <c r="O64" s="289">
        <f t="shared" si="5"/>
        <v>0</v>
      </c>
      <c r="P64" s="52">
        <f t="shared" si="3"/>
      </c>
      <c r="Q64" s="324"/>
      <c r="R64" s="48">
        <f t="shared" si="6"/>
        <v>0</v>
      </c>
    </row>
    <row r="65" spans="1:18" s="32" customFormat="1" ht="27" customHeight="1">
      <c r="A65" s="452"/>
      <c r="B65" s="453"/>
      <c r="C65" s="453"/>
      <c r="D65" s="453"/>
      <c r="E65" s="453"/>
      <c r="F65" s="453"/>
      <c r="G65" s="454"/>
      <c r="H65" s="187"/>
      <c r="I65" s="188"/>
      <c r="J65" s="291">
        <f t="shared" si="4"/>
        <v>0</v>
      </c>
      <c r="K65" s="190"/>
      <c r="L65" s="190"/>
      <c r="M65" s="190"/>
      <c r="N65" s="190"/>
      <c r="O65" s="289">
        <f t="shared" si="5"/>
        <v>0</v>
      </c>
      <c r="P65" s="52">
        <f t="shared" si="3"/>
      </c>
      <c r="Q65" s="324"/>
      <c r="R65" s="48">
        <f t="shared" si="6"/>
        <v>0</v>
      </c>
    </row>
    <row r="66" spans="1:7" s="32" customFormat="1" ht="12" customHeight="1">
      <c r="A66" s="21"/>
      <c r="B66" s="21"/>
      <c r="C66" s="21"/>
      <c r="D66" s="21"/>
      <c r="E66" s="21"/>
      <c r="F66" s="21"/>
      <c r="G66" s="21"/>
    </row>
    <row r="67" spans="1:7" s="32" customFormat="1" ht="12" customHeight="1">
      <c r="A67" s="21"/>
      <c r="B67" s="21"/>
      <c r="C67" s="21"/>
      <c r="D67" s="21"/>
      <c r="E67" s="21"/>
      <c r="F67" s="21"/>
      <c r="G67" s="21"/>
    </row>
    <row r="68" spans="1:7" s="32" customFormat="1" ht="12" customHeight="1">
      <c r="A68" s="21"/>
      <c r="B68" s="21"/>
      <c r="C68" s="21"/>
      <c r="D68" s="21"/>
      <c r="E68" s="21"/>
      <c r="F68" s="21"/>
      <c r="G68" s="21"/>
    </row>
    <row r="69" spans="1:12" s="32" customFormat="1" ht="12" customHeight="1">
      <c r="A69" s="21"/>
      <c r="B69" s="21"/>
      <c r="C69" s="21"/>
      <c r="D69" s="21"/>
      <c r="E69" s="21"/>
      <c r="F69" s="21"/>
      <c r="G69" s="21"/>
      <c r="L69" s="1"/>
    </row>
    <row r="70" spans="1:7" s="32" customFormat="1" ht="12" customHeight="1">
      <c r="A70" s="21"/>
      <c r="B70" s="21"/>
      <c r="C70" s="21"/>
      <c r="D70" s="21"/>
      <c r="E70" s="21"/>
      <c r="F70" s="21"/>
      <c r="G70" s="21"/>
    </row>
    <row r="71" spans="1:7" s="32" customFormat="1" ht="12" customHeight="1">
      <c r="A71" s="21"/>
      <c r="B71" s="21"/>
      <c r="C71" s="21"/>
      <c r="D71" s="21"/>
      <c r="E71" s="21"/>
      <c r="F71" s="21"/>
      <c r="G71" s="21"/>
    </row>
    <row r="72" spans="1:7" s="32" customFormat="1" ht="12" customHeight="1">
      <c r="A72" s="21"/>
      <c r="B72" s="21"/>
      <c r="C72" s="21"/>
      <c r="D72" s="21"/>
      <c r="E72" s="21"/>
      <c r="F72" s="21"/>
      <c r="G72" s="21"/>
    </row>
    <row r="73" spans="1:7" s="32" customFormat="1" ht="12" customHeight="1">
      <c r="A73" s="21"/>
      <c r="B73" s="21"/>
      <c r="C73" s="21"/>
      <c r="D73" s="21"/>
      <c r="E73" s="21"/>
      <c r="F73" s="21"/>
      <c r="G73" s="21"/>
    </row>
    <row r="74" spans="1:7" s="33" customFormat="1" ht="12" customHeight="1">
      <c r="A74" s="24"/>
      <c r="B74" s="24"/>
      <c r="C74" s="24"/>
      <c r="D74" s="24"/>
      <c r="E74" s="24"/>
      <c r="F74" s="24"/>
      <c r="G74" s="24"/>
    </row>
    <row r="75" spans="1:7" s="33" customFormat="1" ht="12" customHeight="1">
      <c r="A75" s="24"/>
      <c r="B75" s="24"/>
      <c r="C75" s="24"/>
      <c r="D75" s="24"/>
      <c r="E75" s="24"/>
      <c r="F75" s="24"/>
      <c r="G75" s="24"/>
    </row>
    <row r="76" spans="1:7" s="33" customFormat="1" ht="12" customHeight="1">
      <c r="A76" s="24"/>
      <c r="B76" s="24"/>
      <c r="C76" s="24"/>
      <c r="D76" s="24"/>
      <c r="E76" s="24"/>
      <c r="F76" s="24"/>
      <c r="G76" s="24"/>
    </row>
    <row r="77" spans="1:7" s="33" customFormat="1" ht="12" customHeight="1">
      <c r="A77" s="24"/>
      <c r="B77" s="24"/>
      <c r="C77" s="24"/>
      <c r="D77" s="24"/>
      <c r="E77" s="24"/>
      <c r="F77" s="24"/>
      <c r="G77" s="24"/>
    </row>
    <row r="78" spans="1:7" s="33" customFormat="1" ht="12" customHeight="1">
      <c r="A78" s="24"/>
      <c r="B78" s="24"/>
      <c r="C78" s="24"/>
      <c r="D78" s="24"/>
      <c r="E78" s="24"/>
      <c r="F78" s="24"/>
      <c r="G78" s="24"/>
    </row>
    <row r="79" spans="1:7" s="33" customFormat="1" ht="12" customHeight="1">
      <c r="A79" s="2"/>
      <c r="B79" s="2"/>
      <c r="C79" s="2"/>
      <c r="D79" s="2"/>
      <c r="E79" s="2"/>
      <c r="F79" s="25"/>
      <c r="G79" s="25"/>
    </row>
    <row r="80" spans="1:7" s="33" customFormat="1" ht="12" customHeight="1">
      <c r="A80" s="2"/>
      <c r="B80" s="2"/>
      <c r="C80" s="2"/>
      <c r="D80" s="2"/>
      <c r="E80" s="2"/>
      <c r="F80" s="25"/>
      <c r="G80" s="25"/>
    </row>
    <row r="81" spans="1:7" s="33" customFormat="1" ht="12" customHeight="1">
      <c r="A81" s="2"/>
      <c r="B81" s="2"/>
      <c r="C81" s="2"/>
      <c r="D81" s="2"/>
      <c r="E81" s="2"/>
      <c r="F81" s="25"/>
      <c r="G81" s="25"/>
    </row>
    <row r="82" spans="1:7" s="32" customFormat="1" ht="11.25">
      <c r="A82" s="21"/>
      <c r="B82" s="21"/>
      <c r="C82" s="21"/>
      <c r="D82" s="21"/>
      <c r="E82" s="21"/>
      <c r="F82" s="21"/>
      <c r="G82" s="21"/>
    </row>
    <row r="83" spans="1:7" s="32" customFormat="1" ht="29.25" customHeight="1">
      <c r="A83" s="21"/>
      <c r="B83" s="21"/>
      <c r="C83" s="21"/>
      <c r="D83" s="21"/>
      <c r="E83" s="21"/>
      <c r="F83" s="21"/>
      <c r="G83" s="21"/>
    </row>
    <row r="84" spans="1:7" s="32" customFormat="1" ht="11.25">
      <c r="A84" s="21"/>
      <c r="B84" s="21"/>
      <c r="C84" s="21"/>
      <c r="D84" s="21"/>
      <c r="E84" s="21"/>
      <c r="F84" s="21"/>
      <c r="G84" s="21"/>
    </row>
    <row r="85" spans="1:7" s="32" customFormat="1" ht="11.25">
      <c r="A85" s="21"/>
      <c r="B85" s="21"/>
      <c r="C85" s="21"/>
      <c r="D85" s="21"/>
      <c r="E85" s="21"/>
      <c r="F85" s="21"/>
      <c r="G85" s="21"/>
    </row>
    <row r="86" spans="1:7" s="32" customFormat="1" ht="13.5" customHeight="1">
      <c r="A86" s="21"/>
      <c r="B86" s="21"/>
      <c r="C86" s="21"/>
      <c r="D86" s="21"/>
      <c r="E86" s="21"/>
      <c r="F86" s="21"/>
      <c r="G86" s="21"/>
    </row>
    <row r="87" spans="1:7" s="32" customFormat="1" ht="11.25">
      <c r="A87" s="21"/>
      <c r="B87" s="21"/>
      <c r="C87" s="21"/>
      <c r="D87" s="21"/>
      <c r="E87" s="21"/>
      <c r="F87" s="21"/>
      <c r="G87" s="21"/>
    </row>
    <row r="88" spans="1:7" s="32" customFormat="1" ht="11.25">
      <c r="A88" s="21"/>
      <c r="B88" s="21"/>
      <c r="C88" s="21"/>
      <c r="D88" s="21"/>
      <c r="E88" s="21"/>
      <c r="F88" s="21"/>
      <c r="G88" s="21"/>
    </row>
    <row r="89" spans="1:7" s="32" customFormat="1" ht="19.5" customHeight="1">
      <c r="A89" s="21"/>
      <c r="B89" s="21"/>
      <c r="C89" s="21"/>
      <c r="D89" s="21"/>
      <c r="E89" s="21"/>
      <c r="F89" s="21"/>
      <c r="G89" s="21"/>
    </row>
    <row r="90" spans="1:7" s="32" customFormat="1" ht="19.5" customHeight="1">
      <c r="A90" s="21"/>
      <c r="B90" s="21"/>
      <c r="C90" s="21"/>
      <c r="D90" s="21"/>
      <c r="E90" s="21"/>
      <c r="F90" s="21"/>
      <c r="G90" s="21"/>
    </row>
    <row r="91" spans="1:7" s="32" customFormat="1" ht="19.5" customHeight="1">
      <c r="A91" s="21"/>
      <c r="B91" s="21"/>
      <c r="C91" s="21"/>
      <c r="D91" s="21"/>
      <c r="E91" s="21"/>
      <c r="F91" s="21"/>
      <c r="G91" s="21"/>
    </row>
    <row r="92" spans="1:7" s="32" customFormat="1" ht="19.5" customHeight="1">
      <c r="A92" s="21"/>
      <c r="B92" s="21"/>
      <c r="C92" s="21"/>
      <c r="D92" s="21"/>
      <c r="E92" s="21"/>
      <c r="F92" s="21"/>
      <c r="G92" s="21"/>
    </row>
    <row r="93" spans="1:7" s="32" customFormat="1" ht="19.5" customHeight="1">
      <c r="A93" s="21"/>
      <c r="B93" s="21"/>
      <c r="C93" s="21"/>
      <c r="D93" s="21"/>
      <c r="E93" s="21"/>
      <c r="F93" s="21"/>
      <c r="G93" s="21"/>
    </row>
    <row r="94" spans="1:7" s="32" customFormat="1" ht="19.5" customHeight="1">
      <c r="A94" s="21"/>
      <c r="B94" s="21"/>
      <c r="C94" s="21"/>
      <c r="D94" s="21"/>
      <c r="E94" s="21"/>
      <c r="F94" s="21"/>
      <c r="G94" s="21"/>
    </row>
    <row r="95" spans="1:7" s="32" customFormat="1" ht="19.5" customHeight="1">
      <c r="A95" s="21"/>
      <c r="B95" s="21"/>
      <c r="C95" s="21"/>
      <c r="D95" s="21"/>
      <c r="E95" s="21"/>
      <c r="F95" s="21"/>
      <c r="G95" s="21"/>
    </row>
    <row r="96" spans="1:7" s="32" customFormat="1" ht="19.5" customHeight="1">
      <c r="A96" s="21"/>
      <c r="B96" s="21"/>
      <c r="C96" s="21"/>
      <c r="D96" s="21"/>
      <c r="E96" s="21"/>
      <c r="F96" s="21"/>
      <c r="G96" s="21"/>
    </row>
    <row r="97" spans="1:7" s="32" customFormat="1" ht="19.5" customHeight="1">
      <c r="A97" s="21"/>
      <c r="B97" s="21"/>
      <c r="C97" s="21"/>
      <c r="D97" s="21"/>
      <c r="E97" s="21"/>
      <c r="F97" s="21"/>
      <c r="G97" s="21"/>
    </row>
    <row r="98" spans="1:7" s="32" customFormat="1" ht="19.5" customHeight="1">
      <c r="A98" s="21"/>
      <c r="B98" s="21"/>
      <c r="C98" s="21"/>
      <c r="D98" s="21"/>
      <c r="E98" s="21"/>
      <c r="F98" s="21"/>
      <c r="G98" s="21"/>
    </row>
    <row r="99" spans="1:7" s="32" customFormat="1" ht="19.5" customHeight="1">
      <c r="A99" s="21"/>
      <c r="B99" s="21"/>
      <c r="C99" s="21"/>
      <c r="D99" s="21"/>
      <c r="E99" s="21"/>
      <c r="F99" s="21"/>
      <c r="G99" s="21"/>
    </row>
    <row r="100" spans="1:7" s="33" customFormat="1" ht="12" customHeight="1">
      <c r="A100" s="24"/>
      <c r="B100" s="24"/>
      <c r="C100" s="24"/>
      <c r="D100" s="24"/>
      <c r="E100" s="24"/>
      <c r="F100" s="24"/>
      <c r="G100" s="24"/>
    </row>
    <row r="101" spans="1:7" s="33" customFormat="1" ht="12" customHeight="1">
      <c r="A101" s="24"/>
      <c r="B101" s="24"/>
      <c r="C101" s="24"/>
      <c r="D101" s="24"/>
      <c r="E101" s="24"/>
      <c r="F101" s="24"/>
      <c r="G101" s="24"/>
    </row>
    <row r="102" spans="1:7" s="32" customFormat="1" ht="24.75" customHeight="1">
      <c r="A102" s="26"/>
      <c r="B102" s="27"/>
      <c r="C102" s="27"/>
      <c r="D102" s="27"/>
      <c r="E102" s="27"/>
      <c r="F102" s="28"/>
      <c r="G102" s="28"/>
    </row>
    <row r="103" spans="1:7" s="32" customFormat="1" ht="24.75" customHeight="1">
      <c r="A103" s="26"/>
      <c r="B103" s="27"/>
      <c r="C103" s="27"/>
      <c r="D103" s="27"/>
      <c r="E103" s="26"/>
      <c r="F103" s="28"/>
      <c r="G103" s="28"/>
    </row>
    <row r="104" spans="1:7" s="32" customFormat="1" ht="24.75" customHeight="1">
      <c r="A104" s="26"/>
      <c r="B104" s="27"/>
      <c r="C104" s="27"/>
      <c r="D104" s="27"/>
      <c r="E104" s="26"/>
      <c r="F104" s="28"/>
      <c r="G104" s="28"/>
    </row>
  </sheetData>
  <sheetProtection password="C31F" sheet="1" objects="1" scenarios="1"/>
  <mergeCells count="53">
    <mergeCell ref="A58:G58"/>
    <mergeCell ref="A47:G47"/>
    <mergeCell ref="A48:G48"/>
    <mergeCell ref="A49:G49"/>
    <mergeCell ref="A57:G57"/>
    <mergeCell ref="A53:G53"/>
    <mergeCell ref="A54:G54"/>
    <mergeCell ref="A55:G55"/>
    <mergeCell ref="A56:G56"/>
    <mergeCell ref="A52:G52"/>
    <mergeCell ref="A65:G65"/>
    <mergeCell ref="A59:G59"/>
    <mergeCell ref="A60:G60"/>
    <mergeCell ref="A61:G61"/>
    <mergeCell ref="A62:G62"/>
    <mergeCell ref="A63:G63"/>
    <mergeCell ref="A64:G64"/>
    <mergeCell ref="A15:G15"/>
    <mergeCell ref="A43:G43"/>
    <mergeCell ref="A44:G44"/>
    <mergeCell ref="A30:G30"/>
    <mergeCell ref="A31:G31"/>
    <mergeCell ref="A32:G32"/>
    <mergeCell ref="A33:G33"/>
    <mergeCell ref="A34:G34"/>
    <mergeCell ref="A40:G40"/>
    <mergeCell ref="A29:G29"/>
    <mergeCell ref="A45:G45"/>
    <mergeCell ref="A46:G46"/>
    <mergeCell ref="A16:G16"/>
    <mergeCell ref="H7:R7"/>
    <mergeCell ref="A24:G24"/>
    <mergeCell ref="H13:R13"/>
    <mergeCell ref="A22:G22"/>
    <mergeCell ref="A23:G23"/>
    <mergeCell ref="A28:G28"/>
    <mergeCell ref="A21:G21"/>
    <mergeCell ref="A50:G50"/>
    <mergeCell ref="A51:G51"/>
    <mergeCell ref="A17:G17"/>
    <mergeCell ref="A18:G18"/>
    <mergeCell ref="A19:G19"/>
    <mergeCell ref="A25:G25"/>
    <mergeCell ref="A26:G26"/>
    <mergeCell ref="A27:G27"/>
    <mergeCell ref="A20:G20"/>
    <mergeCell ref="A35:G35"/>
    <mergeCell ref="A41:G41"/>
    <mergeCell ref="A42:G42"/>
    <mergeCell ref="A36:G36"/>
    <mergeCell ref="A37:G37"/>
    <mergeCell ref="A38:G38"/>
    <mergeCell ref="A39:G39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H15" sqref="H15:I15"/>
    </sheetView>
  </sheetViews>
  <sheetFormatPr defaultColWidth="9.00390625" defaultRowHeight="12.75"/>
  <cols>
    <col min="1" max="5" width="5.75390625" style="18" customWidth="1"/>
    <col min="6" max="6" width="4.125" style="18" customWidth="1"/>
    <col min="7" max="7" width="5.125" style="18" customWidth="1"/>
    <col min="8" max="8" width="13.125" style="18" customWidth="1"/>
    <col min="9" max="9" width="9.125" style="18" customWidth="1"/>
    <col min="10" max="10" width="13.75390625" style="18" customWidth="1"/>
    <col min="11" max="11" width="13.125" style="18" customWidth="1"/>
    <col min="12" max="12" width="11.625" style="18" customWidth="1"/>
    <col min="13" max="13" width="11.375" style="18" customWidth="1"/>
    <col min="14" max="14" width="12.25390625" style="18" customWidth="1"/>
    <col min="15" max="15" width="13.75390625" style="18" customWidth="1"/>
    <col min="16" max="16" width="10.125" style="18" customWidth="1"/>
    <col min="17" max="17" width="11.375" style="18" customWidth="1"/>
    <col min="18" max="18" width="12.75390625" style="18" customWidth="1"/>
    <col min="19" max="16384" width="9.125" style="18" customWidth="1"/>
  </cols>
  <sheetData>
    <row r="1" spans="1:17" s="21" customFormat="1" ht="12.75" customHeight="1">
      <c r="A1" s="18" t="s">
        <v>299</v>
      </c>
      <c r="B1" s="18"/>
      <c r="C1" s="18"/>
      <c r="D1" s="19"/>
      <c r="E1" s="19"/>
      <c r="F1" s="19"/>
      <c r="G1" s="20"/>
      <c r="H1" s="20"/>
      <c r="K1" s="2"/>
      <c r="L1" s="22"/>
      <c r="M1" s="367"/>
      <c r="N1" s="314"/>
      <c r="O1" s="314"/>
      <c r="P1" s="314"/>
      <c r="Q1" s="314"/>
    </row>
    <row r="2" spans="1:18" s="21" customFormat="1" ht="17.25" customHeight="1">
      <c r="A2" s="36" t="s">
        <v>52</v>
      </c>
      <c r="B2" s="115"/>
      <c r="C2" s="115"/>
      <c r="D2" s="115"/>
      <c r="E2" s="115"/>
      <c r="F2" s="115"/>
      <c r="G2" s="115"/>
      <c r="L2" s="408" t="s">
        <v>302</v>
      </c>
      <c r="M2" s="409"/>
      <c r="N2" s="410"/>
      <c r="O2" s="368"/>
      <c r="P2" s="408" t="s">
        <v>302</v>
      </c>
      <c r="Q2" s="409"/>
      <c r="R2" s="410"/>
    </row>
    <row r="3" spans="1:18" s="21" customFormat="1" ht="17.25" customHeight="1">
      <c r="A3" s="36"/>
      <c r="B3" s="115"/>
      <c r="C3" s="115"/>
      <c r="D3" s="115"/>
      <c r="E3" s="115"/>
      <c r="F3" s="115"/>
      <c r="G3" s="115"/>
      <c r="L3" s="408" t="s">
        <v>303</v>
      </c>
      <c r="M3" s="409"/>
      <c r="N3" s="410"/>
      <c r="O3" s="368"/>
      <c r="P3" s="408" t="s">
        <v>303</v>
      </c>
      <c r="Q3" s="409"/>
      <c r="R3" s="410"/>
    </row>
    <row r="4" spans="1:18" s="21" customFormat="1" ht="17.25" customHeight="1">
      <c r="A4" s="36"/>
      <c r="B4" s="115"/>
      <c r="C4" s="115"/>
      <c r="D4" s="115"/>
      <c r="E4" s="115"/>
      <c r="F4" s="115"/>
      <c r="G4" s="115"/>
      <c r="L4" s="408" t="s">
        <v>304</v>
      </c>
      <c r="M4" s="409"/>
      <c r="N4" s="410"/>
      <c r="O4" s="368"/>
      <c r="P4" s="408" t="s">
        <v>304</v>
      </c>
      <c r="Q4" s="409"/>
      <c r="R4" s="410"/>
    </row>
    <row r="5" spans="1:18" s="21" customFormat="1" ht="17.25" customHeight="1">
      <c r="A5" s="36"/>
      <c r="B5" s="115"/>
      <c r="C5" s="115"/>
      <c r="D5" s="115"/>
      <c r="E5" s="115"/>
      <c r="F5" s="115"/>
      <c r="G5" s="115"/>
      <c r="L5" s="408" t="s">
        <v>305</v>
      </c>
      <c r="M5" s="409"/>
      <c r="N5" s="410"/>
      <c r="O5" s="368"/>
      <c r="P5" s="408" t="s">
        <v>305</v>
      </c>
      <c r="Q5" s="409"/>
      <c r="R5" s="410"/>
    </row>
    <row r="6" spans="1:18" s="21" customFormat="1" ht="12.75" customHeight="1" thickBot="1">
      <c r="A6" s="27" t="s">
        <v>42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s="21" customFormat="1" ht="20.25" customHeight="1">
      <c r="A7" s="79" t="s">
        <v>307</v>
      </c>
      <c r="B7" s="49"/>
      <c r="C7" s="49"/>
      <c r="D7" s="49"/>
      <c r="E7" s="49"/>
      <c r="F7" s="49"/>
      <c r="G7" s="50"/>
      <c r="H7" s="449">
        <v>2012</v>
      </c>
      <c r="I7" s="450"/>
      <c r="J7" s="450"/>
      <c r="K7" s="450"/>
      <c r="L7" s="450"/>
      <c r="M7" s="450"/>
      <c r="N7" s="450"/>
      <c r="O7" s="450"/>
      <c r="P7" s="450"/>
      <c r="Q7" s="450"/>
      <c r="R7" s="451"/>
    </row>
    <row r="8" spans="1:18" s="21" customFormat="1" ht="20.25" customHeight="1" thickBot="1">
      <c r="A8" s="71"/>
      <c r="B8" s="54"/>
      <c r="C8" s="54"/>
      <c r="D8" s="54"/>
      <c r="E8" s="54"/>
      <c r="F8" s="54"/>
      <c r="G8" s="55"/>
      <c r="H8" s="72"/>
      <c r="I8" s="73"/>
      <c r="J8" s="74"/>
      <c r="K8" s="75" t="s">
        <v>5</v>
      </c>
      <c r="L8" s="75" t="s">
        <v>6</v>
      </c>
      <c r="M8" s="75" t="s">
        <v>7</v>
      </c>
      <c r="N8" s="75" t="s">
        <v>8</v>
      </c>
      <c r="O8" s="76" t="s">
        <v>9</v>
      </c>
      <c r="P8" s="77"/>
      <c r="Q8" s="76" t="s">
        <v>21</v>
      </c>
      <c r="R8" s="278" t="s">
        <v>22</v>
      </c>
    </row>
    <row r="9" spans="1:18" s="21" customFormat="1" ht="20.25" customHeight="1">
      <c r="A9" s="279" t="s">
        <v>53</v>
      </c>
      <c r="B9" s="280"/>
      <c r="C9" s="280"/>
      <c r="D9" s="280"/>
      <c r="E9" s="280"/>
      <c r="F9" s="280"/>
      <c r="G9" s="281"/>
      <c r="H9" s="66"/>
      <c r="I9" s="67"/>
      <c r="J9" s="68"/>
      <c r="K9" s="69">
        <f>SUM(K15:K1002)</f>
        <v>0</v>
      </c>
      <c r="L9" s="69">
        <f>SUM(L15:L1002)</f>
        <v>0</v>
      </c>
      <c r="M9" s="69">
        <f>SUM(M15:M1002)</f>
        <v>0</v>
      </c>
      <c r="N9" s="69">
        <f>SUM(N15:N1002)</f>
        <v>0</v>
      </c>
      <c r="O9" s="69">
        <f>SUM(O15:O1002)</f>
        <v>0</v>
      </c>
      <c r="P9" s="69"/>
      <c r="Q9" s="69">
        <f>SUM(Q15:Q1002)</f>
        <v>0</v>
      </c>
      <c r="R9" s="70">
        <f>SUM(R15:R1002)</f>
        <v>0</v>
      </c>
    </row>
    <row r="10" spans="1:18" s="21" customFormat="1" ht="20.25" customHeight="1">
      <c r="A10" s="282" t="s">
        <v>54</v>
      </c>
      <c r="B10" s="283"/>
      <c r="C10" s="283"/>
      <c r="D10" s="283"/>
      <c r="E10" s="283"/>
      <c r="F10" s="283"/>
      <c r="G10" s="284"/>
      <c r="H10" s="41"/>
      <c r="I10" s="34"/>
      <c r="J10" s="35"/>
      <c r="K10" s="184"/>
      <c r="L10" s="184"/>
      <c r="M10" s="184"/>
      <c r="N10" s="184"/>
      <c r="O10" s="23">
        <f>SUM(K10:N10)</f>
        <v>0</v>
      </c>
      <c r="P10" s="30"/>
      <c r="Q10" s="323"/>
      <c r="R10" s="42">
        <f>O10-Q10</f>
        <v>0</v>
      </c>
    </row>
    <row r="11" spans="1:18" s="21" customFormat="1" ht="20.25" customHeight="1" thickBot="1">
      <c r="A11" s="285" t="s">
        <v>55</v>
      </c>
      <c r="B11" s="286"/>
      <c r="C11" s="286"/>
      <c r="D11" s="286"/>
      <c r="E11" s="286"/>
      <c r="F11" s="286"/>
      <c r="G11" s="287"/>
      <c r="H11" s="43"/>
      <c r="I11" s="44"/>
      <c r="J11" s="45"/>
      <c r="K11" s="46">
        <f>K9+K10</f>
        <v>0</v>
      </c>
      <c r="L11" s="46">
        <f>L9+L10</f>
        <v>0</v>
      </c>
      <c r="M11" s="46">
        <f>M9+M10</f>
        <v>0</v>
      </c>
      <c r="N11" s="46">
        <f>N9+N10</f>
        <v>0</v>
      </c>
      <c r="O11" s="46">
        <f>O9+O10</f>
        <v>0</v>
      </c>
      <c r="P11" s="46"/>
      <c r="Q11" s="46">
        <f>Q9+Q10</f>
        <v>0</v>
      </c>
      <c r="R11" s="47">
        <f>R9+R10</f>
        <v>0</v>
      </c>
    </row>
    <row r="12" spans="1:18" s="21" customFormat="1" ht="17.2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21" customFormat="1" ht="20.25" customHeight="1">
      <c r="A13" s="78" t="s">
        <v>56</v>
      </c>
      <c r="B13" s="49"/>
      <c r="C13" s="49"/>
      <c r="D13" s="49"/>
      <c r="E13" s="49"/>
      <c r="F13" s="49"/>
      <c r="G13" s="50"/>
      <c r="H13" s="446">
        <v>2012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8"/>
    </row>
    <row r="14" spans="1:18" s="21" customFormat="1" ht="25.5" customHeight="1" thickBot="1">
      <c r="A14" s="53" t="s">
        <v>308</v>
      </c>
      <c r="B14" s="54"/>
      <c r="C14" s="54"/>
      <c r="D14" s="54"/>
      <c r="E14" s="54"/>
      <c r="F14" s="54"/>
      <c r="G14" s="55"/>
      <c r="H14" s="56" t="s">
        <v>23</v>
      </c>
      <c r="I14" s="57" t="s">
        <v>24</v>
      </c>
      <c r="J14" s="58" t="s">
        <v>309</v>
      </c>
      <c r="K14" s="59" t="s">
        <v>5</v>
      </c>
      <c r="L14" s="59" t="s">
        <v>6</v>
      </c>
      <c r="M14" s="59" t="s">
        <v>7</v>
      </c>
      <c r="N14" s="59" t="s">
        <v>8</v>
      </c>
      <c r="O14" s="60" t="s">
        <v>38</v>
      </c>
      <c r="P14" s="61" t="s">
        <v>40</v>
      </c>
      <c r="Q14" s="62" t="s">
        <v>39</v>
      </c>
      <c r="R14" s="63" t="s">
        <v>41</v>
      </c>
    </row>
    <row r="15" spans="1:18" s="32" customFormat="1" ht="27" customHeight="1">
      <c r="A15" s="455"/>
      <c r="B15" s="456"/>
      <c r="C15" s="456"/>
      <c r="D15" s="456"/>
      <c r="E15" s="456"/>
      <c r="F15" s="456"/>
      <c r="G15" s="457"/>
      <c r="H15" s="185"/>
      <c r="I15" s="186"/>
      <c r="J15" s="290">
        <f aca="true" t="shared" si="0" ref="J15:J46">H15*I15</f>
        <v>0</v>
      </c>
      <c r="K15" s="189"/>
      <c r="L15" s="189"/>
      <c r="M15" s="189"/>
      <c r="N15" s="189"/>
      <c r="O15" s="288">
        <f aca="true" t="shared" si="1" ref="O15:O46">SUM(K15:N15)</f>
        <v>0</v>
      </c>
      <c r="P15" s="52">
        <f>IF(ROUND(H15*I15,2)-ROUND(O15,2)=0,"","zlý súčet")</f>
      </c>
      <c r="Q15" s="325"/>
      <c r="R15" s="277">
        <f aca="true" t="shared" si="2" ref="R15:R46">O15-Q15</f>
        <v>0</v>
      </c>
    </row>
    <row r="16" spans="1:18" s="32" customFormat="1" ht="27" customHeight="1">
      <c r="A16" s="452"/>
      <c r="B16" s="453"/>
      <c r="C16" s="453"/>
      <c r="D16" s="453"/>
      <c r="E16" s="453"/>
      <c r="F16" s="453"/>
      <c r="G16" s="454"/>
      <c r="H16" s="187"/>
      <c r="I16" s="188"/>
      <c r="J16" s="291">
        <f t="shared" si="0"/>
        <v>0</v>
      </c>
      <c r="K16" s="190"/>
      <c r="L16" s="190"/>
      <c r="M16" s="190"/>
      <c r="N16" s="190"/>
      <c r="O16" s="289">
        <f t="shared" si="1"/>
        <v>0</v>
      </c>
      <c r="P16" s="52">
        <f aca="true" t="shared" si="3" ref="P16:P65">IF(ROUND(H16*I16,2)-ROUND(O16,2)=0,"","zlý súčet")</f>
      </c>
      <c r="Q16" s="324"/>
      <c r="R16" s="48">
        <f t="shared" si="2"/>
        <v>0</v>
      </c>
    </row>
    <row r="17" spans="1:18" s="32" customFormat="1" ht="27" customHeight="1">
      <c r="A17" s="452"/>
      <c r="B17" s="453"/>
      <c r="C17" s="453"/>
      <c r="D17" s="453"/>
      <c r="E17" s="453"/>
      <c r="F17" s="453"/>
      <c r="G17" s="454"/>
      <c r="H17" s="187"/>
      <c r="I17" s="188"/>
      <c r="J17" s="291">
        <f t="shared" si="0"/>
        <v>0</v>
      </c>
      <c r="K17" s="190"/>
      <c r="L17" s="190"/>
      <c r="M17" s="190"/>
      <c r="N17" s="190"/>
      <c r="O17" s="289">
        <f t="shared" si="1"/>
        <v>0</v>
      </c>
      <c r="P17" s="52">
        <f t="shared" si="3"/>
      </c>
      <c r="Q17" s="324"/>
      <c r="R17" s="48">
        <f t="shared" si="2"/>
        <v>0</v>
      </c>
    </row>
    <row r="18" spans="1:18" s="32" customFormat="1" ht="27" customHeight="1">
      <c r="A18" s="452"/>
      <c r="B18" s="453"/>
      <c r="C18" s="453"/>
      <c r="D18" s="453"/>
      <c r="E18" s="453"/>
      <c r="F18" s="453"/>
      <c r="G18" s="454"/>
      <c r="H18" s="187"/>
      <c r="I18" s="188"/>
      <c r="J18" s="291">
        <f t="shared" si="0"/>
        <v>0</v>
      </c>
      <c r="K18" s="190"/>
      <c r="L18" s="190"/>
      <c r="M18" s="190"/>
      <c r="N18" s="190"/>
      <c r="O18" s="289">
        <f t="shared" si="1"/>
        <v>0</v>
      </c>
      <c r="P18" s="52">
        <f t="shared" si="3"/>
      </c>
      <c r="Q18" s="324"/>
      <c r="R18" s="48">
        <f t="shared" si="2"/>
        <v>0</v>
      </c>
    </row>
    <row r="19" spans="1:18" s="32" customFormat="1" ht="27" customHeight="1">
      <c r="A19" s="452"/>
      <c r="B19" s="453"/>
      <c r="C19" s="453"/>
      <c r="D19" s="453"/>
      <c r="E19" s="453"/>
      <c r="F19" s="453"/>
      <c r="G19" s="454"/>
      <c r="H19" s="187"/>
      <c r="I19" s="188"/>
      <c r="J19" s="291">
        <f t="shared" si="0"/>
        <v>0</v>
      </c>
      <c r="K19" s="190"/>
      <c r="L19" s="190"/>
      <c r="M19" s="190"/>
      <c r="N19" s="190"/>
      <c r="O19" s="289">
        <f t="shared" si="1"/>
        <v>0</v>
      </c>
      <c r="P19" s="52">
        <f t="shared" si="3"/>
      </c>
      <c r="Q19" s="324"/>
      <c r="R19" s="48">
        <f t="shared" si="2"/>
        <v>0</v>
      </c>
    </row>
    <row r="20" spans="1:18" s="32" customFormat="1" ht="27" customHeight="1">
      <c r="A20" s="452"/>
      <c r="B20" s="453"/>
      <c r="C20" s="453"/>
      <c r="D20" s="453"/>
      <c r="E20" s="453"/>
      <c r="F20" s="453"/>
      <c r="G20" s="454"/>
      <c r="H20" s="187"/>
      <c r="I20" s="188"/>
      <c r="J20" s="291">
        <f t="shared" si="0"/>
        <v>0</v>
      </c>
      <c r="K20" s="190"/>
      <c r="L20" s="190"/>
      <c r="M20" s="190"/>
      <c r="N20" s="190"/>
      <c r="O20" s="289">
        <f t="shared" si="1"/>
        <v>0</v>
      </c>
      <c r="P20" s="52">
        <f t="shared" si="3"/>
      </c>
      <c r="Q20" s="324"/>
      <c r="R20" s="48">
        <f t="shared" si="2"/>
        <v>0</v>
      </c>
    </row>
    <row r="21" spans="1:18" s="32" customFormat="1" ht="27" customHeight="1">
      <c r="A21" s="452"/>
      <c r="B21" s="453"/>
      <c r="C21" s="453"/>
      <c r="D21" s="453"/>
      <c r="E21" s="453"/>
      <c r="F21" s="453"/>
      <c r="G21" s="454"/>
      <c r="H21" s="187"/>
      <c r="I21" s="188"/>
      <c r="J21" s="291">
        <f t="shared" si="0"/>
        <v>0</v>
      </c>
      <c r="K21" s="190"/>
      <c r="L21" s="190"/>
      <c r="M21" s="190"/>
      <c r="N21" s="190"/>
      <c r="O21" s="289">
        <f t="shared" si="1"/>
        <v>0</v>
      </c>
      <c r="P21" s="52">
        <f t="shared" si="3"/>
      </c>
      <c r="Q21" s="324"/>
      <c r="R21" s="48">
        <f t="shared" si="2"/>
        <v>0</v>
      </c>
    </row>
    <row r="22" spans="1:18" s="32" customFormat="1" ht="27" customHeight="1">
      <c r="A22" s="452"/>
      <c r="B22" s="453"/>
      <c r="C22" s="453"/>
      <c r="D22" s="453"/>
      <c r="E22" s="453"/>
      <c r="F22" s="453"/>
      <c r="G22" s="454"/>
      <c r="H22" s="187"/>
      <c r="I22" s="188"/>
      <c r="J22" s="291">
        <f t="shared" si="0"/>
        <v>0</v>
      </c>
      <c r="K22" s="190"/>
      <c r="L22" s="190"/>
      <c r="M22" s="190"/>
      <c r="N22" s="190"/>
      <c r="O22" s="289">
        <f t="shared" si="1"/>
        <v>0</v>
      </c>
      <c r="P22" s="52">
        <f t="shared" si="3"/>
      </c>
      <c r="Q22" s="324"/>
      <c r="R22" s="48">
        <f t="shared" si="2"/>
        <v>0</v>
      </c>
    </row>
    <row r="23" spans="1:18" s="32" customFormat="1" ht="27" customHeight="1">
      <c r="A23" s="452"/>
      <c r="B23" s="453"/>
      <c r="C23" s="453"/>
      <c r="D23" s="453"/>
      <c r="E23" s="453"/>
      <c r="F23" s="453"/>
      <c r="G23" s="454"/>
      <c r="H23" s="187"/>
      <c r="I23" s="188"/>
      <c r="J23" s="291">
        <f t="shared" si="0"/>
        <v>0</v>
      </c>
      <c r="K23" s="190"/>
      <c r="L23" s="190"/>
      <c r="M23" s="190"/>
      <c r="N23" s="190"/>
      <c r="O23" s="289">
        <f t="shared" si="1"/>
        <v>0</v>
      </c>
      <c r="P23" s="52">
        <f t="shared" si="3"/>
      </c>
      <c r="Q23" s="324"/>
      <c r="R23" s="48">
        <f t="shared" si="2"/>
        <v>0</v>
      </c>
    </row>
    <row r="24" spans="1:18" s="32" customFormat="1" ht="27" customHeight="1">
      <c r="A24" s="452"/>
      <c r="B24" s="453"/>
      <c r="C24" s="453"/>
      <c r="D24" s="453"/>
      <c r="E24" s="453"/>
      <c r="F24" s="453"/>
      <c r="G24" s="454"/>
      <c r="H24" s="187"/>
      <c r="I24" s="188"/>
      <c r="J24" s="291">
        <f t="shared" si="0"/>
        <v>0</v>
      </c>
      <c r="K24" s="190"/>
      <c r="L24" s="190"/>
      <c r="M24" s="190"/>
      <c r="N24" s="190"/>
      <c r="O24" s="289">
        <f t="shared" si="1"/>
        <v>0</v>
      </c>
      <c r="P24" s="52">
        <f t="shared" si="3"/>
      </c>
      <c r="Q24" s="324"/>
      <c r="R24" s="48">
        <f t="shared" si="2"/>
        <v>0</v>
      </c>
    </row>
    <row r="25" spans="1:18" s="32" customFormat="1" ht="27" customHeight="1">
      <c r="A25" s="452"/>
      <c r="B25" s="453"/>
      <c r="C25" s="453"/>
      <c r="D25" s="453"/>
      <c r="E25" s="453"/>
      <c r="F25" s="453"/>
      <c r="G25" s="454"/>
      <c r="H25" s="187"/>
      <c r="I25" s="188"/>
      <c r="J25" s="291">
        <f t="shared" si="0"/>
        <v>0</v>
      </c>
      <c r="K25" s="190"/>
      <c r="L25" s="190"/>
      <c r="M25" s="190"/>
      <c r="N25" s="190"/>
      <c r="O25" s="289">
        <f t="shared" si="1"/>
        <v>0</v>
      </c>
      <c r="P25" s="52">
        <f t="shared" si="3"/>
      </c>
      <c r="Q25" s="324"/>
      <c r="R25" s="48">
        <f t="shared" si="2"/>
        <v>0</v>
      </c>
    </row>
    <row r="26" spans="1:18" s="32" customFormat="1" ht="27" customHeight="1">
      <c r="A26" s="452"/>
      <c r="B26" s="453"/>
      <c r="C26" s="453"/>
      <c r="D26" s="453"/>
      <c r="E26" s="453"/>
      <c r="F26" s="453"/>
      <c r="G26" s="454"/>
      <c r="H26" s="187"/>
      <c r="I26" s="188"/>
      <c r="J26" s="291">
        <f t="shared" si="0"/>
        <v>0</v>
      </c>
      <c r="K26" s="190"/>
      <c r="L26" s="190"/>
      <c r="M26" s="190"/>
      <c r="N26" s="190"/>
      <c r="O26" s="289">
        <f t="shared" si="1"/>
        <v>0</v>
      </c>
      <c r="P26" s="52">
        <f t="shared" si="3"/>
      </c>
      <c r="Q26" s="324"/>
      <c r="R26" s="48">
        <f t="shared" si="2"/>
        <v>0</v>
      </c>
    </row>
    <row r="27" spans="1:18" s="32" customFormat="1" ht="27" customHeight="1">
      <c r="A27" s="452"/>
      <c r="B27" s="453"/>
      <c r="C27" s="453"/>
      <c r="D27" s="453"/>
      <c r="E27" s="453"/>
      <c r="F27" s="453"/>
      <c r="G27" s="454"/>
      <c r="H27" s="187"/>
      <c r="I27" s="188"/>
      <c r="J27" s="291">
        <f t="shared" si="0"/>
        <v>0</v>
      </c>
      <c r="K27" s="190"/>
      <c r="L27" s="190"/>
      <c r="M27" s="190"/>
      <c r="N27" s="190"/>
      <c r="O27" s="289">
        <f t="shared" si="1"/>
        <v>0</v>
      </c>
      <c r="P27" s="52">
        <f t="shared" si="3"/>
      </c>
      <c r="Q27" s="324"/>
      <c r="R27" s="48">
        <f t="shared" si="2"/>
        <v>0</v>
      </c>
    </row>
    <row r="28" spans="1:18" s="32" customFormat="1" ht="27" customHeight="1">
      <c r="A28" s="452"/>
      <c r="B28" s="453"/>
      <c r="C28" s="453"/>
      <c r="D28" s="453"/>
      <c r="E28" s="453"/>
      <c r="F28" s="453"/>
      <c r="G28" s="454"/>
      <c r="H28" s="187"/>
      <c r="I28" s="188"/>
      <c r="J28" s="291">
        <f t="shared" si="0"/>
        <v>0</v>
      </c>
      <c r="K28" s="190"/>
      <c r="L28" s="190"/>
      <c r="M28" s="190"/>
      <c r="N28" s="190"/>
      <c r="O28" s="289">
        <f t="shared" si="1"/>
        <v>0</v>
      </c>
      <c r="P28" s="52">
        <f t="shared" si="3"/>
      </c>
      <c r="Q28" s="324"/>
      <c r="R28" s="48">
        <f t="shared" si="2"/>
        <v>0</v>
      </c>
    </row>
    <row r="29" spans="1:18" s="32" customFormat="1" ht="27" customHeight="1">
      <c r="A29" s="452"/>
      <c r="B29" s="453"/>
      <c r="C29" s="453"/>
      <c r="D29" s="453"/>
      <c r="E29" s="453"/>
      <c r="F29" s="453"/>
      <c r="G29" s="454"/>
      <c r="H29" s="187"/>
      <c r="I29" s="188"/>
      <c r="J29" s="291">
        <f t="shared" si="0"/>
        <v>0</v>
      </c>
      <c r="K29" s="190"/>
      <c r="L29" s="190"/>
      <c r="M29" s="190"/>
      <c r="N29" s="190"/>
      <c r="O29" s="289">
        <f t="shared" si="1"/>
        <v>0</v>
      </c>
      <c r="P29" s="52">
        <f t="shared" si="3"/>
      </c>
      <c r="Q29" s="324"/>
      <c r="R29" s="48">
        <f t="shared" si="2"/>
        <v>0</v>
      </c>
    </row>
    <row r="30" spans="1:18" s="32" customFormat="1" ht="27" customHeight="1">
      <c r="A30" s="452"/>
      <c r="B30" s="453"/>
      <c r="C30" s="453"/>
      <c r="D30" s="453"/>
      <c r="E30" s="453"/>
      <c r="F30" s="453"/>
      <c r="G30" s="454"/>
      <c r="H30" s="187"/>
      <c r="I30" s="188"/>
      <c r="J30" s="291">
        <f t="shared" si="0"/>
        <v>0</v>
      </c>
      <c r="K30" s="190"/>
      <c r="L30" s="190"/>
      <c r="M30" s="190"/>
      <c r="N30" s="190"/>
      <c r="O30" s="289">
        <f t="shared" si="1"/>
        <v>0</v>
      </c>
      <c r="P30" s="52">
        <f t="shared" si="3"/>
      </c>
      <c r="Q30" s="324"/>
      <c r="R30" s="48">
        <f t="shared" si="2"/>
        <v>0</v>
      </c>
    </row>
    <row r="31" spans="1:18" s="32" customFormat="1" ht="27" customHeight="1">
      <c r="A31" s="452"/>
      <c r="B31" s="453"/>
      <c r="C31" s="453"/>
      <c r="D31" s="453"/>
      <c r="E31" s="453"/>
      <c r="F31" s="453"/>
      <c r="G31" s="454"/>
      <c r="H31" s="187"/>
      <c r="I31" s="188"/>
      <c r="J31" s="291">
        <f t="shared" si="0"/>
        <v>0</v>
      </c>
      <c r="K31" s="190"/>
      <c r="L31" s="190"/>
      <c r="M31" s="190"/>
      <c r="N31" s="190"/>
      <c r="O31" s="289">
        <f t="shared" si="1"/>
        <v>0</v>
      </c>
      <c r="P31" s="52">
        <f t="shared" si="3"/>
      </c>
      <c r="Q31" s="324"/>
      <c r="R31" s="48">
        <f t="shared" si="2"/>
        <v>0</v>
      </c>
    </row>
    <row r="32" spans="1:18" s="32" customFormat="1" ht="27" customHeight="1">
      <c r="A32" s="452"/>
      <c r="B32" s="453"/>
      <c r="C32" s="453"/>
      <c r="D32" s="453"/>
      <c r="E32" s="453"/>
      <c r="F32" s="453"/>
      <c r="G32" s="454"/>
      <c r="H32" s="187"/>
      <c r="I32" s="188"/>
      <c r="J32" s="291">
        <f t="shared" si="0"/>
        <v>0</v>
      </c>
      <c r="K32" s="190"/>
      <c r="L32" s="190"/>
      <c r="M32" s="190"/>
      <c r="N32" s="190"/>
      <c r="O32" s="289">
        <f t="shared" si="1"/>
        <v>0</v>
      </c>
      <c r="P32" s="52">
        <f t="shared" si="3"/>
      </c>
      <c r="Q32" s="324"/>
      <c r="R32" s="48">
        <f t="shared" si="2"/>
        <v>0</v>
      </c>
    </row>
    <row r="33" spans="1:18" s="32" customFormat="1" ht="27" customHeight="1">
      <c r="A33" s="452"/>
      <c r="B33" s="453"/>
      <c r="C33" s="453"/>
      <c r="D33" s="453"/>
      <c r="E33" s="453"/>
      <c r="F33" s="453"/>
      <c r="G33" s="454"/>
      <c r="H33" s="187"/>
      <c r="I33" s="188"/>
      <c r="J33" s="291">
        <f t="shared" si="0"/>
        <v>0</v>
      </c>
      <c r="K33" s="190"/>
      <c r="L33" s="190"/>
      <c r="M33" s="190"/>
      <c r="N33" s="190"/>
      <c r="O33" s="289">
        <f t="shared" si="1"/>
        <v>0</v>
      </c>
      <c r="P33" s="52">
        <f t="shared" si="3"/>
      </c>
      <c r="Q33" s="324"/>
      <c r="R33" s="48">
        <f t="shared" si="2"/>
        <v>0</v>
      </c>
    </row>
    <row r="34" spans="1:18" s="32" customFormat="1" ht="27" customHeight="1">
      <c r="A34" s="452"/>
      <c r="B34" s="453"/>
      <c r="C34" s="453"/>
      <c r="D34" s="453"/>
      <c r="E34" s="453"/>
      <c r="F34" s="453"/>
      <c r="G34" s="454"/>
      <c r="H34" s="187"/>
      <c r="I34" s="188"/>
      <c r="J34" s="291">
        <f t="shared" si="0"/>
        <v>0</v>
      </c>
      <c r="K34" s="190"/>
      <c r="L34" s="190"/>
      <c r="M34" s="190"/>
      <c r="N34" s="190"/>
      <c r="O34" s="289">
        <f t="shared" si="1"/>
        <v>0</v>
      </c>
      <c r="P34" s="52">
        <f t="shared" si="3"/>
      </c>
      <c r="Q34" s="324"/>
      <c r="R34" s="48">
        <f t="shared" si="2"/>
        <v>0</v>
      </c>
    </row>
    <row r="35" spans="1:18" s="32" customFormat="1" ht="27" customHeight="1">
      <c r="A35" s="452"/>
      <c r="B35" s="453"/>
      <c r="C35" s="453"/>
      <c r="D35" s="453"/>
      <c r="E35" s="453"/>
      <c r="F35" s="453"/>
      <c r="G35" s="454"/>
      <c r="H35" s="187"/>
      <c r="I35" s="188"/>
      <c r="J35" s="291">
        <f t="shared" si="0"/>
        <v>0</v>
      </c>
      <c r="K35" s="190"/>
      <c r="L35" s="190"/>
      <c r="M35" s="190"/>
      <c r="N35" s="190"/>
      <c r="O35" s="289">
        <f t="shared" si="1"/>
        <v>0</v>
      </c>
      <c r="P35" s="52">
        <f t="shared" si="3"/>
      </c>
      <c r="Q35" s="324"/>
      <c r="R35" s="48">
        <f t="shared" si="2"/>
        <v>0</v>
      </c>
    </row>
    <row r="36" spans="1:18" s="32" customFormat="1" ht="27" customHeight="1">
      <c r="A36" s="452"/>
      <c r="B36" s="453"/>
      <c r="C36" s="453"/>
      <c r="D36" s="453"/>
      <c r="E36" s="453"/>
      <c r="F36" s="453"/>
      <c r="G36" s="454"/>
      <c r="H36" s="187"/>
      <c r="I36" s="188"/>
      <c r="J36" s="291">
        <f t="shared" si="0"/>
        <v>0</v>
      </c>
      <c r="K36" s="190"/>
      <c r="L36" s="190"/>
      <c r="M36" s="190"/>
      <c r="N36" s="190"/>
      <c r="O36" s="289">
        <f t="shared" si="1"/>
        <v>0</v>
      </c>
      <c r="P36" s="52">
        <f t="shared" si="3"/>
      </c>
      <c r="Q36" s="324"/>
      <c r="R36" s="48">
        <f t="shared" si="2"/>
        <v>0</v>
      </c>
    </row>
    <row r="37" spans="1:18" s="32" customFormat="1" ht="27" customHeight="1">
      <c r="A37" s="452"/>
      <c r="B37" s="453"/>
      <c r="C37" s="453"/>
      <c r="D37" s="453"/>
      <c r="E37" s="453"/>
      <c r="F37" s="453"/>
      <c r="G37" s="454"/>
      <c r="H37" s="187"/>
      <c r="I37" s="188"/>
      <c r="J37" s="291">
        <f t="shared" si="0"/>
        <v>0</v>
      </c>
      <c r="K37" s="190"/>
      <c r="L37" s="190"/>
      <c r="M37" s="190"/>
      <c r="N37" s="190"/>
      <c r="O37" s="289">
        <f t="shared" si="1"/>
        <v>0</v>
      </c>
      <c r="P37" s="52">
        <f t="shared" si="3"/>
      </c>
      <c r="Q37" s="324"/>
      <c r="R37" s="48">
        <f t="shared" si="2"/>
        <v>0</v>
      </c>
    </row>
    <row r="38" spans="1:18" s="32" customFormat="1" ht="27" customHeight="1">
      <c r="A38" s="452"/>
      <c r="B38" s="453"/>
      <c r="C38" s="453"/>
      <c r="D38" s="453"/>
      <c r="E38" s="453"/>
      <c r="F38" s="453"/>
      <c r="G38" s="454"/>
      <c r="H38" s="187"/>
      <c r="I38" s="188"/>
      <c r="J38" s="291">
        <f t="shared" si="0"/>
        <v>0</v>
      </c>
      <c r="K38" s="190"/>
      <c r="L38" s="190"/>
      <c r="M38" s="190"/>
      <c r="N38" s="190"/>
      <c r="O38" s="289">
        <f t="shared" si="1"/>
        <v>0</v>
      </c>
      <c r="P38" s="52">
        <f t="shared" si="3"/>
      </c>
      <c r="Q38" s="324"/>
      <c r="R38" s="48">
        <f t="shared" si="2"/>
        <v>0</v>
      </c>
    </row>
    <row r="39" spans="1:18" s="32" customFormat="1" ht="27" customHeight="1">
      <c r="A39" s="452"/>
      <c r="B39" s="453"/>
      <c r="C39" s="453"/>
      <c r="D39" s="453"/>
      <c r="E39" s="453"/>
      <c r="F39" s="453"/>
      <c r="G39" s="454"/>
      <c r="H39" s="187"/>
      <c r="I39" s="188"/>
      <c r="J39" s="291">
        <f t="shared" si="0"/>
        <v>0</v>
      </c>
      <c r="K39" s="190"/>
      <c r="L39" s="190"/>
      <c r="M39" s="190"/>
      <c r="N39" s="190"/>
      <c r="O39" s="289">
        <f t="shared" si="1"/>
        <v>0</v>
      </c>
      <c r="P39" s="52">
        <f t="shared" si="3"/>
      </c>
      <c r="Q39" s="324"/>
      <c r="R39" s="48">
        <f t="shared" si="2"/>
        <v>0</v>
      </c>
    </row>
    <row r="40" spans="1:18" s="32" customFormat="1" ht="27" customHeight="1">
      <c r="A40" s="452"/>
      <c r="B40" s="453"/>
      <c r="C40" s="453"/>
      <c r="D40" s="453"/>
      <c r="E40" s="453"/>
      <c r="F40" s="453"/>
      <c r="G40" s="454"/>
      <c r="H40" s="187"/>
      <c r="I40" s="188"/>
      <c r="J40" s="291">
        <f t="shared" si="0"/>
        <v>0</v>
      </c>
      <c r="K40" s="190"/>
      <c r="L40" s="190"/>
      <c r="M40" s="190"/>
      <c r="N40" s="190"/>
      <c r="O40" s="289">
        <f t="shared" si="1"/>
        <v>0</v>
      </c>
      <c r="P40" s="52">
        <f t="shared" si="3"/>
      </c>
      <c r="Q40" s="324"/>
      <c r="R40" s="48">
        <f t="shared" si="2"/>
        <v>0</v>
      </c>
    </row>
    <row r="41" spans="1:18" s="32" customFormat="1" ht="27" customHeight="1">
      <c r="A41" s="452"/>
      <c r="B41" s="453"/>
      <c r="C41" s="453"/>
      <c r="D41" s="453"/>
      <c r="E41" s="453"/>
      <c r="F41" s="453"/>
      <c r="G41" s="454"/>
      <c r="H41" s="187"/>
      <c r="I41" s="188"/>
      <c r="J41" s="291">
        <f t="shared" si="0"/>
        <v>0</v>
      </c>
      <c r="K41" s="190"/>
      <c r="L41" s="190"/>
      <c r="M41" s="190"/>
      <c r="N41" s="190"/>
      <c r="O41" s="289">
        <f t="shared" si="1"/>
        <v>0</v>
      </c>
      <c r="P41" s="52">
        <f t="shared" si="3"/>
      </c>
      <c r="Q41" s="324"/>
      <c r="R41" s="48">
        <f t="shared" si="2"/>
        <v>0</v>
      </c>
    </row>
    <row r="42" spans="1:18" s="32" customFormat="1" ht="27" customHeight="1">
      <c r="A42" s="452"/>
      <c r="B42" s="453"/>
      <c r="C42" s="453"/>
      <c r="D42" s="453"/>
      <c r="E42" s="453"/>
      <c r="F42" s="453"/>
      <c r="G42" s="454"/>
      <c r="H42" s="187"/>
      <c r="I42" s="188"/>
      <c r="J42" s="291">
        <f t="shared" si="0"/>
        <v>0</v>
      </c>
      <c r="K42" s="190"/>
      <c r="L42" s="190"/>
      <c r="M42" s="190"/>
      <c r="N42" s="190"/>
      <c r="O42" s="289">
        <f t="shared" si="1"/>
        <v>0</v>
      </c>
      <c r="P42" s="52">
        <f t="shared" si="3"/>
      </c>
      <c r="Q42" s="324"/>
      <c r="R42" s="48">
        <f t="shared" si="2"/>
        <v>0</v>
      </c>
    </row>
    <row r="43" spans="1:18" s="32" customFormat="1" ht="27" customHeight="1">
      <c r="A43" s="452"/>
      <c r="B43" s="453"/>
      <c r="C43" s="453"/>
      <c r="D43" s="453"/>
      <c r="E43" s="453"/>
      <c r="F43" s="453"/>
      <c r="G43" s="454"/>
      <c r="H43" s="187"/>
      <c r="I43" s="188"/>
      <c r="J43" s="291">
        <f t="shared" si="0"/>
        <v>0</v>
      </c>
      <c r="K43" s="190"/>
      <c r="L43" s="190"/>
      <c r="M43" s="190"/>
      <c r="N43" s="190"/>
      <c r="O43" s="289">
        <f t="shared" si="1"/>
        <v>0</v>
      </c>
      <c r="P43" s="52">
        <f t="shared" si="3"/>
      </c>
      <c r="Q43" s="324"/>
      <c r="R43" s="48">
        <f t="shared" si="2"/>
        <v>0</v>
      </c>
    </row>
    <row r="44" spans="1:18" s="32" customFormat="1" ht="27" customHeight="1">
      <c r="A44" s="452"/>
      <c r="B44" s="453"/>
      <c r="C44" s="453"/>
      <c r="D44" s="453"/>
      <c r="E44" s="453"/>
      <c r="F44" s="453"/>
      <c r="G44" s="454"/>
      <c r="H44" s="187"/>
      <c r="I44" s="188"/>
      <c r="J44" s="291">
        <f t="shared" si="0"/>
        <v>0</v>
      </c>
      <c r="K44" s="190"/>
      <c r="L44" s="190"/>
      <c r="M44" s="190"/>
      <c r="N44" s="190"/>
      <c r="O44" s="289">
        <f t="shared" si="1"/>
        <v>0</v>
      </c>
      <c r="P44" s="52">
        <f t="shared" si="3"/>
      </c>
      <c r="Q44" s="324"/>
      <c r="R44" s="48">
        <f t="shared" si="2"/>
        <v>0</v>
      </c>
    </row>
    <row r="45" spans="1:18" s="32" customFormat="1" ht="27" customHeight="1">
      <c r="A45" s="452"/>
      <c r="B45" s="453"/>
      <c r="C45" s="453"/>
      <c r="D45" s="453"/>
      <c r="E45" s="453"/>
      <c r="F45" s="453"/>
      <c r="G45" s="454"/>
      <c r="H45" s="187"/>
      <c r="I45" s="188"/>
      <c r="J45" s="291">
        <f t="shared" si="0"/>
        <v>0</v>
      </c>
      <c r="K45" s="190"/>
      <c r="L45" s="190"/>
      <c r="M45" s="190"/>
      <c r="N45" s="190"/>
      <c r="O45" s="289">
        <f t="shared" si="1"/>
        <v>0</v>
      </c>
      <c r="P45" s="52">
        <f t="shared" si="3"/>
      </c>
      <c r="Q45" s="324"/>
      <c r="R45" s="48">
        <f t="shared" si="2"/>
        <v>0</v>
      </c>
    </row>
    <row r="46" spans="1:18" s="32" customFormat="1" ht="27" customHeight="1">
      <c r="A46" s="452"/>
      <c r="B46" s="453"/>
      <c r="C46" s="453"/>
      <c r="D46" s="453"/>
      <c r="E46" s="453"/>
      <c r="F46" s="453"/>
      <c r="G46" s="454"/>
      <c r="H46" s="187"/>
      <c r="I46" s="188"/>
      <c r="J46" s="291">
        <f t="shared" si="0"/>
        <v>0</v>
      </c>
      <c r="K46" s="190"/>
      <c r="L46" s="190"/>
      <c r="M46" s="190"/>
      <c r="N46" s="190"/>
      <c r="O46" s="289">
        <f t="shared" si="1"/>
        <v>0</v>
      </c>
      <c r="P46" s="52">
        <f t="shared" si="3"/>
      </c>
      <c r="Q46" s="324"/>
      <c r="R46" s="48">
        <f t="shared" si="2"/>
        <v>0</v>
      </c>
    </row>
    <row r="47" spans="1:18" s="32" customFormat="1" ht="27" customHeight="1">
      <c r="A47" s="452"/>
      <c r="B47" s="453"/>
      <c r="C47" s="453"/>
      <c r="D47" s="453"/>
      <c r="E47" s="453"/>
      <c r="F47" s="453"/>
      <c r="G47" s="454"/>
      <c r="H47" s="187"/>
      <c r="I47" s="188"/>
      <c r="J47" s="291">
        <f aca="true" t="shared" si="4" ref="J47:J65">H47*I47</f>
        <v>0</v>
      </c>
      <c r="K47" s="190"/>
      <c r="L47" s="190"/>
      <c r="M47" s="190"/>
      <c r="N47" s="190"/>
      <c r="O47" s="289">
        <f aca="true" t="shared" si="5" ref="O47:O65">SUM(K47:N47)</f>
        <v>0</v>
      </c>
      <c r="P47" s="52">
        <f t="shared" si="3"/>
      </c>
      <c r="Q47" s="324"/>
      <c r="R47" s="48">
        <f aca="true" t="shared" si="6" ref="R47:R65">O47-Q47</f>
        <v>0</v>
      </c>
    </row>
    <row r="48" spans="1:18" s="32" customFormat="1" ht="27" customHeight="1">
      <c r="A48" s="452"/>
      <c r="B48" s="453"/>
      <c r="C48" s="453"/>
      <c r="D48" s="453"/>
      <c r="E48" s="453"/>
      <c r="F48" s="453"/>
      <c r="G48" s="454"/>
      <c r="H48" s="187"/>
      <c r="I48" s="188"/>
      <c r="J48" s="291">
        <f t="shared" si="4"/>
        <v>0</v>
      </c>
      <c r="K48" s="190"/>
      <c r="L48" s="190"/>
      <c r="M48" s="190"/>
      <c r="N48" s="190"/>
      <c r="O48" s="289">
        <f t="shared" si="5"/>
        <v>0</v>
      </c>
      <c r="P48" s="52">
        <f t="shared" si="3"/>
      </c>
      <c r="Q48" s="324"/>
      <c r="R48" s="48">
        <f t="shared" si="6"/>
        <v>0</v>
      </c>
    </row>
    <row r="49" spans="1:18" s="32" customFormat="1" ht="27" customHeight="1">
      <c r="A49" s="452"/>
      <c r="B49" s="453"/>
      <c r="C49" s="453"/>
      <c r="D49" s="453"/>
      <c r="E49" s="453"/>
      <c r="F49" s="453"/>
      <c r="G49" s="454"/>
      <c r="H49" s="187"/>
      <c r="I49" s="188"/>
      <c r="J49" s="291">
        <f t="shared" si="4"/>
        <v>0</v>
      </c>
      <c r="K49" s="190"/>
      <c r="L49" s="190"/>
      <c r="M49" s="190"/>
      <c r="N49" s="190"/>
      <c r="O49" s="289">
        <f t="shared" si="5"/>
        <v>0</v>
      </c>
      <c r="P49" s="52">
        <f t="shared" si="3"/>
      </c>
      <c r="Q49" s="324"/>
      <c r="R49" s="48">
        <f t="shared" si="6"/>
        <v>0</v>
      </c>
    </row>
    <row r="50" spans="1:18" s="32" customFormat="1" ht="27" customHeight="1">
      <c r="A50" s="452"/>
      <c r="B50" s="453"/>
      <c r="C50" s="453"/>
      <c r="D50" s="453"/>
      <c r="E50" s="453"/>
      <c r="F50" s="453"/>
      <c r="G50" s="454"/>
      <c r="H50" s="187"/>
      <c r="I50" s="188"/>
      <c r="J50" s="291">
        <f t="shared" si="4"/>
        <v>0</v>
      </c>
      <c r="K50" s="190"/>
      <c r="L50" s="190"/>
      <c r="M50" s="190"/>
      <c r="N50" s="190"/>
      <c r="O50" s="289">
        <f t="shared" si="5"/>
        <v>0</v>
      </c>
      <c r="P50" s="52">
        <f t="shared" si="3"/>
      </c>
      <c r="Q50" s="324"/>
      <c r="R50" s="48">
        <f t="shared" si="6"/>
        <v>0</v>
      </c>
    </row>
    <row r="51" spans="1:18" s="32" customFormat="1" ht="27" customHeight="1">
      <c r="A51" s="452"/>
      <c r="B51" s="453"/>
      <c r="C51" s="453"/>
      <c r="D51" s="453"/>
      <c r="E51" s="453"/>
      <c r="F51" s="453"/>
      <c r="G51" s="454"/>
      <c r="H51" s="187"/>
      <c r="I51" s="188"/>
      <c r="J51" s="291">
        <f t="shared" si="4"/>
        <v>0</v>
      </c>
      <c r="K51" s="190"/>
      <c r="L51" s="190"/>
      <c r="M51" s="190"/>
      <c r="N51" s="190"/>
      <c r="O51" s="289">
        <f t="shared" si="5"/>
        <v>0</v>
      </c>
      <c r="P51" s="52">
        <f t="shared" si="3"/>
      </c>
      <c r="Q51" s="324"/>
      <c r="R51" s="48">
        <f t="shared" si="6"/>
        <v>0</v>
      </c>
    </row>
    <row r="52" spans="1:18" s="32" customFormat="1" ht="27" customHeight="1">
      <c r="A52" s="452"/>
      <c r="B52" s="453"/>
      <c r="C52" s="453"/>
      <c r="D52" s="453"/>
      <c r="E52" s="453"/>
      <c r="F52" s="453"/>
      <c r="G52" s="454"/>
      <c r="H52" s="187"/>
      <c r="I52" s="188"/>
      <c r="J52" s="291">
        <f t="shared" si="4"/>
        <v>0</v>
      </c>
      <c r="K52" s="190"/>
      <c r="L52" s="190"/>
      <c r="M52" s="190"/>
      <c r="N52" s="190"/>
      <c r="O52" s="289">
        <f t="shared" si="5"/>
        <v>0</v>
      </c>
      <c r="P52" s="52">
        <f t="shared" si="3"/>
      </c>
      <c r="Q52" s="324"/>
      <c r="R52" s="48">
        <f t="shared" si="6"/>
        <v>0</v>
      </c>
    </row>
    <row r="53" spans="1:18" s="32" customFormat="1" ht="27" customHeight="1">
      <c r="A53" s="452"/>
      <c r="B53" s="453"/>
      <c r="C53" s="453"/>
      <c r="D53" s="453"/>
      <c r="E53" s="453"/>
      <c r="F53" s="453"/>
      <c r="G53" s="454"/>
      <c r="H53" s="187"/>
      <c r="I53" s="188"/>
      <c r="J53" s="291">
        <f t="shared" si="4"/>
        <v>0</v>
      </c>
      <c r="K53" s="190"/>
      <c r="L53" s="190"/>
      <c r="M53" s="190"/>
      <c r="N53" s="190"/>
      <c r="O53" s="289">
        <f t="shared" si="5"/>
        <v>0</v>
      </c>
      <c r="P53" s="52">
        <f t="shared" si="3"/>
      </c>
      <c r="Q53" s="324"/>
      <c r="R53" s="48">
        <f t="shared" si="6"/>
        <v>0</v>
      </c>
    </row>
    <row r="54" spans="1:18" s="32" customFormat="1" ht="27" customHeight="1">
      <c r="A54" s="452"/>
      <c r="B54" s="453"/>
      <c r="C54" s="453"/>
      <c r="D54" s="453"/>
      <c r="E54" s="453"/>
      <c r="F54" s="453"/>
      <c r="G54" s="454"/>
      <c r="H54" s="187"/>
      <c r="I54" s="188"/>
      <c r="J54" s="291">
        <f t="shared" si="4"/>
        <v>0</v>
      </c>
      <c r="K54" s="190"/>
      <c r="L54" s="190"/>
      <c r="M54" s="190"/>
      <c r="N54" s="190"/>
      <c r="O54" s="289">
        <f t="shared" si="5"/>
        <v>0</v>
      </c>
      <c r="P54" s="52">
        <f t="shared" si="3"/>
      </c>
      <c r="Q54" s="324"/>
      <c r="R54" s="48">
        <f t="shared" si="6"/>
        <v>0</v>
      </c>
    </row>
    <row r="55" spans="1:18" s="32" customFormat="1" ht="27" customHeight="1">
      <c r="A55" s="452"/>
      <c r="B55" s="453"/>
      <c r="C55" s="453"/>
      <c r="D55" s="453"/>
      <c r="E55" s="453"/>
      <c r="F55" s="453"/>
      <c r="G55" s="454"/>
      <c r="H55" s="187"/>
      <c r="I55" s="188"/>
      <c r="J55" s="291">
        <f t="shared" si="4"/>
        <v>0</v>
      </c>
      <c r="K55" s="190"/>
      <c r="L55" s="190"/>
      <c r="M55" s="190"/>
      <c r="N55" s="190"/>
      <c r="O55" s="289">
        <f t="shared" si="5"/>
        <v>0</v>
      </c>
      <c r="P55" s="52">
        <f t="shared" si="3"/>
      </c>
      <c r="Q55" s="324"/>
      <c r="R55" s="48">
        <f t="shared" si="6"/>
        <v>0</v>
      </c>
    </row>
    <row r="56" spans="1:18" s="32" customFormat="1" ht="27" customHeight="1">
      <c r="A56" s="452"/>
      <c r="B56" s="453"/>
      <c r="C56" s="453"/>
      <c r="D56" s="453"/>
      <c r="E56" s="453"/>
      <c r="F56" s="453"/>
      <c r="G56" s="454"/>
      <c r="H56" s="187"/>
      <c r="I56" s="188"/>
      <c r="J56" s="291">
        <f t="shared" si="4"/>
        <v>0</v>
      </c>
      <c r="K56" s="190"/>
      <c r="L56" s="190"/>
      <c r="M56" s="190"/>
      <c r="N56" s="190"/>
      <c r="O56" s="289">
        <f t="shared" si="5"/>
        <v>0</v>
      </c>
      <c r="P56" s="52">
        <f t="shared" si="3"/>
      </c>
      <c r="Q56" s="324"/>
      <c r="R56" s="48">
        <f t="shared" si="6"/>
        <v>0</v>
      </c>
    </row>
    <row r="57" spans="1:18" s="32" customFormat="1" ht="27" customHeight="1">
      <c r="A57" s="452"/>
      <c r="B57" s="453"/>
      <c r="C57" s="453"/>
      <c r="D57" s="453"/>
      <c r="E57" s="453"/>
      <c r="F57" s="453"/>
      <c r="G57" s="454"/>
      <c r="H57" s="187"/>
      <c r="I57" s="188"/>
      <c r="J57" s="291">
        <f t="shared" si="4"/>
        <v>0</v>
      </c>
      <c r="K57" s="190"/>
      <c r="L57" s="190"/>
      <c r="M57" s="190"/>
      <c r="N57" s="190"/>
      <c r="O57" s="289">
        <f t="shared" si="5"/>
        <v>0</v>
      </c>
      <c r="P57" s="52">
        <f t="shared" si="3"/>
      </c>
      <c r="Q57" s="324"/>
      <c r="R57" s="48">
        <f t="shared" si="6"/>
        <v>0</v>
      </c>
    </row>
    <row r="58" spans="1:18" s="32" customFormat="1" ht="27" customHeight="1">
      <c r="A58" s="452"/>
      <c r="B58" s="453"/>
      <c r="C58" s="453"/>
      <c r="D58" s="453"/>
      <c r="E58" s="453"/>
      <c r="F58" s="453"/>
      <c r="G58" s="454"/>
      <c r="H58" s="187"/>
      <c r="I58" s="188"/>
      <c r="J58" s="291">
        <f t="shared" si="4"/>
        <v>0</v>
      </c>
      <c r="K58" s="190"/>
      <c r="L58" s="190"/>
      <c r="M58" s="190"/>
      <c r="N58" s="190"/>
      <c r="O58" s="289">
        <f t="shared" si="5"/>
        <v>0</v>
      </c>
      <c r="P58" s="52">
        <f t="shared" si="3"/>
      </c>
      <c r="Q58" s="324"/>
      <c r="R58" s="48">
        <f t="shared" si="6"/>
        <v>0</v>
      </c>
    </row>
    <row r="59" spans="1:18" s="32" customFormat="1" ht="27" customHeight="1">
      <c r="A59" s="452"/>
      <c r="B59" s="453"/>
      <c r="C59" s="453"/>
      <c r="D59" s="453"/>
      <c r="E59" s="453"/>
      <c r="F59" s="453"/>
      <c r="G59" s="454"/>
      <c r="H59" s="187"/>
      <c r="I59" s="188"/>
      <c r="J59" s="291">
        <f t="shared" si="4"/>
        <v>0</v>
      </c>
      <c r="K59" s="190"/>
      <c r="L59" s="190"/>
      <c r="M59" s="190"/>
      <c r="N59" s="190"/>
      <c r="O59" s="289">
        <f t="shared" si="5"/>
        <v>0</v>
      </c>
      <c r="P59" s="52">
        <f t="shared" si="3"/>
      </c>
      <c r="Q59" s="324"/>
      <c r="R59" s="48">
        <f t="shared" si="6"/>
        <v>0</v>
      </c>
    </row>
    <row r="60" spans="1:18" s="32" customFormat="1" ht="27" customHeight="1">
      <c r="A60" s="452"/>
      <c r="B60" s="453"/>
      <c r="C60" s="453"/>
      <c r="D60" s="453"/>
      <c r="E60" s="453"/>
      <c r="F60" s="453"/>
      <c r="G60" s="454"/>
      <c r="H60" s="187"/>
      <c r="I60" s="188"/>
      <c r="J60" s="291">
        <f t="shared" si="4"/>
        <v>0</v>
      </c>
      <c r="K60" s="190"/>
      <c r="L60" s="190"/>
      <c r="M60" s="190"/>
      <c r="N60" s="190"/>
      <c r="O60" s="289">
        <f t="shared" si="5"/>
        <v>0</v>
      </c>
      <c r="P60" s="52">
        <f t="shared" si="3"/>
      </c>
      <c r="Q60" s="324"/>
      <c r="R60" s="48">
        <f t="shared" si="6"/>
        <v>0</v>
      </c>
    </row>
    <row r="61" spans="1:18" s="32" customFormat="1" ht="27" customHeight="1">
      <c r="A61" s="452"/>
      <c r="B61" s="453"/>
      <c r="C61" s="453"/>
      <c r="D61" s="453"/>
      <c r="E61" s="453"/>
      <c r="F61" s="453"/>
      <c r="G61" s="454"/>
      <c r="H61" s="187"/>
      <c r="I61" s="188"/>
      <c r="J61" s="291">
        <f t="shared" si="4"/>
        <v>0</v>
      </c>
      <c r="K61" s="190"/>
      <c r="L61" s="190"/>
      <c r="M61" s="190"/>
      <c r="N61" s="190"/>
      <c r="O61" s="289">
        <f t="shared" si="5"/>
        <v>0</v>
      </c>
      <c r="P61" s="52">
        <f t="shared" si="3"/>
      </c>
      <c r="Q61" s="324"/>
      <c r="R61" s="48">
        <f t="shared" si="6"/>
        <v>0</v>
      </c>
    </row>
    <row r="62" spans="1:18" s="32" customFormat="1" ht="27" customHeight="1">
      <c r="A62" s="452"/>
      <c r="B62" s="453"/>
      <c r="C62" s="453"/>
      <c r="D62" s="453"/>
      <c r="E62" s="453"/>
      <c r="F62" s="453"/>
      <c r="G62" s="454"/>
      <c r="H62" s="187"/>
      <c r="I62" s="188"/>
      <c r="J62" s="291">
        <f t="shared" si="4"/>
        <v>0</v>
      </c>
      <c r="K62" s="190"/>
      <c r="L62" s="190"/>
      <c r="M62" s="190"/>
      <c r="N62" s="190"/>
      <c r="O62" s="289">
        <f t="shared" si="5"/>
        <v>0</v>
      </c>
      <c r="P62" s="52">
        <f t="shared" si="3"/>
      </c>
      <c r="Q62" s="324"/>
      <c r="R62" s="48">
        <f t="shared" si="6"/>
        <v>0</v>
      </c>
    </row>
    <row r="63" spans="1:18" s="32" customFormat="1" ht="27" customHeight="1">
      <c r="A63" s="452"/>
      <c r="B63" s="453"/>
      <c r="C63" s="453"/>
      <c r="D63" s="453"/>
      <c r="E63" s="453"/>
      <c r="F63" s="453"/>
      <c r="G63" s="454"/>
      <c r="H63" s="187"/>
      <c r="I63" s="188"/>
      <c r="J63" s="291">
        <f t="shared" si="4"/>
        <v>0</v>
      </c>
      <c r="K63" s="190"/>
      <c r="L63" s="190"/>
      <c r="M63" s="190"/>
      <c r="N63" s="190"/>
      <c r="O63" s="289">
        <f t="shared" si="5"/>
        <v>0</v>
      </c>
      <c r="P63" s="52">
        <f t="shared" si="3"/>
      </c>
      <c r="Q63" s="324"/>
      <c r="R63" s="48">
        <f t="shared" si="6"/>
        <v>0</v>
      </c>
    </row>
    <row r="64" spans="1:18" s="32" customFormat="1" ht="27" customHeight="1">
      <c r="A64" s="452"/>
      <c r="B64" s="453"/>
      <c r="C64" s="453"/>
      <c r="D64" s="453"/>
      <c r="E64" s="453"/>
      <c r="F64" s="453"/>
      <c r="G64" s="454"/>
      <c r="H64" s="187"/>
      <c r="I64" s="188"/>
      <c r="J64" s="291">
        <f t="shared" si="4"/>
        <v>0</v>
      </c>
      <c r="K64" s="190"/>
      <c r="L64" s="190"/>
      <c r="M64" s="190"/>
      <c r="N64" s="190"/>
      <c r="O64" s="289">
        <f t="shared" si="5"/>
        <v>0</v>
      </c>
      <c r="P64" s="52">
        <f t="shared" si="3"/>
      </c>
      <c r="Q64" s="324"/>
      <c r="R64" s="48">
        <f t="shared" si="6"/>
        <v>0</v>
      </c>
    </row>
    <row r="65" spans="1:18" s="32" customFormat="1" ht="27" customHeight="1">
      <c r="A65" s="452"/>
      <c r="B65" s="453"/>
      <c r="C65" s="453"/>
      <c r="D65" s="453"/>
      <c r="E65" s="453"/>
      <c r="F65" s="453"/>
      <c r="G65" s="454"/>
      <c r="H65" s="187"/>
      <c r="I65" s="188"/>
      <c r="J65" s="291">
        <f t="shared" si="4"/>
        <v>0</v>
      </c>
      <c r="K65" s="190"/>
      <c r="L65" s="190"/>
      <c r="M65" s="190"/>
      <c r="N65" s="190"/>
      <c r="O65" s="289">
        <f t="shared" si="5"/>
        <v>0</v>
      </c>
      <c r="P65" s="52">
        <f t="shared" si="3"/>
      </c>
      <c r="Q65" s="324"/>
      <c r="R65" s="48">
        <f t="shared" si="6"/>
        <v>0</v>
      </c>
    </row>
    <row r="66" spans="1:7" s="32" customFormat="1" ht="12" customHeight="1">
      <c r="A66" s="21"/>
      <c r="B66" s="21"/>
      <c r="C66" s="21"/>
      <c r="D66" s="21"/>
      <c r="E66" s="21"/>
      <c r="F66" s="21"/>
      <c r="G66" s="21"/>
    </row>
    <row r="67" spans="1:7" s="32" customFormat="1" ht="12" customHeight="1">
      <c r="A67" s="21"/>
      <c r="B67" s="21"/>
      <c r="C67" s="21"/>
      <c r="D67" s="21"/>
      <c r="E67" s="21"/>
      <c r="F67" s="21"/>
      <c r="G67" s="21"/>
    </row>
    <row r="68" spans="1:7" s="32" customFormat="1" ht="12" customHeight="1">
      <c r="A68" s="21"/>
      <c r="B68" s="21"/>
      <c r="C68" s="21"/>
      <c r="D68" s="21"/>
      <c r="E68" s="21"/>
      <c r="F68" s="21"/>
      <c r="G68" s="21"/>
    </row>
    <row r="69" spans="1:12" s="32" customFormat="1" ht="12" customHeight="1">
      <c r="A69" s="21"/>
      <c r="B69" s="21"/>
      <c r="C69" s="21"/>
      <c r="D69" s="21"/>
      <c r="E69" s="21"/>
      <c r="F69" s="21"/>
      <c r="G69" s="21"/>
      <c r="L69" s="1"/>
    </row>
    <row r="70" spans="1:7" s="32" customFormat="1" ht="12" customHeight="1">
      <c r="A70" s="21"/>
      <c r="B70" s="21"/>
      <c r="C70" s="21"/>
      <c r="D70" s="21"/>
      <c r="E70" s="21"/>
      <c r="F70" s="21"/>
      <c r="G70" s="21"/>
    </row>
    <row r="71" spans="1:7" s="32" customFormat="1" ht="12" customHeight="1">
      <c r="A71" s="21"/>
      <c r="B71" s="21"/>
      <c r="C71" s="21"/>
      <c r="D71" s="21"/>
      <c r="E71" s="21"/>
      <c r="F71" s="21"/>
      <c r="G71" s="21"/>
    </row>
    <row r="72" spans="1:7" s="32" customFormat="1" ht="12" customHeight="1">
      <c r="A72" s="21"/>
      <c r="B72" s="21"/>
      <c r="C72" s="21"/>
      <c r="D72" s="21"/>
      <c r="E72" s="21"/>
      <c r="F72" s="21"/>
      <c r="G72" s="21"/>
    </row>
    <row r="73" spans="1:7" s="32" customFormat="1" ht="12" customHeight="1">
      <c r="A73" s="21"/>
      <c r="B73" s="21"/>
      <c r="C73" s="21"/>
      <c r="D73" s="21"/>
      <c r="E73" s="21"/>
      <c r="F73" s="21"/>
      <c r="G73" s="21"/>
    </row>
    <row r="74" spans="1:7" s="33" customFormat="1" ht="12" customHeight="1">
      <c r="A74" s="24"/>
      <c r="B74" s="24"/>
      <c r="C74" s="24"/>
      <c r="D74" s="24"/>
      <c r="E74" s="24"/>
      <c r="F74" s="24"/>
      <c r="G74" s="24"/>
    </row>
    <row r="75" spans="1:7" s="33" customFormat="1" ht="12" customHeight="1">
      <c r="A75" s="24"/>
      <c r="B75" s="24"/>
      <c r="C75" s="24"/>
      <c r="D75" s="24"/>
      <c r="E75" s="24"/>
      <c r="F75" s="24"/>
      <c r="G75" s="24"/>
    </row>
    <row r="76" spans="1:7" s="33" customFormat="1" ht="12" customHeight="1">
      <c r="A76" s="24"/>
      <c r="B76" s="24"/>
      <c r="C76" s="24"/>
      <c r="D76" s="24"/>
      <c r="E76" s="24"/>
      <c r="F76" s="24"/>
      <c r="G76" s="24"/>
    </row>
    <row r="77" spans="1:7" s="33" customFormat="1" ht="12" customHeight="1">
      <c r="A77" s="24"/>
      <c r="B77" s="24"/>
      <c r="C77" s="24"/>
      <c r="D77" s="24"/>
      <c r="E77" s="24"/>
      <c r="F77" s="24"/>
      <c r="G77" s="24"/>
    </row>
    <row r="78" spans="1:7" s="33" customFormat="1" ht="12" customHeight="1">
      <c r="A78" s="24"/>
      <c r="B78" s="24"/>
      <c r="C78" s="24"/>
      <c r="D78" s="24"/>
      <c r="E78" s="24"/>
      <c r="F78" s="24"/>
      <c r="G78" s="24"/>
    </row>
    <row r="79" spans="1:7" s="33" customFormat="1" ht="12" customHeight="1">
      <c r="A79" s="2"/>
      <c r="B79" s="2"/>
      <c r="C79" s="2"/>
      <c r="D79" s="2"/>
      <c r="E79" s="2"/>
      <c r="F79" s="25"/>
      <c r="G79" s="25"/>
    </row>
    <row r="80" spans="1:7" s="33" customFormat="1" ht="12" customHeight="1">
      <c r="A80" s="2"/>
      <c r="B80" s="2"/>
      <c r="C80" s="2"/>
      <c r="D80" s="2"/>
      <c r="E80" s="2"/>
      <c r="F80" s="25"/>
      <c r="G80" s="25"/>
    </row>
    <row r="81" spans="1:7" s="33" customFormat="1" ht="12" customHeight="1">
      <c r="A81" s="2"/>
      <c r="B81" s="2"/>
      <c r="C81" s="2"/>
      <c r="D81" s="2"/>
      <c r="E81" s="2"/>
      <c r="F81" s="25"/>
      <c r="G81" s="25"/>
    </row>
    <row r="82" spans="1:7" s="32" customFormat="1" ht="11.25">
      <c r="A82" s="21"/>
      <c r="B82" s="21"/>
      <c r="C82" s="21"/>
      <c r="D82" s="21"/>
      <c r="E82" s="21"/>
      <c r="F82" s="21"/>
      <c r="G82" s="21"/>
    </row>
    <row r="83" spans="1:7" s="32" customFormat="1" ht="29.25" customHeight="1">
      <c r="A83" s="21"/>
      <c r="B83" s="21"/>
      <c r="C83" s="21"/>
      <c r="D83" s="21"/>
      <c r="E83" s="21"/>
      <c r="F83" s="21"/>
      <c r="G83" s="21"/>
    </row>
    <row r="84" spans="1:7" s="32" customFormat="1" ht="11.25">
      <c r="A84" s="21"/>
      <c r="B84" s="21"/>
      <c r="C84" s="21"/>
      <c r="D84" s="21"/>
      <c r="E84" s="21"/>
      <c r="F84" s="21"/>
      <c r="G84" s="21"/>
    </row>
    <row r="85" spans="1:7" s="32" customFormat="1" ht="11.25">
      <c r="A85" s="21"/>
      <c r="B85" s="21"/>
      <c r="C85" s="21"/>
      <c r="D85" s="21"/>
      <c r="E85" s="21"/>
      <c r="F85" s="21"/>
      <c r="G85" s="21"/>
    </row>
    <row r="86" spans="1:7" s="32" customFormat="1" ht="13.5" customHeight="1">
      <c r="A86" s="21"/>
      <c r="B86" s="21"/>
      <c r="C86" s="21"/>
      <c r="D86" s="21"/>
      <c r="E86" s="21"/>
      <c r="F86" s="21"/>
      <c r="G86" s="21"/>
    </row>
    <row r="87" spans="1:7" s="32" customFormat="1" ht="11.25">
      <c r="A87" s="21"/>
      <c r="B87" s="21"/>
      <c r="C87" s="21"/>
      <c r="D87" s="21"/>
      <c r="E87" s="21"/>
      <c r="F87" s="21"/>
      <c r="G87" s="21"/>
    </row>
    <row r="88" spans="1:7" s="32" customFormat="1" ht="11.25">
      <c r="A88" s="21"/>
      <c r="B88" s="21"/>
      <c r="C88" s="21"/>
      <c r="D88" s="21"/>
      <c r="E88" s="21"/>
      <c r="F88" s="21"/>
      <c r="G88" s="21"/>
    </row>
    <row r="89" spans="1:7" s="32" customFormat="1" ht="19.5" customHeight="1">
      <c r="A89" s="21"/>
      <c r="B89" s="21"/>
      <c r="C89" s="21"/>
      <c r="D89" s="21"/>
      <c r="E89" s="21"/>
      <c r="F89" s="21"/>
      <c r="G89" s="21"/>
    </row>
    <row r="90" spans="1:7" s="32" customFormat="1" ht="19.5" customHeight="1">
      <c r="A90" s="21"/>
      <c r="B90" s="21"/>
      <c r="C90" s="21"/>
      <c r="D90" s="21"/>
      <c r="E90" s="21"/>
      <c r="F90" s="21"/>
      <c r="G90" s="21"/>
    </row>
    <row r="91" spans="1:7" s="32" customFormat="1" ht="19.5" customHeight="1">
      <c r="A91" s="21"/>
      <c r="B91" s="21"/>
      <c r="C91" s="21"/>
      <c r="D91" s="21"/>
      <c r="E91" s="21"/>
      <c r="F91" s="21"/>
      <c r="G91" s="21"/>
    </row>
    <row r="92" spans="1:7" s="32" customFormat="1" ht="19.5" customHeight="1">
      <c r="A92" s="21"/>
      <c r="B92" s="21"/>
      <c r="C92" s="21"/>
      <c r="D92" s="21"/>
      <c r="E92" s="21"/>
      <c r="F92" s="21"/>
      <c r="G92" s="21"/>
    </row>
    <row r="93" spans="1:7" s="32" customFormat="1" ht="19.5" customHeight="1">
      <c r="A93" s="21"/>
      <c r="B93" s="21"/>
      <c r="C93" s="21"/>
      <c r="D93" s="21"/>
      <c r="E93" s="21"/>
      <c r="F93" s="21"/>
      <c r="G93" s="21"/>
    </row>
    <row r="94" spans="1:7" s="32" customFormat="1" ht="19.5" customHeight="1">
      <c r="A94" s="21"/>
      <c r="B94" s="21"/>
      <c r="C94" s="21"/>
      <c r="D94" s="21"/>
      <c r="E94" s="21"/>
      <c r="F94" s="21"/>
      <c r="G94" s="21"/>
    </row>
    <row r="95" spans="1:7" s="32" customFormat="1" ht="19.5" customHeight="1">
      <c r="A95" s="21"/>
      <c r="B95" s="21"/>
      <c r="C95" s="21"/>
      <c r="D95" s="21"/>
      <c r="E95" s="21"/>
      <c r="F95" s="21"/>
      <c r="G95" s="21"/>
    </row>
    <row r="96" spans="1:7" s="32" customFormat="1" ht="19.5" customHeight="1">
      <c r="A96" s="21"/>
      <c r="B96" s="21"/>
      <c r="C96" s="21"/>
      <c r="D96" s="21"/>
      <c r="E96" s="21"/>
      <c r="F96" s="21"/>
      <c r="G96" s="21"/>
    </row>
    <row r="97" spans="1:7" s="32" customFormat="1" ht="19.5" customHeight="1">
      <c r="A97" s="21"/>
      <c r="B97" s="21"/>
      <c r="C97" s="21"/>
      <c r="D97" s="21"/>
      <c r="E97" s="21"/>
      <c r="F97" s="21"/>
      <c r="G97" s="21"/>
    </row>
    <row r="98" spans="1:7" s="32" customFormat="1" ht="19.5" customHeight="1">
      <c r="A98" s="21"/>
      <c r="B98" s="21"/>
      <c r="C98" s="21"/>
      <c r="D98" s="21"/>
      <c r="E98" s="21"/>
      <c r="F98" s="21"/>
      <c r="G98" s="21"/>
    </row>
    <row r="99" spans="1:7" s="32" customFormat="1" ht="19.5" customHeight="1">
      <c r="A99" s="21"/>
      <c r="B99" s="21"/>
      <c r="C99" s="21"/>
      <c r="D99" s="21"/>
      <c r="E99" s="21"/>
      <c r="F99" s="21"/>
      <c r="G99" s="21"/>
    </row>
    <row r="100" spans="1:7" s="33" customFormat="1" ht="12" customHeight="1">
      <c r="A100" s="24"/>
      <c r="B100" s="24"/>
      <c r="C100" s="24"/>
      <c r="D100" s="24"/>
      <c r="E100" s="24"/>
      <c r="F100" s="24"/>
      <c r="G100" s="24"/>
    </row>
    <row r="101" spans="1:7" s="33" customFormat="1" ht="12" customHeight="1">
      <c r="A101" s="24"/>
      <c r="B101" s="24"/>
      <c r="C101" s="24"/>
      <c r="D101" s="24"/>
      <c r="E101" s="24"/>
      <c r="F101" s="24"/>
      <c r="G101" s="24"/>
    </row>
    <row r="102" spans="1:7" s="32" customFormat="1" ht="24.75" customHeight="1">
      <c r="A102" s="26"/>
      <c r="B102" s="27"/>
      <c r="C102" s="27"/>
      <c r="D102" s="27"/>
      <c r="E102" s="27"/>
      <c r="F102" s="28"/>
      <c r="G102" s="28"/>
    </row>
    <row r="103" spans="1:7" s="32" customFormat="1" ht="24.75" customHeight="1">
      <c r="A103" s="26"/>
      <c r="B103" s="27"/>
      <c r="C103" s="27"/>
      <c r="D103" s="27"/>
      <c r="E103" s="26"/>
      <c r="F103" s="28"/>
      <c r="G103" s="28"/>
    </row>
    <row r="104" spans="1:7" s="32" customFormat="1" ht="24.75" customHeight="1">
      <c r="A104" s="26"/>
      <c r="B104" s="27"/>
      <c r="C104" s="27"/>
      <c r="D104" s="27"/>
      <c r="E104" s="26"/>
      <c r="F104" s="28"/>
      <c r="G104" s="28"/>
    </row>
  </sheetData>
  <sheetProtection password="C31F" sheet="1" objects="1" scenarios="1"/>
  <mergeCells count="53">
    <mergeCell ref="A42:G42"/>
    <mergeCell ref="A36:G36"/>
    <mergeCell ref="A37:G37"/>
    <mergeCell ref="A38:G38"/>
    <mergeCell ref="A39:G39"/>
    <mergeCell ref="A28:G28"/>
    <mergeCell ref="A29:G29"/>
    <mergeCell ref="A40:G40"/>
    <mergeCell ref="A41:G41"/>
    <mergeCell ref="A22:G22"/>
    <mergeCell ref="A23:G23"/>
    <mergeCell ref="A24:G24"/>
    <mergeCell ref="A25:G25"/>
    <mergeCell ref="A15:G15"/>
    <mergeCell ref="H13:R13"/>
    <mergeCell ref="A43:G43"/>
    <mergeCell ref="A44:G44"/>
    <mergeCell ref="A26:G26"/>
    <mergeCell ref="A27:G27"/>
    <mergeCell ref="A30:G30"/>
    <mergeCell ref="A31:G31"/>
    <mergeCell ref="A32:G32"/>
    <mergeCell ref="A33:G33"/>
    <mergeCell ref="H7:R7"/>
    <mergeCell ref="A65:G65"/>
    <mergeCell ref="A59:G59"/>
    <mergeCell ref="A60:G60"/>
    <mergeCell ref="A61:G61"/>
    <mergeCell ref="A62:G62"/>
    <mergeCell ref="A63:G63"/>
    <mergeCell ref="A64:G64"/>
    <mergeCell ref="A56:G56"/>
    <mergeCell ref="A57:G57"/>
    <mergeCell ref="A58:G58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45:G45"/>
    <mergeCell ref="A46:G46"/>
    <mergeCell ref="A16:G16"/>
    <mergeCell ref="A17:G17"/>
    <mergeCell ref="A18:G18"/>
    <mergeCell ref="A19:G19"/>
    <mergeCell ref="A34:G34"/>
    <mergeCell ref="A35:G35"/>
    <mergeCell ref="A20:G20"/>
    <mergeCell ref="A21:G21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50"/>
  <sheetViews>
    <sheetView showGridLines="0" zoomScale="75" zoomScaleNormal="75" zoomScalePageLayoutView="0" workbookViewId="0" topLeftCell="A1">
      <selection activeCell="G2" sqref="G2"/>
    </sheetView>
  </sheetViews>
  <sheetFormatPr defaultColWidth="9.00390625" defaultRowHeight="12.75"/>
  <cols>
    <col min="5" max="5" width="2.75390625" style="0" customWidth="1"/>
    <col min="6" max="17" width="12.75390625" style="0" customWidth="1"/>
    <col min="19" max="28" width="12.75390625" style="0" customWidth="1"/>
  </cols>
  <sheetData>
    <row r="1" spans="1:28" s="21" customFormat="1" ht="19.5" customHeight="1">
      <c r="A1" s="18" t="s">
        <v>68</v>
      </c>
      <c r="B1" s="18"/>
      <c r="C1" s="18"/>
      <c r="D1" s="19"/>
      <c r="E1" s="19"/>
      <c r="F1" s="19"/>
      <c r="G1" s="20"/>
      <c r="H1" s="20"/>
      <c r="K1" s="2"/>
      <c r="L1" s="22"/>
      <c r="M1" s="367"/>
      <c r="N1" s="434"/>
      <c r="O1" s="434"/>
      <c r="P1" s="314"/>
      <c r="Q1" s="314"/>
      <c r="X1" s="367"/>
      <c r="Y1" s="434"/>
      <c r="Z1" s="434"/>
      <c r="AA1" s="314"/>
      <c r="AB1" s="314"/>
    </row>
    <row r="2" spans="1:28" s="21" customFormat="1" ht="19.5" customHeight="1">
      <c r="A2" s="36" t="s">
        <v>52</v>
      </c>
      <c r="B2" s="31"/>
      <c r="C2" s="31"/>
      <c r="D2" s="31"/>
      <c r="E2" s="31"/>
      <c r="F2" s="31"/>
      <c r="G2" s="31"/>
      <c r="K2" s="39" t="s">
        <v>302</v>
      </c>
      <c r="L2" s="409"/>
      <c r="M2" s="410"/>
      <c r="N2" s="368"/>
      <c r="O2" s="39" t="s">
        <v>302</v>
      </c>
      <c r="P2" s="409"/>
      <c r="Q2" s="410"/>
      <c r="X2" s="106"/>
      <c r="Y2" s="433"/>
      <c r="Z2" s="433"/>
      <c r="AA2" s="364"/>
      <c r="AB2" s="364"/>
    </row>
    <row r="3" spans="1:28" s="21" customFormat="1" ht="19.5" customHeight="1">
      <c r="A3" s="36"/>
      <c r="B3" s="31"/>
      <c r="C3" s="31"/>
      <c r="D3" s="31"/>
      <c r="E3" s="31"/>
      <c r="F3" s="31"/>
      <c r="G3" s="31"/>
      <c r="K3" s="39" t="s">
        <v>303</v>
      </c>
      <c r="L3" s="409"/>
      <c r="M3" s="410"/>
      <c r="N3" s="368"/>
      <c r="O3" s="39" t="s">
        <v>303</v>
      </c>
      <c r="P3" s="409"/>
      <c r="Q3" s="410"/>
      <c r="X3" s="106"/>
      <c r="Y3" s="433"/>
      <c r="Z3" s="433"/>
      <c r="AA3" s="365"/>
      <c r="AB3" s="366"/>
    </row>
    <row r="4" spans="1:28" s="21" customFormat="1" ht="19.5" customHeight="1">
      <c r="A4" s="36"/>
      <c r="B4" s="31"/>
      <c r="C4" s="31"/>
      <c r="D4" s="31"/>
      <c r="E4" s="31"/>
      <c r="F4" s="31"/>
      <c r="G4" s="31"/>
      <c r="K4" s="39" t="s">
        <v>304</v>
      </c>
      <c r="L4" s="409"/>
      <c r="M4" s="410"/>
      <c r="N4" s="368"/>
      <c r="O4" s="39" t="s">
        <v>304</v>
      </c>
      <c r="P4" s="409"/>
      <c r="Q4" s="410"/>
      <c r="X4" s="106"/>
      <c r="Y4" s="433"/>
      <c r="Z4" s="433"/>
      <c r="AA4" s="365"/>
      <c r="AB4" s="366"/>
    </row>
    <row r="5" spans="1:28" s="21" customFormat="1" ht="19.5" customHeight="1">
      <c r="A5" s="36"/>
      <c r="B5" s="31"/>
      <c r="C5" s="31"/>
      <c r="D5" s="31"/>
      <c r="E5" s="31"/>
      <c r="F5" s="31"/>
      <c r="G5" s="31"/>
      <c r="K5" s="39" t="s">
        <v>305</v>
      </c>
      <c r="L5" s="409"/>
      <c r="M5" s="410"/>
      <c r="N5" s="368"/>
      <c r="O5" s="39" t="s">
        <v>305</v>
      </c>
      <c r="P5" s="409"/>
      <c r="Q5" s="410"/>
      <c r="S5" s="21" t="s">
        <v>43</v>
      </c>
      <c r="X5" s="106"/>
      <c r="Y5" s="433"/>
      <c r="Z5" s="433"/>
      <c r="AA5" s="365"/>
      <c r="AB5" s="366"/>
    </row>
    <row r="6" spans="1:19" s="21" customFormat="1" ht="19.5" customHeight="1" thickBot="1">
      <c r="A6" s="27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21" t="s">
        <v>44</v>
      </c>
    </row>
    <row r="7" spans="1:28" ht="12.75" customHeight="1" thickBot="1">
      <c r="A7" s="87" t="s">
        <v>311</v>
      </c>
      <c r="B7" s="88"/>
      <c r="C7" s="88"/>
      <c r="D7" s="88"/>
      <c r="E7" s="88"/>
      <c r="F7" s="89">
        <v>2007</v>
      </c>
      <c r="G7" s="89">
        <v>2008</v>
      </c>
      <c r="H7" s="89">
        <v>2009</v>
      </c>
      <c r="I7" s="89">
        <v>2010</v>
      </c>
      <c r="J7" s="89">
        <v>2011</v>
      </c>
      <c r="K7" s="89">
        <v>2012</v>
      </c>
      <c r="L7" s="89">
        <v>2013</v>
      </c>
      <c r="M7" s="89">
        <v>2014</v>
      </c>
      <c r="N7" s="89">
        <v>2015</v>
      </c>
      <c r="O7" s="89" t="s">
        <v>4</v>
      </c>
      <c r="P7" s="89" t="s">
        <v>21</v>
      </c>
      <c r="Q7" s="90" t="s">
        <v>25</v>
      </c>
      <c r="S7" s="89">
        <v>2007</v>
      </c>
      <c r="T7" s="89">
        <v>2008</v>
      </c>
      <c r="U7" s="89">
        <v>2009</v>
      </c>
      <c r="V7" s="89">
        <v>2010</v>
      </c>
      <c r="W7" s="89">
        <v>2011</v>
      </c>
      <c r="X7" s="89">
        <v>2012</v>
      </c>
      <c r="Y7" s="89">
        <v>2013</v>
      </c>
      <c r="Z7" s="89">
        <v>2014</v>
      </c>
      <c r="AA7" s="89">
        <v>2015</v>
      </c>
      <c r="AB7" s="89" t="s">
        <v>4</v>
      </c>
    </row>
    <row r="8" spans="1:28" ht="12.75" customHeight="1">
      <c r="A8" s="64" t="s">
        <v>53</v>
      </c>
      <c r="B8" s="65"/>
      <c r="C8" s="65"/>
      <c r="D8" s="80"/>
      <c r="E8" s="81"/>
      <c r="F8" s="93">
        <f>SUM(F13:F150)</f>
        <v>0</v>
      </c>
      <c r="G8" s="93">
        <f aca="true" t="shared" si="0" ref="G8:N8">SUM(G13:G150)</f>
        <v>0</v>
      </c>
      <c r="H8" s="93">
        <f t="shared" si="0"/>
        <v>0</v>
      </c>
      <c r="I8" s="93">
        <f t="shared" si="0"/>
        <v>0</v>
      </c>
      <c r="J8" s="93">
        <f t="shared" si="0"/>
        <v>0</v>
      </c>
      <c r="K8" s="93">
        <f t="shared" si="0"/>
        <v>0</v>
      </c>
      <c r="L8" s="93">
        <f>SUM(L13:L150)</f>
        <v>0</v>
      </c>
      <c r="M8" s="93">
        <f t="shared" si="0"/>
        <v>0</v>
      </c>
      <c r="N8" s="93">
        <f t="shared" si="0"/>
        <v>0</v>
      </c>
      <c r="O8" s="94">
        <f>SUM(F8:N8)</f>
        <v>0</v>
      </c>
      <c r="P8" s="93">
        <f>SUM(P13:P150)</f>
        <v>0</v>
      </c>
      <c r="Q8" s="98">
        <f>O8-P8</f>
        <v>0</v>
      </c>
      <c r="S8" s="93">
        <f>SUM(S13:S150)</f>
        <v>0</v>
      </c>
      <c r="T8" s="93">
        <f aca="true" t="shared" si="1" ref="T8:AA8">SUM(T13:T150)</f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93">
        <f t="shared" si="1"/>
        <v>0</v>
      </c>
      <c r="AB8" s="93">
        <f>SUM(AB13:AB150)</f>
        <v>0</v>
      </c>
    </row>
    <row r="9" spans="1:28" ht="12.75" customHeight="1">
      <c r="A9" s="51" t="s">
        <v>54</v>
      </c>
      <c r="B9" s="29"/>
      <c r="C9" s="29"/>
      <c r="D9" s="84"/>
      <c r="E9" s="85"/>
      <c r="F9" s="191"/>
      <c r="G9" s="191"/>
      <c r="H9" s="191"/>
      <c r="I9" s="191"/>
      <c r="J9" s="191"/>
      <c r="K9" s="191"/>
      <c r="L9" s="191"/>
      <c r="M9" s="191"/>
      <c r="N9" s="191"/>
      <c r="O9" s="94">
        <f>SUM(F9:N9)</f>
        <v>0</v>
      </c>
      <c r="P9" s="191"/>
      <c r="Q9" s="98">
        <f>O9-P9</f>
        <v>0</v>
      </c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ht="12.75" customHeight="1" thickBot="1">
      <c r="A10" s="82" t="s">
        <v>55</v>
      </c>
      <c r="B10" s="83"/>
      <c r="C10" s="83"/>
      <c r="D10" s="86"/>
      <c r="E10" s="86"/>
      <c r="F10" s="96">
        <f>F8+F9</f>
        <v>0</v>
      </c>
      <c r="G10" s="96">
        <f aca="true" t="shared" si="2" ref="G10:P10">G8+G9</f>
        <v>0</v>
      </c>
      <c r="H10" s="96">
        <f t="shared" si="2"/>
        <v>0</v>
      </c>
      <c r="I10" s="96">
        <f t="shared" si="2"/>
        <v>0</v>
      </c>
      <c r="J10" s="96">
        <f t="shared" si="2"/>
        <v>0</v>
      </c>
      <c r="K10" s="96">
        <f t="shared" si="2"/>
        <v>0</v>
      </c>
      <c r="L10" s="96">
        <f t="shared" si="2"/>
        <v>0</v>
      </c>
      <c r="M10" s="96">
        <f t="shared" si="2"/>
        <v>0</v>
      </c>
      <c r="N10" s="96">
        <f t="shared" si="2"/>
        <v>0</v>
      </c>
      <c r="O10" s="97">
        <f>O8+O9</f>
        <v>0</v>
      </c>
      <c r="P10" s="96">
        <f t="shared" si="2"/>
        <v>0</v>
      </c>
      <c r="Q10" s="99">
        <f>O10-P10</f>
        <v>0</v>
      </c>
      <c r="S10" s="96">
        <f aca="true" t="shared" si="3" ref="S10:AB10">S8+S9</f>
        <v>0</v>
      </c>
      <c r="T10" s="96">
        <f t="shared" si="3"/>
        <v>0</v>
      </c>
      <c r="U10" s="96">
        <f t="shared" si="3"/>
        <v>0</v>
      </c>
      <c r="V10" s="96">
        <f t="shared" si="3"/>
        <v>0</v>
      </c>
      <c r="W10" s="96">
        <f t="shared" si="3"/>
        <v>0</v>
      </c>
      <c r="X10" s="96">
        <f t="shared" si="3"/>
        <v>0</v>
      </c>
      <c r="Y10" s="96">
        <f t="shared" si="3"/>
        <v>0</v>
      </c>
      <c r="Z10" s="96">
        <f t="shared" si="3"/>
        <v>0</v>
      </c>
      <c r="AA10" s="96">
        <f t="shared" si="3"/>
        <v>0</v>
      </c>
      <c r="AB10" s="96">
        <f t="shared" si="3"/>
        <v>0</v>
      </c>
    </row>
    <row r="11" spans="1:28" ht="13.5" thickBot="1">
      <c r="A11" s="2"/>
      <c r="B11" s="2"/>
      <c r="C11" s="2"/>
      <c r="D11" s="2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S11" s="4" t="s">
        <v>45</v>
      </c>
      <c r="T11" s="4"/>
      <c r="U11" s="4"/>
      <c r="V11" s="4"/>
      <c r="W11" s="4"/>
      <c r="X11" s="4"/>
      <c r="Y11" s="4"/>
      <c r="Z11" s="4"/>
      <c r="AA11" s="4"/>
      <c r="AB11" s="4"/>
    </row>
    <row r="12" spans="1:28" ht="13.5" thickBot="1">
      <c r="A12" s="87" t="s">
        <v>56</v>
      </c>
      <c r="B12" s="88"/>
      <c r="C12" s="88"/>
      <c r="D12" s="88"/>
      <c r="E12" s="88"/>
      <c r="F12" s="89">
        <v>2007</v>
      </c>
      <c r="G12" s="89">
        <v>2008</v>
      </c>
      <c r="H12" s="89">
        <v>2009</v>
      </c>
      <c r="I12" s="89">
        <v>2010</v>
      </c>
      <c r="J12" s="89">
        <v>2011</v>
      </c>
      <c r="K12" s="89">
        <v>2012</v>
      </c>
      <c r="L12" s="89">
        <v>2013</v>
      </c>
      <c r="M12" s="89">
        <v>2014</v>
      </c>
      <c r="N12" s="89">
        <v>2015</v>
      </c>
      <c r="O12" s="89" t="s">
        <v>38</v>
      </c>
      <c r="P12" s="89" t="s">
        <v>21</v>
      </c>
      <c r="Q12" s="90" t="s">
        <v>25</v>
      </c>
      <c r="S12" s="89">
        <v>2007</v>
      </c>
      <c r="T12" s="89">
        <v>2008</v>
      </c>
      <c r="U12" s="89">
        <v>2009</v>
      </c>
      <c r="V12" s="89">
        <v>2010</v>
      </c>
      <c r="W12" s="89">
        <v>2011</v>
      </c>
      <c r="X12" s="89">
        <v>2012</v>
      </c>
      <c r="Y12" s="89">
        <v>2013</v>
      </c>
      <c r="Z12" s="89">
        <v>2014</v>
      </c>
      <c r="AA12" s="89">
        <v>2015</v>
      </c>
      <c r="AB12" s="89" t="s">
        <v>38</v>
      </c>
    </row>
    <row r="13" spans="1:40" ht="12.75">
      <c r="A13" s="192"/>
      <c r="B13" s="193"/>
      <c r="C13" s="193"/>
      <c r="D13" s="193"/>
      <c r="E13" s="194"/>
      <c r="F13" s="195"/>
      <c r="G13" s="195"/>
      <c r="H13" s="195"/>
      <c r="I13" s="195"/>
      <c r="J13" s="195"/>
      <c r="K13" s="195"/>
      <c r="L13" s="195"/>
      <c r="M13" s="195"/>
      <c r="N13" s="195"/>
      <c r="O13" s="92">
        <f>SUM(F13:N13)</f>
        <v>0</v>
      </c>
      <c r="P13" s="30">
        <f>AB13</f>
        <v>0</v>
      </c>
      <c r="Q13" s="40">
        <f>O13+P13</f>
        <v>0</v>
      </c>
      <c r="R13" s="91"/>
      <c r="S13" s="37"/>
      <c r="T13" s="37"/>
      <c r="U13" s="37"/>
      <c r="V13" s="37"/>
      <c r="W13" s="37"/>
      <c r="X13" s="37"/>
      <c r="Y13" s="37"/>
      <c r="Z13" s="37"/>
      <c r="AA13" s="37"/>
      <c r="AB13" s="92">
        <f>SUM(S13:AA13)</f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2.75">
      <c r="A14" s="192"/>
      <c r="B14" s="193"/>
      <c r="C14" s="193"/>
      <c r="D14" s="193"/>
      <c r="E14" s="194"/>
      <c r="F14" s="195"/>
      <c r="G14" s="195"/>
      <c r="H14" s="195"/>
      <c r="I14" s="195"/>
      <c r="J14" s="195"/>
      <c r="K14" s="195"/>
      <c r="L14" s="195"/>
      <c r="M14" s="195"/>
      <c r="N14" s="195"/>
      <c r="O14" s="92">
        <f aca="true" t="shared" si="4" ref="O14:O77">SUM(F14:N14)</f>
        <v>0</v>
      </c>
      <c r="P14" s="30">
        <f>AB14</f>
        <v>0</v>
      </c>
      <c r="Q14" s="40">
        <f aca="true" t="shared" si="5" ref="Q14:Q77">O14+P14</f>
        <v>0</v>
      </c>
      <c r="R14" s="91"/>
      <c r="S14" s="37"/>
      <c r="T14" s="37"/>
      <c r="U14" s="37"/>
      <c r="V14" s="37"/>
      <c r="W14" s="37"/>
      <c r="X14" s="37"/>
      <c r="Y14" s="37"/>
      <c r="Z14" s="37"/>
      <c r="AA14" s="37"/>
      <c r="AB14" s="92">
        <f aca="true" t="shared" si="6" ref="AB14:AB77">SUM(S14:AA14)</f>
        <v>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2.75">
      <c r="A15" s="192"/>
      <c r="B15" s="193"/>
      <c r="C15" s="193"/>
      <c r="D15" s="193"/>
      <c r="E15" s="194"/>
      <c r="F15" s="195"/>
      <c r="G15" s="195"/>
      <c r="H15" s="195"/>
      <c r="I15" s="195"/>
      <c r="J15" s="195"/>
      <c r="K15" s="195"/>
      <c r="L15" s="195"/>
      <c r="M15" s="195"/>
      <c r="N15" s="195"/>
      <c r="O15" s="92">
        <f t="shared" si="4"/>
        <v>0</v>
      </c>
      <c r="P15" s="30">
        <f>AB15</f>
        <v>0</v>
      </c>
      <c r="Q15" s="40">
        <f t="shared" si="5"/>
        <v>0</v>
      </c>
      <c r="R15" s="18"/>
      <c r="S15" s="37"/>
      <c r="T15" s="37"/>
      <c r="U15" s="37"/>
      <c r="V15" s="37"/>
      <c r="W15" s="37"/>
      <c r="X15" s="37"/>
      <c r="Y15" s="37"/>
      <c r="Z15" s="37"/>
      <c r="AA15" s="37"/>
      <c r="AB15" s="92">
        <f t="shared" si="6"/>
        <v>0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.75">
      <c r="A16" s="192"/>
      <c r="B16" s="193"/>
      <c r="C16" s="193"/>
      <c r="D16" s="193"/>
      <c r="E16" s="194"/>
      <c r="F16" s="195"/>
      <c r="G16" s="195"/>
      <c r="H16" s="195"/>
      <c r="I16" s="195"/>
      <c r="J16" s="195"/>
      <c r="K16" s="195"/>
      <c r="L16" s="195"/>
      <c r="M16" s="195"/>
      <c r="N16" s="195"/>
      <c r="O16" s="92">
        <f t="shared" si="4"/>
        <v>0</v>
      </c>
      <c r="P16" s="30">
        <f aca="true" t="shared" si="7" ref="P16:P77">AB16</f>
        <v>0</v>
      </c>
      <c r="Q16" s="40">
        <f t="shared" si="5"/>
        <v>0</v>
      </c>
      <c r="R16" s="18"/>
      <c r="S16" s="37"/>
      <c r="T16" s="37"/>
      <c r="U16" s="37"/>
      <c r="V16" s="37"/>
      <c r="W16" s="37"/>
      <c r="X16" s="37"/>
      <c r="Y16" s="37"/>
      <c r="Z16" s="37"/>
      <c r="AA16" s="37"/>
      <c r="AB16" s="92">
        <f t="shared" si="6"/>
        <v>0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12.75">
      <c r="A17" s="192"/>
      <c r="B17" s="193"/>
      <c r="C17" s="193"/>
      <c r="D17" s="193"/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92">
        <f t="shared" si="4"/>
        <v>0</v>
      </c>
      <c r="P17" s="30">
        <f t="shared" si="7"/>
        <v>0</v>
      </c>
      <c r="Q17" s="40">
        <f t="shared" si="5"/>
        <v>0</v>
      </c>
      <c r="R17" s="18"/>
      <c r="S17" s="37"/>
      <c r="T17" s="37"/>
      <c r="U17" s="37"/>
      <c r="V17" s="37"/>
      <c r="W17" s="37"/>
      <c r="X17" s="37"/>
      <c r="Y17" s="37"/>
      <c r="Z17" s="37"/>
      <c r="AA17" s="37"/>
      <c r="AB17" s="92">
        <f t="shared" si="6"/>
        <v>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.75" customHeight="1">
      <c r="A18" s="192"/>
      <c r="B18" s="193"/>
      <c r="C18" s="193"/>
      <c r="D18" s="193"/>
      <c r="E18" s="194"/>
      <c r="F18" s="195"/>
      <c r="G18" s="195"/>
      <c r="H18" s="195"/>
      <c r="I18" s="195"/>
      <c r="J18" s="195"/>
      <c r="K18" s="195"/>
      <c r="L18" s="195"/>
      <c r="M18" s="195"/>
      <c r="N18" s="195"/>
      <c r="O18" s="92">
        <f t="shared" si="4"/>
        <v>0</v>
      </c>
      <c r="P18" s="30">
        <f t="shared" si="7"/>
        <v>0</v>
      </c>
      <c r="Q18" s="40">
        <f t="shared" si="5"/>
        <v>0</v>
      </c>
      <c r="R18" s="18"/>
      <c r="S18" s="37"/>
      <c r="T18" s="37"/>
      <c r="U18" s="37"/>
      <c r="V18" s="37"/>
      <c r="W18" s="37"/>
      <c r="X18" s="37"/>
      <c r="Y18" s="37"/>
      <c r="Z18" s="37"/>
      <c r="AA18" s="37"/>
      <c r="AB18" s="92">
        <f t="shared" si="6"/>
        <v>0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2.75">
      <c r="A19" s="192"/>
      <c r="B19" s="193"/>
      <c r="C19" s="193"/>
      <c r="D19" s="193"/>
      <c r="E19" s="194"/>
      <c r="F19" s="195"/>
      <c r="G19" s="195"/>
      <c r="H19" s="195"/>
      <c r="I19" s="195"/>
      <c r="J19" s="195"/>
      <c r="K19" s="195"/>
      <c r="L19" s="195"/>
      <c r="M19" s="195"/>
      <c r="N19" s="195"/>
      <c r="O19" s="92">
        <f t="shared" si="4"/>
        <v>0</v>
      </c>
      <c r="P19" s="30">
        <f t="shared" si="7"/>
        <v>0</v>
      </c>
      <c r="Q19" s="40">
        <f t="shared" si="5"/>
        <v>0</v>
      </c>
      <c r="R19" s="18"/>
      <c r="S19" s="37"/>
      <c r="T19" s="37"/>
      <c r="U19" s="37"/>
      <c r="V19" s="37"/>
      <c r="W19" s="37"/>
      <c r="X19" s="37"/>
      <c r="Y19" s="37"/>
      <c r="Z19" s="37"/>
      <c r="AA19" s="37"/>
      <c r="AB19" s="92">
        <f t="shared" si="6"/>
        <v>0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>
      <c r="A20" s="192"/>
      <c r="B20" s="193"/>
      <c r="C20" s="193"/>
      <c r="D20" s="193"/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92">
        <f t="shared" si="4"/>
        <v>0</v>
      </c>
      <c r="P20" s="30">
        <f t="shared" si="7"/>
        <v>0</v>
      </c>
      <c r="Q20" s="40">
        <f t="shared" si="5"/>
        <v>0</v>
      </c>
      <c r="R20" s="18"/>
      <c r="S20" s="37"/>
      <c r="T20" s="37"/>
      <c r="U20" s="37"/>
      <c r="V20" s="37"/>
      <c r="W20" s="37"/>
      <c r="X20" s="37"/>
      <c r="Y20" s="37"/>
      <c r="Z20" s="37"/>
      <c r="AA20" s="37"/>
      <c r="AB20" s="92">
        <f t="shared" si="6"/>
        <v>0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12.75">
      <c r="A21" s="192"/>
      <c r="B21" s="193"/>
      <c r="C21" s="193"/>
      <c r="D21" s="193"/>
      <c r="E21" s="194"/>
      <c r="F21" s="195"/>
      <c r="G21" s="195"/>
      <c r="H21" s="195"/>
      <c r="I21" s="195"/>
      <c r="J21" s="195"/>
      <c r="K21" s="195"/>
      <c r="L21" s="195"/>
      <c r="M21" s="195"/>
      <c r="N21" s="195"/>
      <c r="O21" s="92">
        <f t="shared" si="4"/>
        <v>0</v>
      </c>
      <c r="P21" s="30">
        <f t="shared" si="7"/>
        <v>0</v>
      </c>
      <c r="Q21" s="40">
        <f t="shared" si="5"/>
        <v>0</v>
      </c>
      <c r="R21" s="18"/>
      <c r="S21" s="37"/>
      <c r="T21" s="37"/>
      <c r="U21" s="37"/>
      <c r="V21" s="37"/>
      <c r="W21" s="37"/>
      <c r="X21" s="37"/>
      <c r="Y21" s="37"/>
      <c r="Z21" s="37"/>
      <c r="AA21" s="37"/>
      <c r="AB21" s="92">
        <f t="shared" si="6"/>
        <v>0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.75">
      <c r="A22" s="192"/>
      <c r="B22" s="193"/>
      <c r="C22" s="193"/>
      <c r="D22" s="193"/>
      <c r="E22" s="194"/>
      <c r="F22" s="195"/>
      <c r="G22" s="195"/>
      <c r="H22" s="195"/>
      <c r="I22" s="195"/>
      <c r="J22" s="195"/>
      <c r="K22" s="195"/>
      <c r="L22" s="195"/>
      <c r="M22" s="195"/>
      <c r="N22" s="195"/>
      <c r="O22" s="92">
        <f t="shared" si="4"/>
        <v>0</v>
      </c>
      <c r="P22" s="30">
        <f t="shared" si="7"/>
        <v>0</v>
      </c>
      <c r="Q22" s="40">
        <f t="shared" si="5"/>
        <v>0</v>
      </c>
      <c r="R22" s="18"/>
      <c r="S22" s="37"/>
      <c r="T22" s="37"/>
      <c r="U22" s="37"/>
      <c r="V22" s="37"/>
      <c r="W22" s="37"/>
      <c r="X22" s="37"/>
      <c r="Y22" s="37"/>
      <c r="Z22" s="37"/>
      <c r="AA22" s="37"/>
      <c r="AB22" s="92">
        <f t="shared" si="6"/>
        <v>0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2.75">
      <c r="A23" s="192"/>
      <c r="B23" s="193"/>
      <c r="C23" s="193"/>
      <c r="D23" s="193"/>
      <c r="E23" s="194"/>
      <c r="F23" s="195"/>
      <c r="G23" s="195"/>
      <c r="H23" s="195"/>
      <c r="I23" s="195"/>
      <c r="J23" s="195"/>
      <c r="K23" s="195"/>
      <c r="L23" s="195"/>
      <c r="M23" s="195"/>
      <c r="N23" s="195"/>
      <c r="O23" s="92">
        <f t="shared" si="4"/>
        <v>0</v>
      </c>
      <c r="P23" s="30">
        <f t="shared" si="7"/>
        <v>0</v>
      </c>
      <c r="Q23" s="40">
        <f t="shared" si="5"/>
        <v>0</v>
      </c>
      <c r="R23" s="18"/>
      <c r="S23" s="37"/>
      <c r="T23" s="37"/>
      <c r="U23" s="37"/>
      <c r="V23" s="37"/>
      <c r="W23" s="37"/>
      <c r="X23" s="37"/>
      <c r="Y23" s="37"/>
      <c r="Z23" s="37"/>
      <c r="AA23" s="37"/>
      <c r="AB23" s="92">
        <f t="shared" si="6"/>
        <v>0</v>
      </c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.75">
      <c r="A24" s="192"/>
      <c r="B24" s="193"/>
      <c r="C24" s="193"/>
      <c r="D24" s="193"/>
      <c r="E24" s="194"/>
      <c r="F24" s="195"/>
      <c r="G24" s="195"/>
      <c r="H24" s="195"/>
      <c r="I24" s="195"/>
      <c r="J24" s="195"/>
      <c r="K24" s="195"/>
      <c r="L24" s="195"/>
      <c r="M24" s="195"/>
      <c r="N24" s="195"/>
      <c r="O24" s="92">
        <f t="shared" si="4"/>
        <v>0</v>
      </c>
      <c r="P24" s="30">
        <f t="shared" si="7"/>
        <v>0</v>
      </c>
      <c r="Q24" s="40">
        <f t="shared" si="5"/>
        <v>0</v>
      </c>
      <c r="R24" s="18"/>
      <c r="S24" s="37"/>
      <c r="T24" s="37"/>
      <c r="U24" s="37"/>
      <c r="V24" s="37"/>
      <c r="W24" s="37"/>
      <c r="X24" s="37"/>
      <c r="Y24" s="37"/>
      <c r="Z24" s="37"/>
      <c r="AA24" s="37"/>
      <c r="AB24" s="92">
        <f t="shared" si="6"/>
        <v>0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2.75">
      <c r="A25" s="192"/>
      <c r="B25" s="193"/>
      <c r="C25" s="193"/>
      <c r="D25" s="193"/>
      <c r="E25" s="194"/>
      <c r="F25" s="195"/>
      <c r="G25" s="195"/>
      <c r="H25" s="195"/>
      <c r="I25" s="195"/>
      <c r="J25" s="195"/>
      <c r="K25" s="195"/>
      <c r="L25" s="195"/>
      <c r="M25" s="195"/>
      <c r="N25" s="195"/>
      <c r="O25" s="92">
        <f t="shared" si="4"/>
        <v>0</v>
      </c>
      <c r="P25" s="30">
        <f t="shared" si="7"/>
        <v>0</v>
      </c>
      <c r="Q25" s="40">
        <f t="shared" si="5"/>
        <v>0</v>
      </c>
      <c r="R25" s="18"/>
      <c r="S25" s="37"/>
      <c r="T25" s="37"/>
      <c r="U25" s="37"/>
      <c r="V25" s="37"/>
      <c r="W25" s="37"/>
      <c r="X25" s="37"/>
      <c r="Y25" s="37"/>
      <c r="Z25" s="37"/>
      <c r="AA25" s="37"/>
      <c r="AB25" s="92">
        <f t="shared" si="6"/>
        <v>0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.75">
      <c r="A26" s="192"/>
      <c r="B26" s="193"/>
      <c r="C26" s="193"/>
      <c r="D26" s="193"/>
      <c r="E26" s="194"/>
      <c r="F26" s="195"/>
      <c r="G26" s="195"/>
      <c r="H26" s="195"/>
      <c r="I26" s="195"/>
      <c r="J26" s="195"/>
      <c r="K26" s="195"/>
      <c r="L26" s="195"/>
      <c r="M26" s="195"/>
      <c r="N26" s="195"/>
      <c r="O26" s="92">
        <f t="shared" si="4"/>
        <v>0</v>
      </c>
      <c r="P26" s="30">
        <f t="shared" si="7"/>
        <v>0</v>
      </c>
      <c r="Q26" s="40">
        <f t="shared" si="5"/>
        <v>0</v>
      </c>
      <c r="R26" s="18"/>
      <c r="S26" s="37"/>
      <c r="T26" s="37"/>
      <c r="U26" s="37"/>
      <c r="V26" s="37"/>
      <c r="W26" s="37"/>
      <c r="X26" s="37"/>
      <c r="Y26" s="37"/>
      <c r="Z26" s="37"/>
      <c r="AA26" s="37"/>
      <c r="AB26" s="92">
        <f t="shared" si="6"/>
        <v>0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2.75">
      <c r="A27" s="192"/>
      <c r="B27" s="193"/>
      <c r="C27" s="193"/>
      <c r="D27" s="193"/>
      <c r="E27" s="194"/>
      <c r="F27" s="195"/>
      <c r="G27" s="195"/>
      <c r="H27" s="195"/>
      <c r="I27" s="195"/>
      <c r="J27" s="195"/>
      <c r="K27" s="195"/>
      <c r="L27" s="195"/>
      <c r="M27" s="195"/>
      <c r="N27" s="195"/>
      <c r="O27" s="92">
        <f t="shared" si="4"/>
        <v>0</v>
      </c>
      <c r="P27" s="30">
        <f t="shared" si="7"/>
        <v>0</v>
      </c>
      <c r="Q27" s="40">
        <f t="shared" si="5"/>
        <v>0</v>
      </c>
      <c r="R27" s="18"/>
      <c r="S27" s="37"/>
      <c r="T27" s="37"/>
      <c r="U27" s="37"/>
      <c r="V27" s="37"/>
      <c r="W27" s="37"/>
      <c r="X27" s="37"/>
      <c r="Y27" s="37"/>
      <c r="Z27" s="37"/>
      <c r="AA27" s="37"/>
      <c r="AB27" s="92">
        <f t="shared" si="6"/>
        <v>0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.75">
      <c r="A28" s="192"/>
      <c r="B28" s="193"/>
      <c r="C28" s="193"/>
      <c r="D28" s="193"/>
      <c r="E28" s="194"/>
      <c r="F28" s="195"/>
      <c r="G28" s="195"/>
      <c r="H28" s="195"/>
      <c r="I28" s="195"/>
      <c r="J28" s="195"/>
      <c r="K28" s="195"/>
      <c r="L28" s="195"/>
      <c r="M28" s="195"/>
      <c r="N28" s="195"/>
      <c r="O28" s="92">
        <f t="shared" si="4"/>
        <v>0</v>
      </c>
      <c r="P28" s="30">
        <f t="shared" si="7"/>
        <v>0</v>
      </c>
      <c r="Q28" s="40">
        <f t="shared" si="5"/>
        <v>0</v>
      </c>
      <c r="R28" s="18"/>
      <c r="S28" s="37"/>
      <c r="T28" s="37"/>
      <c r="U28" s="37"/>
      <c r="V28" s="37"/>
      <c r="W28" s="37"/>
      <c r="X28" s="37"/>
      <c r="Y28" s="37"/>
      <c r="Z28" s="37"/>
      <c r="AA28" s="37"/>
      <c r="AB28" s="92">
        <f t="shared" si="6"/>
        <v>0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2.75">
      <c r="A29" s="192"/>
      <c r="B29" s="193"/>
      <c r="C29" s="193"/>
      <c r="D29" s="193"/>
      <c r="E29" s="194"/>
      <c r="F29" s="195"/>
      <c r="G29" s="195"/>
      <c r="H29" s="195"/>
      <c r="I29" s="195"/>
      <c r="J29" s="195"/>
      <c r="K29" s="195"/>
      <c r="L29" s="195"/>
      <c r="M29" s="195"/>
      <c r="N29" s="195"/>
      <c r="O29" s="92">
        <f t="shared" si="4"/>
        <v>0</v>
      </c>
      <c r="P29" s="30">
        <f t="shared" si="7"/>
        <v>0</v>
      </c>
      <c r="Q29" s="40">
        <f t="shared" si="5"/>
        <v>0</v>
      </c>
      <c r="R29" s="18"/>
      <c r="S29" s="37"/>
      <c r="T29" s="37"/>
      <c r="U29" s="37"/>
      <c r="V29" s="37"/>
      <c r="W29" s="37"/>
      <c r="X29" s="37"/>
      <c r="Y29" s="37"/>
      <c r="Z29" s="37"/>
      <c r="AA29" s="37"/>
      <c r="AB29" s="92">
        <f t="shared" si="6"/>
        <v>0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.75">
      <c r="A30" s="192"/>
      <c r="B30" s="193"/>
      <c r="C30" s="193"/>
      <c r="D30" s="193"/>
      <c r="E30" s="194"/>
      <c r="F30" s="195"/>
      <c r="G30" s="195"/>
      <c r="H30" s="195"/>
      <c r="I30" s="195"/>
      <c r="J30" s="195"/>
      <c r="K30" s="195"/>
      <c r="L30" s="195"/>
      <c r="M30" s="195"/>
      <c r="N30" s="195"/>
      <c r="O30" s="92">
        <f t="shared" si="4"/>
        <v>0</v>
      </c>
      <c r="P30" s="30">
        <f t="shared" si="7"/>
        <v>0</v>
      </c>
      <c r="Q30" s="40">
        <f t="shared" si="5"/>
        <v>0</v>
      </c>
      <c r="R30" s="18"/>
      <c r="S30" s="37"/>
      <c r="T30" s="37"/>
      <c r="U30" s="37"/>
      <c r="V30" s="37"/>
      <c r="W30" s="37"/>
      <c r="X30" s="37"/>
      <c r="Y30" s="37"/>
      <c r="Z30" s="37"/>
      <c r="AA30" s="37"/>
      <c r="AB30" s="92">
        <f t="shared" si="6"/>
        <v>0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>
      <c r="A31" s="192"/>
      <c r="B31" s="193"/>
      <c r="C31" s="193"/>
      <c r="D31" s="193"/>
      <c r="E31" s="194"/>
      <c r="F31" s="195"/>
      <c r="G31" s="195"/>
      <c r="H31" s="195"/>
      <c r="I31" s="195"/>
      <c r="J31" s="195"/>
      <c r="K31" s="195"/>
      <c r="L31" s="195"/>
      <c r="M31" s="195"/>
      <c r="N31" s="195"/>
      <c r="O31" s="92">
        <f t="shared" si="4"/>
        <v>0</v>
      </c>
      <c r="P31" s="30">
        <f t="shared" si="7"/>
        <v>0</v>
      </c>
      <c r="Q31" s="40">
        <f t="shared" si="5"/>
        <v>0</v>
      </c>
      <c r="R31" s="18"/>
      <c r="S31" s="37"/>
      <c r="T31" s="37"/>
      <c r="U31" s="37"/>
      <c r="V31" s="37"/>
      <c r="W31" s="37"/>
      <c r="X31" s="37"/>
      <c r="Y31" s="37"/>
      <c r="Z31" s="37"/>
      <c r="AA31" s="37"/>
      <c r="AB31" s="92">
        <f t="shared" si="6"/>
        <v>0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.75">
      <c r="A32" s="192"/>
      <c r="B32" s="193"/>
      <c r="C32" s="193"/>
      <c r="D32" s="193"/>
      <c r="E32" s="194"/>
      <c r="F32" s="195"/>
      <c r="G32" s="195"/>
      <c r="H32" s="195"/>
      <c r="I32" s="195"/>
      <c r="J32" s="195"/>
      <c r="K32" s="195"/>
      <c r="L32" s="195"/>
      <c r="M32" s="195"/>
      <c r="N32" s="195"/>
      <c r="O32" s="92">
        <f t="shared" si="4"/>
        <v>0</v>
      </c>
      <c r="P32" s="30">
        <f t="shared" si="7"/>
        <v>0</v>
      </c>
      <c r="Q32" s="40">
        <f t="shared" si="5"/>
        <v>0</v>
      </c>
      <c r="R32" s="18"/>
      <c r="S32" s="37"/>
      <c r="T32" s="37"/>
      <c r="U32" s="37"/>
      <c r="V32" s="37"/>
      <c r="W32" s="37"/>
      <c r="X32" s="37"/>
      <c r="Y32" s="37"/>
      <c r="Z32" s="37"/>
      <c r="AA32" s="37"/>
      <c r="AB32" s="92">
        <f t="shared" si="6"/>
        <v>0</v>
      </c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2.75">
      <c r="A33" s="192"/>
      <c r="B33" s="193"/>
      <c r="C33" s="193"/>
      <c r="D33" s="193"/>
      <c r="E33" s="194"/>
      <c r="F33" s="195"/>
      <c r="G33" s="195"/>
      <c r="H33" s="195"/>
      <c r="I33" s="195"/>
      <c r="J33" s="195"/>
      <c r="K33" s="195"/>
      <c r="L33" s="195"/>
      <c r="M33" s="195"/>
      <c r="N33" s="195"/>
      <c r="O33" s="92">
        <f t="shared" si="4"/>
        <v>0</v>
      </c>
      <c r="P33" s="30">
        <f t="shared" si="7"/>
        <v>0</v>
      </c>
      <c r="Q33" s="40">
        <f t="shared" si="5"/>
        <v>0</v>
      </c>
      <c r="R33" s="18"/>
      <c r="S33" s="37"/>
      <c r="T33" s="37"/>
      <c r="U33" s="37"/>
      <c r="V33" s="37"/>
      <c r="W33" s="37"/>
      <c r="X33" s="37"/>
      <c r="Y33" s="37"/>
      <c r="Z33" s="37"/>
      <c r="AA33" s="37"/>
      <c r="AB33" s="92">
        <f t="shared" si="6"/>
        <v>0</v>
      </c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.75">
      <c r="A34" s="192"/>
      <c r="B34" s="193"/>
      <c r="C34" s="193"/>
      <c r="D34" s="193"/>
      <c r="E34" s="194"/>
      <c r="F34" s="195"/>
      <c r="G34" s="195"/>
      <c r="H34" s="195"/>
      <c r="I34" s="195"/>
      <c r="J34" s="195"/>
      <c r="K34" s="195"/>
      <c r="L34" s="195"/>
      <c r="M34" s="195"/>
      <c r="N34" s="195"/>
      <c r="O34" s="92">
        <f t="shared" si="4"/>
        <v>0</v>
      </c>
      <c r="P34" s="30">
        <f t="shared" si="7"/>
        <v>0</v>
      </c>
      <c r="Q34" s="40">
        <f t="shared" si="5"/>
        <v>0</v>
      </c>
      <c r="R34" s="18"/>
      <c r="S34" s="37"/>
      <c r="T34" s="37"/>
      <c r="U34" s="37"/>
      <c r="V34" s="37"/>
      <c r="W34" s="37"/>
      <c r="X34" s="37"/>
      <c r="Y34" s="37"/>
      <c r="Z34" s="37"/>
      <c r="AA34" s="37"/>
      <c r="AB34" s="92">
        <f t="shared" si="6"/>
        <v>0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12.75">
      <c r="A35" s="192"/>
      <c r="B35" s="193"/>
      <c r="C35" s="193"/>
      <c r="D35" s="193"/>
      <c r="E35" s="194"/>
      <c r="F35" s="195"/>
      <c r="G35" s="195"/>
      <c r="H35" s="195"/>
      <c r="I35" s="195"/>
      <c r="J35" s="195"/>
      <c r="K35" s="195"/>
      <c r="L35" s="195"/>
      <c r="M35" s="195"/>
      <c r="N35" s="195"/>
      <c r="O35" s="92">
        <f t="shared" si="4"/>
        <v>0</v>
      </c>
      <c r="P35" s="30">
        <f t="shared" si="7"/>
        <v>0</v>
      </c>
      <c r="Q35" s="40">
        <f t="shared" si="5"/>
        <v>0</v>
      </c>
      <c r="R35" s="18"/>
      <c r="S35" s="37"/>
      <c r="T35" s="37"/>
      <c r="U35" s="37"/>
      <c r="V35" s="37"/>
      <c r="W35" s="37"/>
      <c r="X35" s="37"/>
      <c r="Y35" s="37"/>
      <c r="Z35" s="37"/>
      <c r="AA35" s="37"/>
      <c r="AB35" s="92">
        <f t="shared" si="6"/>
        <v>0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2.75">
      <c r="A36" s="192"/>
      <c r="B36" s="193"/>
      <c r="C36" s="193"/>
      <c r="D36" s="193"/>
      <c r="E36" s="194"/>
      <c r="F36" s="195"/>
      <c r="G36" s="195"/>
      <c r="H36" s="195"/>
      <c r="I36" s="195"/>
      <c r="J36" s="195"/>
      <c r="K36" s="195"/>
      <c r="L36" s="195"/>
      <c r="M36" s="195"/>
      <c r="N36" s="195"/>
      <c r="O36" s="92">
        <f t="shared" si="4"/>
        <v>0</v>
      </c>
      <c r="P36" s="30">
        <f t="shared" si="7"/>
        <v>0</v>
      </c>
      <c r="Q36" s="40">
        <f t="shared" si="5"/>
        <v>0</v>
      </c>
      <c r="R36" s="18"/>
      <c r="S36" s="37"/>
      <c r="T36" s="37"/>
      <c r="U36" s="37"/>
      <c r="V36" s="37"/>
      <c r="W36" s="37"/>
      <c r="X36" s="37"/>
      <c r="Y36" s="37"/>
      <c r="Z36" s="37"/>
      <c r="AA36" s="37"/>
      <c r="AB36" s="92">
        <f t="shared" si="6"/>
        <v>0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2.75">
      <c r="A37" s="192"/>
      <c r="B37" s="193"/>
      <c r="C37" s="193"/>
      <c r="D37" s="193"/>
      <c r="E37" s="194"/>
      <c r="F37" s="195"/>
      <c r="G37" s="195"/>
      <c r="H37" s="195"/>
      <c r="I37" s="195"/>
      <c r="J37" s="195"/>
      <c r="K37" s="195"/>
      <c r="L37" s="195"/>
      <c r="M37" s="195"/>
      <c r="N37" s="195"/>
      <c r="O37" s="92">
        <f t="shared" si="4"/>
        <v>0</v>
      </c>
      <c r="P37" s="30">
        <f t="shared" si="7"/>
        <v>0</v>
      </c>
      <c r="Q37" s="40">
        <f t="shared" si="5"/>
        <v>0</v>
      </c>
      <c r="R37" s="18"/>
      <c r="S37" s="37"/>
      <c r="T37" s="37"/>
      <c r="U37" s="37"/>
      <c r="V37" s="37"/>
      <c r="W37" s="37"/>
      <c r="X37" s="37"/>
      <c r="Y37" s="37"/>
      <c r="Z37" s="37"/>
      <c r="AA37" s="37"/>
      <c r="AB37" s="92">
        <f t="shared" si="6"/>
        <v>0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12.75">
      <c r="A38" s="192"/>
      <c r="B38" s="193"/>
      <c r="C38" s="193"/>
      <c r="D38" s="193"/>
      <c r="E38" s="194"/>
      <c r="F38" s="195"/>
      <c r="G38" s="195"/>
      <c r="H38" s="195"/>
      <c r="I38" s="195"/>
      <c r="J38" s="195"/>
      <c r="K38" s="195"/>
      <c r="L38" s="195"/>
      <c r="M38" s="195"/>
      <c r="N38" s="195"/>
      <c r="O38" s="92">
        <f t="shared" si="4"/>
        <v>0</v>
      </c>
      <c r="P38" s="30">
        <f t="shared" si="7"/>
        <v>0</v>
      </c>
      <c r="Q38" s="40">
        <f t="shared" si="5"/>
        <v>0</v>
      </c>
      <c r="R38" s="18"/>
      <c r="S38" s="37"/>
      <c r="T38" s="37"/>
      <c r="U38" s="37"/>
      <c r="V38" s="37"/>
      <c r="W38" s="37"/>
      <c r="X38" s="37"/>
      <c r="Y38" s="37"/>
      <c r="Z38" s="37"/>
      <c r="AA38" s="37"/>
      <c r="AB38" s="92">
        <f t="shared" si="6"/>
        <v>0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2.75">
      <c r="A39" s="192"/>
      <c r="B39" s="193"/>
      <c r="C39" s="193"/>
      <c r="D39" s="193"/>
      <c r="E39" s="194"/>
      <c r="F39" s="195"/>
      <c r="G39" s="195"/>
      <c r="H39" s="195"/>
      <c r="I39" s="195"/>
      <c r="J39" s="195"/>
      <c r="K39" s="195"/>
      <c r="L39" s="195"/>
      <c r="M39" s="195"/>
      <c r="N39" s="195"/>
      <c r="O39" s="92">
        <f t="shared" si="4"/>
        <v>0</v>
      </c>
      <c r="P39" s="30">
        <f t="shared" si="7"/>
        <v>0</v>
      </c>
      <c r="Q39" s="40">
        <f t="shared" si="5"/>
        <v>0</v>
      </c>
      <c r="R39" s="18"/>
      <c r="S39" s="37"/>
      <c r="T39" s="37"/>
      <c r="U39" s="37"/>
      <c r="V39" s="37"/>
      <c r="W39" s="37"/>
      <c r="X39" s="37"/>
      <c r="Y39" s="37"/>
      <c r="Z39" s="37"/>
      <c r="AA39" s="37"/>
      <c r="AB39" s="92">
        <f t="shared" si="6"/>
        <v>0</v>
      </c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2.75">
      <c r="A40" s="192"/>
      <c r="B40" s="193"/>
      <c r="C40" s="193"/>
      <c r="D40" s="193"/>
      <c r="E40" s="194"/>
      <c r="F40" s="195"/>
      <c r="G40" s="195"/>
      <c r="H40" s="195"/>
      <c r="I40" s="195"/>
      <c r="J40" s="195"/>
      <c r="K40" s="195"/>
      <c r="L40" s="195"/>
      <c r="M40" s="195"/>
      <c r="N40" s="195"/>
      <c r="O40" s="92">
        <f t="shared" si="4"/>
        <v>0</v>
      </c>
      <c r="P40" s="30">
        <f t="shared" si="7"/>
        <v>0</v>
      </c>
      <c r="Q40" s="40">
        <f t="shared" si="5"/>
        <v>0</v>
      </c>
      <c r="R40" s="18"/>
      <c r="S40" s="37"/>
      <c r="T40" s="37"/>
      <c r="U40" s="37"/>
      <c r="V40" s="37"/>
      <c r="W40" s="37"/>
      <c r="X40" s="37"/>
      <c r="Y40" s="37"/>
      <c r="Z40" s="37"/>
      <c r="AA40" s="37"/>
      <c r="AB40" s="92">
        <f t="shared" si="6"/>
        <v>0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2.75">
      <c r="A41" s="192"/>
      <c r="B41" s="193"/>
      <c r="C41" s="193"/>
      <c r="D41" s="193"/>
      <c r="E41" s="194"/>
      <c r="F41" s="195"/>
      <c r="G41" s="195"/>
      <c r="H41" s="195"/>
      <c r="I41" s="195"/>
      <c r="J41" s="195"/>
      <c r="K41" s="195"/>
      <c r="L41" s="195"/>
      <c r="M41" s="195"/>
      <c r="N41" s="195"/>
      <c r="O41" s="92">
        <f t="shared" si="4"/>
        <v>0</v>
      </c>
      <c r="P41" s="30">
        <f t="shared" si="7"/>
        <v>0</v>
      </c>
      <c r="Q41" s="40">
        <f t="shared" si="5"/>
        <v>0</v>
      </c>
      <c r="R41" s="18"/>
      <c r="S41" s="37"/>
      <c r="T41" s="37"/>
      <c r="U41" s="37"/>
      <c r="V41" s="37"/>
      <c r="W41" s="37"/>
      <c r="X41" s="37"/>
      <c r="Y41" s="37"/>
      <c r="Z41" s="37"/>
      <c r="AA41" s="37"/>
      <c r="AB41" s="92">
        <f t="shared" si="6"/>
        <v>0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>
      <c r="A42" s="192"/>
      <c r="B42" s="193"/>
      <c r="C42" s="193"/>
      <c r="D42" s="193"/>
      <c r="E42" s="194"/>
      <c r="F42" s="195"/>
      <c r="G42" s="195"/>
      <c r="H42" s="195"/>
      <c r="I42" s="195"/>
      <c r="J42" s="195"/>
      <c r="K42" s="195"/>
      <c r="L42" s="195"/>
      <c r="M42" s="195"/>
      <c r="N42" s="195"/>
      <c r="O42" s="92">
        <f t="shared" si="4"/>
        <v>0</v>
      </c>
      <c r="P42" s="30">
        <f t="shared" si="7"/>
        <v>0</v>
      </c>
      <c r="Q42" s="40">
        <f t="shared" si="5"/>
        <v>0</v>
      </c>
      <c r="R42" s="18"/>
      <c r="S42" s="37"/>
      <c r="T42" s="37"/>
      <c r="U42" s="37"/>
      <c r="V42" s="37"/>
      <c r="W42" s="37"/>
      <c r="X42" s="37"/>
      <c r="Y42" s="37"/>
      <c r="Z42" s="37"/>
      <c r="AA42" s="37"/>
      <c r="AB42" s="92">
        <f t="shared" si="6"/>
        <v>0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2.75">
      <c r="A43" s="192"/>
      <c r="B43" s="193"/>
      <c r="C43" s="193"/>
      <c r="D43" s="193"/>
      <c r="E43" s="194"/>
      <c r="F43" s="195"/>
      <c r="G43" s="195"/>
      <c r="H43" s="195"/>
      <c r="I43" s="195"/>
      <c r="J43" s="195"/>
      <c r="K43" s="195"/>
      <c r="L43" s="195"/>
      <c r="M43" s="195"/>
      <c r="N43" s="195"/>
      <c r="O43" s="92">
        <f t="shared" si="4"/>
        <v>0</v>
      </c>
      <c r="P43" s="30">
        <f t="shared" si="7"/>
        <v>0</v>
      </c>
      <c r="Q43" s="40">
        <f t="shared" si="5"/>
        <v>0</v>
      </c>
      <c r="R43" s="18"/>
      <c r="S43" s="37"/>
      <c r="T43" s="37"/>
      <c r="U43" s="37"/>
      <c r="V43" s="37"/>
      <c r="W43" s="37"/>
      <c r="X43" s="37"/>
      <c r="Y43" s="37"/>
      <c r="Z43" s="37"/>
      <c r="AA43" s="37"/>
      <c r="AB43" s="92">
        <f t="shared" si="6"/>
        <v>0</v>
      </c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.75">
      <c r="A44" s="192"/>
      <c r="B44" s="193"/>
      <c r="C44" s="193"/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92">
        <f t="shared" si="4"/>
        <v>0</v>
      </c>
      <c r="P44" s="30">
        <f t="shared" si="7"/>
        <v>0</v>
      </c>
      <c r="Q44" s="40">
        <f t="shared" si="5"/>
        <v>0</v>
      </c>
      <c r="R44" s="18"/>
      <c r="S44" s="37"/>
      <c r="T44" s="37"/>
      <c r="U44" s="37"/>
      <c r="V44" s="37"/>
      <c r="W44" s="37"/>
      <c r="X44" s="37"/>
      <c r="Y44" s="37"/>
      <c r="Z44" s="37"/>
      <c r="AA44" s="37"/>
      <c r="AB44" s="92">
        <f t="shared" si="6"/>
        <v>0</v>
      </c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2.75">
      <c r="A45" s="192"/>
      <c r="B45" s="193"/>
      <c r="C45" s="193"/>
      <c r="D45" s="193"/>
      <c r="E45" s="194"/>
      <c r="F45" s="195"/>
      <c r="G45" s="195"/>
      <c r="H45" s="195"/>
      <c r="I45" s="195"/>
      <c r="J45" s="195"/>
      <c r="K45" s="195"/>
      <c r="L45" s="195"/>
      <c r="M45" s="195"/>
      <c r="N45" s="195"/>
      <c r="O45" s="92">
        <f t="shared" si="4"/>
        <v>0</v>
      </c>
      <c r="P45" s="30">
        <f t="shared" si="7"/>
        <v>0</v>
      </c>
      <c r="Q45" s="40">
        <f t="shared" si="5"/>
        <v>0</v>
      </c>
      <c r="R45" s="18"/>
      <c r="S45" s="37"/>
      <c r="T45" s="37"/>
      <c r="U45" s="37"/>
      <c r="V45" s="37"/>
      <c r="W45" s="37"/>
      <c r="X45" s="37"/>
      <c r="Y45" s="37"/>
      <c r="Z45" s="37"/>
      <c r="AA45" s="37"/>
      <c r="AB45" s="92">
        <f t="shared" si="6"/>
        <v>0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2.75">
      <c r="A46" s="192"/>
      <c r="B46" s="193"/>
      <c r="C46" s="193"/>
      <c r="D46" s="193"/>
      <c r="E46" s="194"/>
      <c r="F46" s="195"/>
      <c r="G46" s="195"/>
      <c r="H46" s="195"/>
      <c r="I46" s="195"/>
      <c r="J46" s="195"/>
      <c r="K46" s="195"/>
      <c r="L46" s="195"/>
      <c r="M46" s="195"/>
      <c r="N46" s="195"/>
      <c r="O46" s="92">
        <f t="shared" si="4"/>
        <v>0</v>
      </c>
      <c r="P46" s="30">
        <f t="shared" si="7"/>
        <v>0</v>
      </c>
      <c r="Q46" s="40">
        <f t="shared" si="5"/>
        <v>0</v>
      </c>
      <c r="R46" s="18"/>
      <c r="S46" s="37"/>
      <c r="T46" s="37"/>
      <c r="U46" s="37"/>
      <c r="V46" s="37"/>
      <c r="W46" s="37"/>
      <c r="X46" s="37"/>
      <c r="Y46" s="37"/>
      <c r="Z46" s="37"/>
      <c r="AA46" s="37"/>
      <c r="AB46" s="92">
        <f t="shared" si="6"/>
        <v>0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2.75">
      <c r="A47" s="192"/>
      <c r="B47" s="193"/>
      <c r="C47" s="193"/>
      <c r="D47" s="193"/>
      <c r="E47" s="194"/>
      <c r="F47" s="195"/>
      <c r="G47" s="195"/>
      <c r="H47" s="195"/>
      <c r="I47" s="195"/>
      <c r="J47" s="195"/>
      <c r="K47" s="195"/>
      <c r="L47" s="195"/>
      <c r="M47" s="195"/>
      <c r="N47" s="195"/>
      <c r="O47" s="92">
        <f t="shared" si="4"/>
        <v>0</v>
      </c>
      <c r="P47" s="30">
        <f t="shared" si="7"/>
        <v>0</v>
      </c>
      <c r="Q47" s="40">
        <f t="shared" si="5"/>
        <v>0</v>
      </c>
      <c r="R47" s="18"/>
      <c r="S47" s="37"/>
      <c r="T47" s="37"/>
      <c r="U47" s="37"/>
      <c r="V47" s="37"/>
      <c r="W47" s="37"/>
      <c r="X47" s="37"/>
      <c r="Y47" s="37"/>
      <c r="Z47" s="37"/>
      <c r="AA47" s="37"/>
      <c r="AB47" s="92">
        <f t="shared" si="6"/>
        <v>0</v>
      </c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2.75">
      <c r="A48" s="192"/>
      <c r="B48" s="193"/>
      <c r="C48" s="193"/>
      <c r="D48" s="193"/>
      <c r="E48" s="194"/>
      <c r="F48" s="195"/>
      <c r="G48" s="195"/>
      <c r="H48" s="195"/>
      <c r="I48" s="195"/>
      <c r="J48" s="195"/>
      <c r="K48" s="195"/>
      <c r="L48" s="195"/>
      <c r="M48" s="195"/>
      <c r="N48" s="195"/>
      <c r="O48" s="92">
        <f t="shared" si="4"/>
        <v>0</v>
      </c>
      <c r="P48" s="30">
        <f t="shared" si="7"/>
        <v>0</v>
      </c>
      <c r="Q48" s="40">
        <f t="shared" si="5"/>
        <v>0</v>
      </c>
      <c r="R48" s="18"/>
      <c r="S48" s="37"/>
      <c r="T48" s="37"/>
      <c r="U48" s="37"/>
      <c r="V48" s="37"/>
      <c r="W48" s="37"/>
      <c r="X48" s="37"/>
      <c r="Y48" s="37"/>
      <c r="Z48" s="37"/>
      <c r="AA48" s="37"/>
      <c r="AB48" s="92">
        <f t="shared" si="6"/>
        <v>0</v>
      </c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2.75">
      <c r="A49" s="192"/>
      <c r="B49" s="193"/>
      <c r="C49" s="193"/>
      <c r="D49" s="193"/>
      <c r="E49" s="194"/>
      <c r="F49" s="195"/>
      <c r="G49" s="195"/>
      <c r="H49" s="195"/>
      <c r="I49" s="195"/>
      <c r="J49" s="195"/>
      <c r="K49" s="195"/>
      <c r="L49" s="195"/>
      <c r="M49" s="195"/>
      <c r="N49" s="195"/>
      <c r="O49" s="92">
        <f t="shared" si="4"/>
        <v>0</v>
      </c>
      <c r="P49" s="30">
        <f t="shared" si="7"/>
        <v>0</v>
      </c>
      <c r="Q49" s="40">
        <f t="shared" si="5"/>
        <v>0</v>
      </c>
      <c r="R49" s="18"/>
      <c r="S49" s="37"/>
      <c r="T49" s="37"/>
      <c r="U49" s="37"/>
      <c r="V49" s="37"/>
      <c r="W49" s="37"/>
      <c r="X49" s="37"/>
      <c r="Y49" s="37"/>
      <c r="Z49" s="37"/>
      <c r="AA49" s="37"/>
      <c r="AB49" s="92">
        <f t="shared" si="6"/>
        <v>0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12.75">
      <c r="A50" s="192"/>
      <c r="B50" s="193"/>
      <c r="C50" s="193"/>
      <c r="D50" s="193"/>
      <c r="E50" s="194"/>
      <c r="F50" s="195"/>
      <c r="G50" s="195"/>
      <c r="H50" s="195"/>
      <c r="I50" s="195"/>
      <c r="J50" s="195"/>
      <c r="K50" s="195"/>
      <c r="L50" s="195"/>
      <c r="M50" s="195"/>
      <c r="N50" s="195"/>
      <c r="O50" s="92">
        <f t="shared" si="4"/>
        <v>0</v>
      </c>
      <c r="P50" s="30">
        <f t="shared" si="7"/>
        <v>0</v>
      </c>
      <c r="Q50" s="40">
        <f t="shared" si="5"/>
        <v>0</v>
      </c>
      <c r="R50" s="18"/>
      <c r="S50" s="37"/>
      <c r="T50" s="37"/>
      <c r="U50" s="37"/>
      <c r="V50" s="37"/>
      <c r="W50" s="37"/>
      <c r="X50" s="37"/>
      <c r="Y50" s="37"/>
      <c r="Z50" s="37"/>
      <c r="AA50" s="37"/>
      <c r="AB50" s="92">
        <f t="shared" si="6"/>
        <v>0</v>
      </c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12.75">
      <c r="A51" s="192"/>
      <c r="B51" s="193"/>
      <c r="C51" s="193"/>
      <c r="D51" s="193"/>
      <c r="E51" s="194"/>
      <c r="F51" s="195"/>
      <c r="G51" s="195"/>
      <c r="H51" s="195"/>
      <c r="I51" s="195"/>
      <c r="J51" s="195"/>
      <c r="K51" s="195"/>
      <c r="L51" s="195"/>
      <c r="M51" s="195"/>
      <c r="N51" s="195"/>
      <c r="O51" s="92">
        <f t="shared" si="4"/>
        <v>0</v>
      </c>
      <c r="P51" s="30">
        <f t="shared" si="7"/>
        <v>0</v>
      </c>
      <c r="Q51" s="40">
        <f t="shared" si="5"/>
        <v>0</v>
      </c>
      <c r="R51" s="18"/>
      <c r="S51" s="37"/>
      <c r="T51" s="37"/>
      <c r="U51" s="37"/>
      <c r="V51" s="37"/>
      <c r="W51" s="37"/>
      <c r="X51" s="37"/>
      <c r="Y51" s="37"/>
      <c r="Z51" s="37"/>
      <c r="AA51" s="37"/>
      <c r="AB51" s="92">
        <f t="shared" si="6"/>
        <v>0</v>
      </c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2.75">
      <c r="A52" s="192"/>
      <c r="B52" s="193"/>
      <c r="C52" s="193"/>
      <c r="D52" s="193"/>
      <c r="E52" s="194"/>
      <c r="F52" s="195"/>
      <c r="G52" s="195"/>
      <c r="H52" s="195"/>
      <c r="I52" s="195"/>
      <c r="J52" s="195"/>
      <c r="K52" s="195"/>
      <c r="L52" s="195"/>
      <c r="M52" s="195"/>
      <c r="N52" s="195"/>
      <c r="O52" s="92">
        <f t="shared" si="4"/>
        <v>0</v>
      </c>
      <c r="P52" s="30">
        <f t="shared" si="7"/>
        <v>0</v>
      </c>
      <c r="Q52" s="40">
        <f t="shared" si="5"/>
        <v>0</v>
      </c>
      <c r="R52" s="18"/>
      <c r="S52" s="37"/>
      <c r="T52" s="37"/>
      <c r="U52" s="37"/>
      <c r="V52" s="37"/>
      <c r="W52" s="37"/>
      <c r="X52" s="37"/>
      <c r="Y52" s="37"/>
      <c r="Z52" s="37"/>
      <c r="AA52" s="37"/>
      <c r="AB52" s="92">
        <f t="shared" si="6"/>
        <v>0</v>
      </c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2.75">
      <c r="A53" s="192"/>
      <c r="B53" s="193"/>
      <c r="C53" s="193"/>
      <c r="D53" s="193"/>
      <c r="E53" s="194"/>
      <c r="F53" s="195"/>
      <c r="G53" s="195"/>
      <c r="H53" s="195"/>
      <c r="I53" s="195"/>
      <c r="J53" s="195"/>
      <c r="K53" s="195"/>
      <c r="L53" s="195"/>
      <c r="M53" s="195"/>
      <c r="N53" s="195"/>
      <c r="O53" s="92">
        <f t="shared" si="4"/>
        <v>0</v>
      </c>
      <c r="P53" s="30">
        <f t="shared" si="7"/>
        <v>0</v>
      </c>
      <c r="Q53" s="40">
        <f t="shared" si="5"/>
        <v>0</v>
      </c>
      <c r="R53" s="18"/>
      <c r="S53" s="37"/>
      <c r="T53" s="37"/>
      <c r="U53" s="37"/>
      <c r="V53" s="37"/>
      <c r="W53" s="37"/>
      <c r="X53" s="37"/>
      <c r="Y53" s="37"/>
      <c r="Z53" s="37"/>
      <c r="AA53" s="37"/>
      <c r="AB53" s="92">
        <f t="shared" si="6"/>
        <v>0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12.75">
      <c r="A54" s="192"/>
      <c r="B54" s="193"/>
      <c r="C54" s="193"/>
      <c r="D54" s="193"/>
      <c r="E54" s="194"/>
      <c r="F54" s="195"/>
      <c r="G54" s="195"/>
      <c r="H54" s="195"/>
      <c r="I54" s="195"/>
      <c r="J54" s="195"/>
      <c r="K54" s="195"/>
      <c r="L54" s="195"/>
      <c r="M54" s="195"/>
      <c r="N54" s="195"/>
      <c r="O54" s="92">
        <f t="shared" si="4"/>
        <v>0</v>
      </c>
      <c r="P54" s="30">
        <f t="shared" si="7"/>
        <v>0</v>
      </c>
      <c r="Q54" s="40">
        <f t="shared" si="5"/>
        <v>0</v>
      </c>
      <c r="R54" s="18"/>
      <c r="S54" s="37"/>
      <c r="T54" s="37"/>
      <c r="U54" s="37"/>
      <c r="V54" s="37"/>
      <c r="W54" s="37"/>
      <c r="X54" s="37"/>
      <c r="Y54" s="37"/>
      <c r="Z54" s="37"/>
      <c r="AA54" s="37"/>
      <c r="AB54" s="92">
        <f t="shared" si="6"/>
        <v>0</v>
      </c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2.75">
      <c r="A55" s="192"/>
      <c r="B55" s="193"/>
      <c r="C55" s="193"/>
      <c r="D55" s="193"/>
      <c r="E55" s="194"/>
      <c r="F55" s="195"/>
      <c r="G55" s="195"/>
      <c r="H55" s="195"/>
      <c r="I55" s="195"/>
      <c r="J55" s="195"/>
      <c r="K55" s="195"/>
      <c r="L55" s="195"/>
      <c r="M55" s="195"/>
      <c r="N55" s="195"/>
      <c r="O55" s="92">
        <f t="shared" si="4"/>
        <v>0</v>
      </c>
      <c r="P55" s="30">
        <f t="shared" si="7"/>
        <v>0</v>
      </c>
      <c r="Q55" s="40">
        <f t="shared" si="5"/>
        <v>0</v>
      </c>
      <c r="R55" s="18"/>
      <c r="S55" s="37"/>
      <c r="T55" s="37"/>
      <c r="U55" s="37"/>
      <c r="V55" s="37"/>
      <c r="W55" s="37"/>
      <c r="X55" s="37"/>
      <c r="Y55" s="37"/>
      <c r="Z55" s="37"/>
      <c r="AA55" s="37"/>
      <c r="AB55" s="92">
        <f t="shared" si="6"/>
        <v>0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2.75">
      <c r="A56" s="192"/>
      <c r="B56" s="193"/>
      <c r="C56" s="193"/>
      <c r="D56" s="193"/>
      <c r="E56" s="194"/>
      <c r="F56" s="195"/>
      <c r="G56" s="195"/>
      <c r="H56" s="195"/>
      <c r="I56" s="195"/>
      <c r="J56" s="195"/>
      <c r="K56" s="195"/>
      <c r="L56" s="195"/>
      <c r="M56" s="195"/>
      <c r="N56" s="195"/>
      <c r="O56" s="92">
        <f t="shared" si="4"/>
        <v>0</v>
      </c>
      <c r="P56" s="30">
        <f t="shared" si="7"/>
        <v>0</v>
      </c>
      <c r="Q56" s="40">
        <f t="shared" si="5"/>
        <v>0</v>
      </c>
      <c r="R56" s="18"/>
      <c r="S56" s="37"/>
      <c r="T56" s="37"/>
      <c r="U56" s="37"/>
      <c r="V56" s="37"/>
      <c r="W56" s="37"/>
      <c r="X56" s="37"/>
      <c r="Y56" s="37"/>
      <c r="Z56" s="37"/>
      <c r="AA56" s="37"/>
      <c r="AB56" s="92">
        <f t="shared" si="6"/>
        <v>0</v>
      </c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12.75">
      <c r="A57" s="192"/>
      <c r="B57" s="193"/>
      <c r="C57" s="193"/>
      <c r="D57" s="193"/>
      <c r="E57" s="194"/>
      <c r="F57" s="195"/>
      <c r="G57" s="195"/>
      <c r="H57" s="195"/>
      <c r="I57" s="195"/>
      <c r="J57" s="195"/>
      <c r="K57" s="195"/>
      <c r="L57" s="195"/>
      <c r="M57" s="195"/>
      <c r="N57" s="195"/>
      <c r="O57" s="92">
        <f t="shared" si="4"/>
        <v>0</v>
      </c>
      <c r="P57" s="30">
        <f t="shared" si="7"/>
        <v>0</v>
      </c>
      <c r="Q57" s="40">
        <f t="shared" si="5"/>
        <v>0</v>
      </c>
      <c r="R57" s="18"/>
      <c r="S57" s="37"/>
      <c r="T57" s="37"/>
      <c r="U57" s="37"/>
      <c r="V57" s="37"/>
      <c r="W57" s="37"/>
      <c r="X57" s="37"/>
      <c r="Y57" s="37"/>
      <c r="Z57" s="37"/>
      <c r="AA57" s="37"/>
      <c r="AB57" s="92">
        <f t="shared" si="6"/>
        <v>0</v>
      </c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2.75">
      <c r="A58" s="192"/>
      <c r="B58" s="193"/>
      <c r="C58" s="193"/>
      <c r="D58" s="193"/>
      <c r="E58" s="194"/>
      <c r="F58" s="195"/>
      <c r="G58" s="195"/>
      <c r="H58" s="195"/>
      <c r="I58" s="195"/>
      <c r="J58" s="195"/>
      <c r="K58" s="195"/>
      <c r="L58" s="195"/>
      <c r="M58" s="195"/>
      <c r="N58" s="195"/>
      <c r="O58" s="92">
        <f t="shared" si="4"/>
        <v>0</v>
      </c>
      <c r="P58" s="30">
        <f t="shared" si="7"/>
        <v>0</v>
      </c>
      <c r="Q58" s="40">
        <f t="shared" si="5"/>
        <v>0</v>
      </c>
      <c r="R58" s="18"/>
      <c r="S58" s="37"/>
      <c r="T58" s="37"/>
      <c r="U58" s="37"/>
      <c r="V58" s="37"/>
      <c r="W58" s="37"/>
      <c r="X58" s="37"/>
      <c r="Y58" s="37"/>
      <c r="Z58" s="37"/>
      <c r="AA58" s="37"/>
      <c r="AB58" s="92">
        <f t="shared" si="6"/>
        <v>0</v>
      </c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2.75">
      <c r="A59" s="192"/>
      <c r="B59" s="193"/>
      <c r="C59" s="193"/>
      <c r="D59" s="193"/>
      <c r="E59" s="194"/>
      <c r="F59" s="195"/>
      <c r="G59" s="195"/>
      <c r="H59" s="195"/>
      <c r="I59" s="195"/>
      <c r="J59" s="195"/>
      <c r="K59" s="195"/>
      <c r="L59" s="195"/>
      <c r="M59" s="195"/>
      <c r="N59" s="195"/>
      <c r="O59" s="92">
        <f t="shared" si="4"/>
        <v>0</v>
      </c>
      <c r="P59" s="30">
        <f t="shared" si="7"/>
        <v>0</v>
      </c>
      <c r="Q59" s="40">
        <f t="shared" si="5"/>
        <v>0</v>
      </c>
      <c r="R59" s="18"/>
      <c r="S59" s="37"/>
      <c r="T59" s="37"/>
      <c r="U59" s="37"/>
      <c r="V59" s="37"/>
      <c r="W59" s="37"/>
      <c r="X59" s="37"/>
      <c r="Y59" s="37"/>
      <c r="Z59" s="37"/>
      <c r="AA59" s="37"/>
      <c r="AB59" s="92">
        <f t="shared" si="6"/>
        <v>0</v>
      </c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2.75">
      <c r="A60" s="192"/>
      <c r="B60" s="193"/>
      <c r="C60" s="193"/>
      <c r="D60" s="193"/>
      <c r="E60" s="194"/>
      <c r="F60" s="195"/>
      <c r="G60" s="195"/>
      <c r="H60" s="195"/>
      <c r="I60" s="195"/>
      <c r="J60" s="195"/>
      <c r="K60" s="195"/>
      <c r="L60" s="195"/>
      <c r="M60" s="195"/>
      <c r="N60" s="195"/>
      <c r="O60" s="92">
        <f t="shared" si="4"/>
        <v>0</v>
      </c>
      <c r="P60" s="30">
        <f t="shared" si="7"/>
        <v>0</v>
      </c>
      <c r="Q60" s="40">
        <f t="shared" si="5"/>
        <v>0</v>
      </c>
      <c r="R60" s="18"/>
      <c r="S60" s="37"/>
      <c r="T60" s="37"/>
      <c r="U60" s="37"/>
      <c r="V60" s="37"/>
      <c r="W60" s="37"/>
      <c r="X60" s="37"/>
      <c r="Y60" s="37"/>
      <c r="Z60" s="37"/>
      <c r="AA60" s="37"/>
      <c r="AB60" s="92">
        <f t="shared" si="6"/>
        <v>0</v>
      </c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2.75">
      <c r="A61" s="192"/>
      <c r="B61" s="193"/>
      <c r="C61" s="193"/>
      <c r="D61" s="193"/>
      <c r="E61" s="194"/>
      <c r="F61" s="195"/>
      <c r="G61" s="195"/>
      <c r="H61" s="195"/>
      <c r="I61" s="195"/>
      <c r="J61" s="195"/>
      <c r="K61" s="195"/>
      <c r="L61" s="195"/>
      <c r="M61" s="195"/>
      <c r="N61" s="195"/>
      <c r="O61" s="92">
        <f t="shared" si="4"/>
        <v>0</v>
      </c>
      <c r="P61" s="30">
        <f t="shared" si="7"/>
        <v>0</v>
      </c>
      <c r="Q61" s="40">
        <f t="shared" si="5"/>
        <v>0</v>
      </c>
      <c r="R61" s="18"/>
      <c r="S61" s="37"/>
      <c r="T61" s="37"/>
      <c r="U61" s="37"/>
      <c r="V61" s="37"/>
      <c r="W61" s="37"/>
      <c r="X61" s="37"/>
      <c r="Y61" s="37"/>
      <c r="Z61" s="37"/>
      <c r="AA61" s="37"/>
      <c r="AB61" s="92">
        <f t="shared" si="6"/>
        <v>0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2.75">
      <c r="A62" s="192"/>
      <c r="B62" s="193"/>
      <c r="C62" s="193"/>
      <c r="D62" s="193"/>
      <c r="E62" s="194"/>
      <c r="F62" s="195"/>
      <c r="G62" s="195"/>
      <c r="H62" s="195"/>
      <c r="I62" s="195"/>
      <c r="J62" s="195"/>
      <c r="K62" s="195"/>
      <c r="L62" s="195"/>
      <c r="M62" s="195"/>
      <c r="N62" s="195"/>
      <c r="O62" s="92">
        <f t="shared" si="4"/>
        <v>0</v>
      </c>
      <c r="P62" s="30">
        <f t="shared" si="7"/>
        <v>0</v>
      </c>
      <c r="Q62" s="40">
        <f t="shared" si="5"/>
        <v>0</v>
      </c>
      <c r="R62" s="18"/>
      <c r="S62" s="37"/>
      <c r="T62" s="37"/>
      <c r="U62" s="37"/>
      <c r="V62" s="37"/>
      <c r="W62" s="37"/>
      <c r="X62" s="37"/>
      <c r="Y62" s="37"/>
      <c r="Z62" s="37"/>
      <c r="AA62" s="37"/>
      <c r="AB62" s="92">
        <f t="shared" si="6"/>
        <v>0</v>
      </c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12.75">
      <c r="A63" s="192"/>
      <c r="B63" s="193"/>
      <c r="C63" s="193"/>
      <c r="D63" s="193"/>
      <c r="E63" s="194"/>
      <c r="F63" s="195"/>
      <c r="G63" s="195"/>
      <c r="H63" s="195"/>
      <c r="I63" s="195"/>
      <c r="J63" s="195"/>
      <c r="K63" s="195"/>
      <c r="L63" s="195"/>
      <c r="M63" s="195"/>
      <c r="N63" s="195"/>
      <c r="O63" s="92">
        <f t="shared" si="4"/>
        <v>0</v>
      </c>
      <c r="P63" s="30">
        <f t="shared" si="7"/>
        <v>0</v>
      </c>
      <c r="Q63" s="40">
        <f t="shared" si="5"/>
        <v>0</v>
      </c>
      <c r="R63" s="18"/>
      <c r="S63" s="37"/>
      <c r="T63" s="37"/>
      <c r="U63" s="37"/>
      <c r="V63" s="37"/>
      <c r="W63" s="37"/>
      <c r="X63" s="37"/>
      <c r="Y63" s="37"/>
      <c r="Z63" s="37"/>
      <c r="AA63" s="37"/>
      <c r="AB63" s="92">
        <f t="shared" si="6"/>
        <v>0</v>
      </c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2.75">
      <c r="A64" s="192"/>
      <c r="B64" s="193"/>
      <c r="C64" s="193"/>
      <c r="D64" s="193"/>
      <c r="E64" s="194"/>
      <c r="F64" s="195"/>
      <c r="G64" s="195"/>
      <c r="H64" s="195"/>
      <c r="I64" s="195"/>
      <c r="J64" s="195"/>
      <c r="K64" s="195"/>
      <c r="L64" s="195"/>
      <c r="M64" s="195"/>
      <c r="N64" s="195"/>
      <c r="O64" s="92">
        <f t="shared" si="4"/>
        <v>0</v>
      </c>
      <c r="P64" s="30">
        <f t="shared" si="7"/>
        <v>0</v>
      </c>
      <c r="Q64" s="40">
        <f t="shared" si="5"/>
        <v>0</v>
      </c>
      <c r="R64" s="18"/>
      <c r="S64" s="37"/>
      <c r="T64" s="37"/>
      <c r="U64" s="37"/>
      <c r="V64" s="37"/>
      <c r="W64" s="37"/>
      <c r="X64" s="37"/>
      <c r="Y64" s="37"/>
      <c r="Z64" s="37"/>
      <c r="AA64" s="37"/>
      <c r="AB64" s="92">
        <f t="shared" si="6"/>
        <v>0</v>
      </c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2.75">
      <c r="A65" s="192"/>
      <c r="B65" s="193"/>
      <c r="C65" s="193"/>
      <c r="D65" s="193"/>
      <c r="E65" s="194"/>
      <c r="F65" s="195"/>
      <c r="G65" s="195"/>
      <c r="H65" s="195"/>
      <c r="I65" s="195"/>
      <c r="J65" s="195"/>
      <c r="K65" s="195"/>
      <c r="L65" s="195"/>
      <c r="M65" s="195"/>
      <c r="N65" s="195"/>
      <c r="O65" s="92">
        <f t="shared" si="4"/>
        <v>0</v>
      </c>
      <c r="P65" s="30">
        <f t="shared" si="7"/>
        <v>0</v>
      </c>
      <c r="Q65" s="40">
        <f t="shared" si="5"/>
        <v>0</v>
      </c>
      <c r="R65" s="18"/>
      <c r="S65" s="37"/>
      <c r="T65" s="37"/>
      <c r="U65" s="37"/>
      <c r="V65" s="37"/>
      <c r="W65" s="37"/>
      <c r="X65" s="37"/>
      <c r="Y65" s="37"/>
      <c r="Z65" s="37"/>
      <c r="AA65" s="37"/>
      <c r="AB65" s="92">
        <f t="shared" si="6"/>
        <v>0</v>
      </c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ht="12.75">
      <c r="A66" s="192"/>
      <c r="B66" s="193"/>
      <c r="C66" s="193"/>
      <c r="D66" s="193"/>
      <c r="E66" s="194"/>
      <c r="F66" s="195"/>
      <c r="G66" s="195"/>
      <c r="H66" s="195"/>
      <c r="I66" s="195"/>
      <c r="J66" s="195"/>
      <c r="K66" s="195"/>
      <c r="L66" s="195"/>
      <c r="M66" s="195"/>
      <c r="N66" s="195"/>
      <c r="O66" s="92">
        <f t="shared" si="4"/>
        <v>0</v>
      </c>
      <c r="P66" s="30">
        <f t="shared" si="7"/>
        <v>0</v>
      </c>
      <c r="Q66" s="40">
        <f t="shared" si="5"/>
        <v>0</v>
      </c>
      <c r="R66" s="18"/>
      <c r="S66" s="37"/>
      <c r="T66" s="37"/>
      <c r="U66" s="37"/>
      <c r="V66" s="37"/>
      <c r="W66" s="37"/>
      <c r="X66" s="37"/>
      <c r="Y66" s="37"/>
      <c r="Z66" s="37"/>
      <c r="AA66" s="37"/>
      <c r="AB66" s="92">
        <f t="shared" si="6"/>
        <v>0</v>
      </c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ht="12.75">
      <c r="A67" s="192"/>
      <c r="B67" s="193"/>
      <c r="C67" s="193"/>
      <c r="D67" s="193"/>
      <c r="E67" s="194"/>
      <c r="F67" s="195"/>
      <c r="G67" s="195"/>
      <c r="H67" s="195"/>
      <c r="I67" s="195"/>
      <c r="J67" s="195"/>
      <c r="K67" s="195"/>
      <c r="L67" s="195"/>
      <c r="M67" s="195"/>
      <c r="N67" s="195"/>
      <c r="O67" s="92">
        <f t="shared" si="4"/>
        <v>0</v>
      </c>
      <c r="P67" s="30">
        <f t="shared" si="7"/>
        <v>0</v>
      </c>
      <c r="Q67" s="40">
        <f t="shared" si="5"/>
        <v>0</v>
      </c>
      <c r="R67" s="18"/>
      <c r="S67" s="37"/>
      <c r="T67" s="37"/>
      <c r="U67" s="37"/>
      <c r="V67" s="37"/>
      <c r="W67" s="37"/>
      <c r="X67" s="37"/>
      <c r="Y67" s="37"/>
      <c r="Z67" s="37"/>
      <c r="AA67" s="37"/>
      <c r="AB67" s="92">
        <f t="shared" si="6"/>
        <v>0</v>
      </c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ht="12.75">
      <c r="A68" s="192"/>
      <c r="B68" s="193"/>
      <c r="C68" s="193"/>
      <c r="D68" s="193"/>
      <c r="E68" s="194"/>
      <c r="F68" s="195"/>
      <c r="G68" s="195"/>
      <c r="H68" s="195"/>
      <c r="I68" s="195"/>
      <c r="J68" s="195"/>
      <c r="K68" s="195"/>
      <c r="L68" s="195"/>
      <c r="M68" s="195"/>
      <c r="N68" s="195"/>
      <c r="O68" s="92">
        <f t="shared" si="4"/>
        <v>0</v>
      </c>
      <c r="P68" s="30">
        <f t="shared" si="7"/>
        <v>0</v>
      </c>
      <c r="Q68" s="40">
        <f t="shared" si="5"/>
        <v>0</v>
      </c>
      <c r="R68" s="18"/>
      <c r="S68" s="37"/>
      <c r="T68" s="37"/>
      <c r="U68" s="37"/>
      <c r="V68" s="37"/>
      <c r="W68" s="37"/>
      <c r="X68" s="37"/>
      <c r="Y68" s="37"/>
      <c r="Z68" s="37"/>
      <c r="AA68" s="37"/>
      <c r="AB68" s="92">
        <f t="shared" si="6"/>
        <v>0</v>
      </c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ht="12.75">
      <c r="A69" s="192"/>
      <c r="B69" s="193"/>
      <c r="C69" s="193"/>
      <c r="D69" s="193"/>
      <c r="E69" s="194"/>
      <c r="F69" s="195"/>
      <c r="G69" s="195"/>
      <c r="H69" s="195"/>
      <c r="I69" s="195"/>
      <c r="J69" s="195"/>
      <c r="K69" s="195"/>
      <c r="L69" s="195"/>
      <c r="M69" s="195"/>
      <c r="N69" s="195"/>
      <c r="O69" s="92">
        <f t="shared" si="4"/>
        <v>0</v>
      </c>
      <c r="P69" s="30">
        <f t="shared" si="7"/>
        <v>0</v>
      </c>
      <c r="Q69" s="40">
        <f t="shared" si="5"/>
        <v>0</v>
      </c>
      <c r="R69" s="18"/>
      <c r="S69" s="37"/>
      <c r="T69" s="37"/>
      <c r="U69" s="37"/>
      <c r="V69" s="37"/>
      <c r="W69" s="37"/>
      <c r="X69" s="37"/>
      <c r="Y69" s="37"/>
      <c r="Z69" s="37"/>
      <c r="AA69" s="37"/>
      <c r="AB69" s="92">
        <f t="shared" si="6"/>
        <v>0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ht="12.75">
      <c r="A70" s="192"/>
      <c r="B70" s="193"/>
      <c r="C70" s="193"/>
      <c r="D70" s="193"/>
      <c r="E70" s="194"/>
      <c r="F70" s="195"/>
      <c r="G70" s="195"/>
      <c r="H70" s="195"/>
      <c r="I70" s="195"/>
      <c r="J70" s="195"/>
      <c r="K70" s="195"/>
      <c r="L70" s="195"/>
      <c r="M70" s="195"/>
      <c r="N70" s="195"/>
      <c r="O70" s="92">
        <f t="shared" si="4"/>
        <v>0</v>
      </c>
      <c r="P70" s="30">
        <f t="shared" si="7"/>
        <v>0</v>
      </c>
      <c r="Q70" s="40">
        <f t="shared" si="5"/>
        <v>0</v>
      </c>
      <c r="R70" s="18"/>
      <c r="S70" s="37"/>
      <c r="T70" s="37"/>
      <c r="U70" s="37"/>
      <c r="V70" s="37"/>
      <c r="W70" s="37"/>
      <c r="X70" s="37"/>
      <c r="Y70" s="37"/>
      <c r="Z70" s="37"/>
      <c r="AA70" s="37"/>
      <c r="AB70" s="92">
        <f t="shared" si="6"/>
        <v>0</v>
      </c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40" ht="12.75">
      <c r="A71" s="192"/>
      <c r="B71" s="193"/>
      <c r="C71" s="193"/>
      <c r="D71" s="193"/>
      <c r="E71" s="194"/>
      <c r="F71" s="195"/>
      <c r="G71" s="195"/>
      <c r="H71" s="195"/>
      <c r="I71" s="195"/>
      <c r="J71" s="195"/>
      <c r="K71" s="195"/>
      <c r="L71" s="195"/>
      <c r="M71" s="195"/>
      <c r="N71" s="195"/>
      <c r="O71" s="92">
        <f t="shared" si="4"/>
        <v>0</v>
      </c>
      <c r="P71" s="30">
        <f t="shared" si="7"/>
        <v>0</v>
      </c>
      <c r="Q71" s="40">
        <f t="shared" si="5"/>
        <v>0</v>
      </c>
      <c r="R71" s="18"/>
      <c r="S71" s="37"/>
      <c r="T71" s="37"/>
      <c r="U71" s="37"/>
      <c r="V71" s="37"/>
      <c r="W71" s="37"/>
      <c r="X71" s="37"/>
      <c r="Y71" s="37"/>
      <c r="Z71" s="37"/>
      <c r="AA71" s="37"/>
      <c r="AB71" s="92">
        <f t="shared" si="6"/>
        <v>0</v>
      </c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40" ht="12.75">
      <c r="A72" s="192"/>
      <c r="B72" s="193"/>
      <c r="C72" s="193"/>
      <c r="D72" s="193"/>
      <c r="E72" s="194"/>
      <c r="F72" s="195"/>
      <c r="G72" s="195"/>
      <c r="H72" s="195"/>
      <c r="I72" s="195"/>
      <c r="J72" s="195"/>
      <c r="K72" s="195"/>
      <c r="L72" s="195"/>
      <c r="M72" s="195"/>
      <c r="N72" s="195"/>
      <c r="O72" s="92">
        <f t="shared" si="4"/>
        <v>0</v>
      </c>
      <c r="P72" s="30">
        <f t="shared" si="7"/>
        <v>0</v>
      </c>
      <c r="Q72" s="40">
        <f t="shared" si="5"/>
        <v>0</v>
      </c>
      <c r="R72" s="18"/>
      <c r="S72" s="37"/>
      <c r="T72" s="37"/>
      <c r="U72" s="37"/>
      <c r="V72" s="37"/>
      <c r="W72" s="37"/>
      <c r="X72" s="37"/>
      <c r="Y72" s="37"/>
      <c r="Z72" s="37"/>
      <c r="AA72" s="37"/>
      <c r="AB72" s="92">
        <f t="shared" si="6"/>
        <v>0</v>
      </c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1:40" ht="12.75">
      <c r="A73" s="192"/>
      <c r="B73" s="193"/>
      <c r="C73" s="193"/>
      <c r="D73" s="193"/>
      <c r="E73" s="194"/>
      <c r="F73" s="195"/>
      <c r="G73" s="195"/>
      <c r="H73" s="195"/>
      <c r="I73" s="195"/>
      <c r="J73" s="195"/>
      <c r="K73" s="195"/>
      <c r="L73" s="195"/>
      <c r="M73" s="195"/>
      <c r="N73" s="195"/>
      <c r="O73" s="92">
        <f t="shared" si="4"/>
        <v>0</v>
      </c>
      <c r="P73" s="30">
        <f t="shared" si="7"/>
        <v>0</v>
      </c>
      <c r="Q73" s="40">
        <f t="shared" si="5"/>
        <v>0</v>
      </c>
      <c r="R73" s="18"/>
      <c r="S73" s="37"/>
      <c r="T73" s="37"/>
      <c r="U73" s="37"/>
      <c r="V73" s="37"/>
      <c r="W73" s="37"/>
      <c r="X73" s="37"/>
      <c r="Y73" s="37"/>
      <c r="Z73" s="37"/>
      <c r="AA73" s="37"/>
      <c r="AB73" s="92">
        <f t="shared" si="6"/>
        <v>0</v>
      </c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40" ht="12.75">
      <c r="A74" s="192"/>
      <c r="B74" s="193"/>
      <c r="C74" s="193"/>
      <c r="D74" s="193"/>
      <c r="E74" s="194"/>
      <c r="F74" s="195"/>
      <c r="G74" s="195"/>
      <c r="H74" s="195"/>
      <c r="I74" s="195"/>
      <c r="J74" s="195"/>
      <c r="K74" s="195"/>
      <c r="L74" s="195"/>
      <c r="M74" s="195"/>
      <c r="N74" s="195"/>
      <c r="O74" s="92">
        <f t="shared" si="4"/>
        <v>0</v>
      </c>
      <c r="P74" s="30">
        <f t="shared" si="7"/>
        <v>0</v>
      </c>
      <c r="Q74" s="40">
        <f t="shared" si="5"/>
        <v>0</v>
      </c>
      <c r="R74" s="18"/>
      <c r="S74" s="37"/>
      <c r="T74" s="37"/>
      <c r="U74" s="37"/>
      <c r="V74" s="37"/>
      <c r="W74" s="37"/>
      <c r="X74" s="37"/>
      <c r="Y74" s="37"/>
      <c r="Z74" s="37"/>
      <c r="AA74" s="37"/>
      <c r="AB74" s="92">
        <f t="shared" si="6"/>
        <v>0</v>
      </c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1:40" ht="12.75">
      <c r="A75" s="192"/>
      <c r="B75" s="193"/>
      <c r="C75" s="193"/>
      <c r="D75" s="193"/>
      <c r="E75" s="194"/>
      <c r="F75" s="195"/>
      <c r="G75" s="195"/>
      <c r="H75" s="195"/>
      <c r="I75" s="195"/>
      <c r="J75" s="195"/>
      <c r="K75" s="195"/>
      <c r="L75" s="195"/>
      <c r="M75" s="195"/>
      <c r="N75" s="195"/>
      <c r="O75" s="92">
        <f t="shared" si="4"/>
        <v>0</v>
      </c>
      <c r="P75" s="30">
        <f t="shared" si="7"/>
        <v>0</v>
      </c>
      <c r="Q75" s="40">
        <f t="shared" si="5"/>
        <v>0</v>
      </c>
      <c r="R75" s="18"/>
      <c r="S75" s="37"/>
      <c r="T75" s="37"/>
      <c r="U75" s="37"/>
      <c r="V75" s="37"/>
      <c r="W75" s="37"/>
      <c r="X75" s="37"/>
      <c r="Y75" s="37"/>
      <c r="Z75" s="37"/>
      <c r="AA75" s="37"/>
      <c r="AB75" s="92">
        <f t="shared" si="6"/>
        <v>0</v>
      </c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40" ht="12.75">
      <c r="A76" s="192"/>
      <c r="B76" s="193"/>
      <c r="C76" s="193"/>
      <c r="D76" s="193"/>
      <c r="E76" s="194"/>
      <c r="F76" s="195"/>
      <c r="G76" s="195"/>
      <c r="H76" s="195"/>
      <c r="I76" s="195"/>
      <c r="J76" s="195"/>
      <c r="K76" s="195"/>
      <c r="L76" s="195"/>
      <c r="M76" s="195"/>
      <c r="N76" s="195"/>
      <c r="O76" s="92">
        <f t="shared" si="4"/>
        <v>0</v>
      </c>
      <c r="P76" s="30">
        <f t="shared" si="7"/>
        <v>0</v>
      </c>
      <c r="Q76" s="40">
        <f t="shared" si="5"/>
        <v>0</v>
      </c>
      <c r="R76" s="18"/>
      <c r="S76" s="37"/>
      <c r="T76" s="37"/>
      <c r="U76" s="37"/>
      <c r="V76" s="37"/>
      <c r="W76" s="37"/>
      <c r="X76" s="37"/>
      <c r="Y76" s="37"/>
      <c r="Z76" s="37"/>
      <c r="AA76" s="37"/>
      <c r="AB76" s="92">
        <f t="shared" si="6"/>
        <v>0</v>
      </c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7" spans="1:40" ht="12.75">
      <c r="A77" s="192"/>
      <c r="B77" s="193"/>
      <c r="C77" s="193"/>
      <c r="D77" s="193"/>
      <c r="E77" s="194"/>
      <c r="F77" s="195"/>
      <c r="G77" s="195"/>
      <c r="H77" s="195"/>
      <c r="I77" s="195"/>
      <c r="J77" s="195"/>
      <c r="K77" s="195"/>
      <c r="L77" s="195"/>
      <c r="M77" s="195"/>
      <c r="N77" s="195"/>
      <c r="O77" s="92">
        <f t="shared" si="4"/>
        <v>0</v>
      </c>
      <c r="P77" s="30">
        <f t="shared" si="7"/>
        <v>0</v>
      </c>
      <c r="Q77" s="40">
        <f t="shared" si="5"/>
        <v>0</v>
      </c>
      <c r="R77" s="18"/>
      <c r="S77" s="37"/>
      <c r="T77" s="37"/>
      <c r="U77" s="37"/>
      <c r="V77" s="37"/>
      <c r="W77" s="37"/>
      <c r="X77" s="37"/>
      <c r="Y77" s="37"/>
      <c r="Z77" s="37"/>
      <c r="AA77" s="37"/>
      <c r="AB77" s="92">
        <f t="shared" si="6"/>
        <v>0</v>
      </c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</row>
    <row r="78" spans="1:40" ht="12.75">
      <c r="A78" s="192"/>
      <c r="B78" s="193"/>
      <c r="C78" s="193"/>
      <c r="D78" s="193"/>
      <c r="E78" s="194"/>
      <c r="F78" s="195"/>
      <c r="G78" s="195"/>
      <c r="H78" s="195"/>
      <c r="I78" s="195"/>
      <c r="J78" s="195"/>
      <c r="K78" s="195"/>
      <c r="L78" s="195"/>
      <c r="M78" s="195"/>
      <c r="N78" s="195"/>
      <c r="O78" s="92">
        <f aca="true" t="shared" si="8" ref="O78:O141">SUM(F78:N78)</f>
        <v>0</v>
      </c>
      <c r="P78" s="30">
        <f aca="true" t="shared" si="9" ref="P78:P141">AB78</f>
        <v>0</v>
      </c>
      <c r="Q78" s="40">
        <f aca="true" t="shared" si="10" ref="Q78:Q141">O78+P78</f>
        <v>0</v>
      </c>
      <c r="R78" s="18"/>
      <c r="S78" s="37"/>
      <c r="T78" s="37"/>
      <c r="U78" s="37"/>
      <c r="V78" s="37"/>
      <c r="W78" s="37"/>
      <c r="X78" s="37"/>
      <c r="Y78" s="37"/>
      <c r="Z78" s="37"/>
      <c r="AA78" s="37"/>
      <c r="AB78" s="92">
        <f aca="true" t="shared" si="11" ref="AB78:AB141">SUM(S78:AA78)</f>
        <v>0</v>
      </c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</row>
    <row r="79" spans="1:40" ht="12.75">
      <c r="A79" s="192"/>
      <c r="B79" s="193"/>
      <c r="C79" s="193"/>
      <c r="D79" s="193"/>
      <c r="E79" s="194"/>
      <c r="F79" s="195"/>
      <c r="G79" s="195"/>
      <c r="H79" s="195"/>
      <c r="I79" s="195"/>
      <c r="J79" s="195"/>
      <c r="K79" s="195"/>
      <c r="L79" s="195"/>
      <c r="M79" s="195"/>
      <c r="N79" s="195"/>
      <c r="O79" s="92">
        <f t="shared" si="8"/>
        <v>0</v>
      </c>
      <c r="P79" s="30">
        <f t="shared" si="9"/>
        <v>0</v>
      </c>
      <c r="Q79" s="40">
        <f t="shared" si="10"/>
        <v>0</v>
      </c>
      <c r="R79" s="18"/>
      <c r="S79" s="37"/>
      <c r="T79" s="37"/>
      <c r="U79" s="37"/>
      <c r="V79" s="37"/>
      <c r="W79" s="37"/>
      <c r="X79" s="37"/>
      <c r="Y79" s="37"/>
      <c r="Z79" s="37"/>
      <c r="AA79" s="37"/>
      <c r="AB79" s="92">
        <f t="shared" si="11"/>
        <v>0</v>
      </c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</row>
    <row r="80" spans="1:40" ht="12.75">
      <c r="A80" s="192"/>
      <c r="B80" s="193"/>
      <c r="C80" s="193"/>
      <c r="D80" s="193"/>
      <c r="E80" s="194"/>
      <c r="F80" s="195"/>
      <c r="G80" s="195"/>
      <c r="H80" s="195"/>
      <c r="I80" s="195"/>
      <c r="J80" s="195"/>
      <c r="K80" s="195"/>
      <c r="L80" s="195"/>
      <c r="M80" s="195"/>
      <c r="N80" s="195"/>
      <c r="O80" s="92">
        <f t="shared" si="8"/>
        <v>0</v>
      </c>
      <c r="P80" s="30">
        <f t="shared" si="9"/>
        <v>0</v>
      </c>
      <c r="Q80" s="40">
        <f t="shared" si="10"/>
        <v>0</v>
      </c>
      <c r="R80" s="18"/>
      <c r="S80" s="37"/>
      <c r="T80" s="37"/>
      <c r="U80" s="37"/>
      <c r="V80" s="37"/>
      <c r="W80" s="37"/>
      <c r="X80" s="37"/>
      <c r="Y80" s="37"/>
      <c r="Z80" s="37"/>
      <c r="AA80" s="37"/>
      <c r="AB80" s="92">
        <f t="shared" si="11"/>
        <v>0</v>
      </c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</row>
    <row r="81" spans="1:40" ht="12.75">
      <c r="A81" s="192"/>
      <c r="B81" s="193"/>
      <c r="C81" s="193"/>
      <c r="D81" s="193"/>
      <c r="E81" s="194"/>
      <c r="F81" s="195"/>
      <c r="G81" s="195"/>
      <c r="H81" s="195"/>
      <c r="I81" s="195"/>
      <c r="J81" s="195"/>
      <c r="K81" s="195"/>
      <c r="L81" s="195"/>
      <c r="M81" s="195"/>
      <c r="N81" s="195"/>
      <c r="O81" s="92">
        <f t="shared" si="8"/>
        <v>0</v>
      </c>
      <c r="P81" s="30">
        <f t="shared" si="9"/>
        <v>0</v>
      </c>
      <c r="Q81" s="40">
        <f t="shared" si="10"/>
        <v>0</v>
      </c>
      <c r="R81" s="18"/>
      <c r="S81" s="37"/>
      <c r="T81" s="37"/>
      <c r="U81" s="37"/>
      <c r="V81" s="37"/>
      <c r="W81" s="37"/>
      <c r="X81" s="37"/>
      <c r="Y81" s="37"/>
      <c r="Z81" s="37"/>
      <c r="AA81" s="37"/>
      <c r="AB81" s="92">
        <f t="shared" si="11"/>
        <v>0</v>
      </c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</row>
    <row r="82" spans="1:40" ht="12.75">
      <c r="A82" s="192"/>
      <c r="B82" s="193"/>
      <c r="C82" s="193"/>
      <c r="D82" s="193"/>
      <c r="E82" s="194"/>
      <c r="F82" s="195"/>
      <c r="G82" s="195"/>
      <c r="H82" s="195"/>
      <c r="I82" s="195"/>
      <c r="J82" s="195"/>
      <c r="K82" s="195"/>
      <c r="L82" s="195"/>
      <c r="M82" s="195"/>
      <c r="N82" s="195"/>
      <c r="O82" s="92">
        <f t="shared" si="8"/>
        <v>0</v>
      </c>
      <c r="P82" s="30">
        <f t="shared" si="9"/>
        <v>0</v>
      </c>
      <c r="Q82" s="40">
        <f t="shared" si="10"/>
        <v>0</v>
      </c>
      <c r="R82" s="18"/>
      <c r="S82" s="37"/>
      <c r="T82" s="37"/>
      <c r="U82" s="37"/>
      <c r="V82" s="37"/>
      <c r="W82" s="37"/>
      <c r="X82" s="37"/>
      <c r="Y82" s="37"/>
      <c r="Z82" s="37"/>
      <c r="AA82" s="37"/>
      <c r="AB82" s="92">
        <f t="shared" si="11"/>
        <v>0</v>
      </c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</row>
    <row r="83" spans="1:40" ht="12.75">
      <c r="A83" s="192"/>
      <c r="B83" s="193"/>
      <c r="C83" s="193"/>
      <c r="D83" s="193"/>
      <c r="E83" s="194"/>
      <c r="F83" s="195"/>
      <c r="G83" s="195"/>
      <c r="H83" s="195"/>
      <c r="I83" s="195"/>
      <c r="J83" s="195"/>
      <c r="K83" s="195"/>
      <c r="L83" s="195"/>
      <c r="M83" s="195"/>
      <c r="N83" s="195"/>
      <c r="O83" s="92">
        <f t="shared" si="8"/>
        <v>0</v>
      </c>
      <c r="P83" s="30">
        <f t="shared" si="9"/>
        <v>0</v>
      </c>
      <c r="Q83" s="40">
        <f t="shared" si="10"/>
        <v>0</v>
      </c>
      <c r="R83" s="18"/>
      <c r="S83" s="37"/>
      <c r="T83" s="37"/>
      <c r="U83" s="37"/>
      <c r="V83" s="37"/>
      <c r="W83" s="37"/>
      <c r="X83" s="37"/>
      <c r="Y83" s="37"/>
      <c r="Z83" s="37"/>
      <c r="AA83" s="37"/>
      <c r="AB83" s="92">
        <f t="shared" si="11"/>
        <v>0</v>
      </c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</row>
    <row r="84" spans="1:40" ht="12.75">
      <c r="A84" s="192"/>
      <c r="B84" s="193"/>
      <c r="C84" s="193"/>
      <c r="D84" s="193"/>
      <c r="E84" s="194"/>
      <c r="F84" s="195"/>
      <c r="G84" s="195"/>
      <c r="H84" s="195"/>
      <c r="I84" s="195"/>
      <c r="J84" s="195"/>
      <c r="K84" s="195"/>
      <c r="L84" s="195"/>
      <c r="M84" s="195"/>
      <c r="N84" s="195"/>
      <c r="O84" s="92">
        <f t="shared" si="8"/>
        <v>0</v>
      </c>
      <c r="P84" s="30">
        <f t="shared" si="9"/>
        <v>0</v>
      </c>
      <c r="Q84" s="40">
        <f t="shared" si="10"/>
        <v>0</v>
      </c>
      <c r="R84" s="18"/>
      <c r="S84" s="37"/>
      <c r="T84" s="37"/>
      <c r="U84" s="37"/>
      <c r="V84" s="37"/>
      <c r="W84" s="37"/>
      <c r="X84" s="37"/>
      <c r="Y84" s="37"/>
      <c r="Z84" s="37"/>
      <c r="AA84" s="37"/>
      <c r="AB84" s="92">
        <f t="shared" si="11"/>
        <v>0</v>
      </c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1:40" ht="12.75">
      <c r="A85" s="192"/>
      <c r="B85" s="193"/>
      <c r="C85" s="193"/>
      <c r="D85" s="193"/>
      <c r="E85" s="194"/>
      <c r="F85" s="195"/>
      <c r="G85" s="195"/>
      <c r="H85" s="195"/>
      <c r="I85" s="195"/>
      <c r="J85" s="195"/>
      <c r="K85" s="195"/>
      <c r="L85" s="195"/>
      <c r="M85" s="195"/>
      <c r="N85" s="195"/>
      <c r="O85" s="92">
        <f t="shared" si="8"/>
        <v>0</v>
      </c>
      <c r="P85" s="30">
        <f t="shared" si="9"/>
        <v>0</v>
      </c>
      <c r="Q85" s="40">
        <f t="shared" si="10"/>
        <v>0</v>
      </c>
      <c r="R85" s="18"/>
      <c r="S85" s="37"/>
      <c r="T85" s="37"/>
      <c r="U85" s="37"/>
      <c r="V85" s="37"/>
      <c r="W85" s="37"/>
      <c r="X85" s="37"/>
      <c r="Y85" s="37"/>
      <c r="Z85" s="37"/>
      <c r="AA85" s="37"/>
      <c r="AB85" s="92">
        <f t="shared" si="11"/>
        <v>0</v>
      </c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</row>
    <row r="86" spans="1:40" ht="12.75">
      <c r="A86" s="192"/>
      <c r="B86" s="193"/>
      <c r="C86" s="193"/>
      <c r="D86" s="193"/>
      <c r="E86" s="194"/>
      <c r="F86" s="195"/>
      <c r="G86" s="195"/>
      <c r="H86" s="195"/>
      <c r="I86" s="195"/>
      <c r="J86" s="195"/>
      <c r="K86" s="195"/>
      <c r="L86" s="195"/>
      <c r="M86" s="195"/>
      <c r="N86" s="195"/>
      <c r="O86" s="92">
        <f t="shared" si="8"/>
        <v>0</v>
      </c>
      <c r="P86" s="30">
        <f t="shared" si="9"/>
        <v>0</v>
      </c>
      <c r="Q86" s="40">
        <f t="shared" si="10"/>
        <v>0</v>
      </c>
      <c r="R86" s="18"/>
      <c r="S86" s="37"/>
      <c r="T86" s="37"/>
      <c r="U86" s="37"/>
      <c r="V86" s="37"/>
      <c r="W86" s="37"/>
      <c r="X86" s="37"/>
      <c r="Y86" s="37"/>
      <c r="Z86" s="37"/>
      <c r="AA86" s="37"/>
      <c r="AB86" s="92">
        <f t="shared" si="11"/>
        <v>0</v>
      </c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</row>
    <row r="87" spans="1:40" ht="12.75">
      <c r="A87" s="192"/>
      <c r="B87" s="193"/>
      <c r="C87" s="193"/>
      <c r="D87" s="193"/>
      <c r="E87" s="194"/>
      <c r="F87" s="195"/>
      <c r="G87" s="195"/>
      <c r="H87" s="195"/>
      <c r="I87" s="195"/>
      <c r="J87" s="195"/>
      <c r="K87" s="195"/>
      <c r="L87" s="195"/>
      <c r="M87" s="195"/>
      <c r="N87" s="195"/>
      <c r="O87" s="92">
        <f t="shared" si="8"/>
        <v>0</v>
      </c>
      <c r="P87" s="30">
        <f t="shared" si="9"/>
        <v>0</v>
      </c>
      <c r="Q87" s="40">
        <f t="shared" si="10"/>
        <v>0</v>
      </c>
      <c r="R87" s="18"/>
      <c r="S87" s="37"/>
      <c r="T87" s="37"/>
      <c r="U87" s="37"/>
      <c r="V87" s="37"/>
      <c r="W87" s="37"/>
      <c r="X87" s="37"/>
      <c r="Y87" s="37"/>
      <c r="Z87" s="37"/>
      <c r="AA87" s="37"/>
      <c r="AB87" s="92">
        <f t="shared" si="11"/>
        <v>0</v>
      </c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</row>
    <row r="88" spans="1:40" ht="12.75">
      <c r="A88" s="192"/>
      <c r="B88" s="193"/>
      <c r="C88" s="193"/>
      <c r="D88" s="193"/>
      <c r="E88" s="194"/>
      <c r="F88" s="195"/>
      <c r="G88" s="195"/>
      <c r="H88" s="195"/>
      <c r="I88" s="195"/>
      <c r="J88" s="195"/>
      <c r="K88" s="195"/>
      <c r="L88" s="195"/>
      <c r="M88" s="195"/>
      <c r="N88" s="195"/>
      <c r="O88" s="92">
        <f t="shared" si="8"/>
        <v>0</v>
      </c>
      <c r="P88" s="30">
        <f t="shared" si="9"/>
        <v>0</v>
      </c>
      <c r="Q88" s="40">
        <f t="shared" si="10"/>
        <v>0</v>
      </c>
      <c r="R88" s="18"/>
      <c r="S88" s="37"/>
      <c r="T88" s="37"/>
      <c r="U88" s="37"/>
      <c r="V88" s="37"/>
      <c r="W88" s="37"/>
      <c r="X88" s="37"/>
      <c r="Y88" s="37"/>
      <c r="Z88" s="37"/>
      <c r="AA88" s="37"/>
      <c r="AB88" s="92">
        <f t="shared" si="11"/>
        <v>0</v>
      </c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</row>
    <row r="89" spans="1:40" ht="12.75">
      <c r="A89" s="192"/>
      <c r="B89" s="193"/>
      <c r="C89" s="193"/>
      <c r="D89" s="193"/>
      <c r="E89" s="194"/>
      <c r="F89" s="195"/>
      <c r="G89" s="195"/>
      <c r="H89" s="195"/>
      <c r="I89" s="195"/>
      <c r="J89" s="195"/>
      <c r="K89" s="195"/>
      <c r="L89" s="195"/>
      <c r="M89" s="195"/>
      <c r="N89" s="195"/>
      <c r="O89" s="92">
        <f t="shared" si="8"/>
        <v>0</v>
      </c>
      <c r="P89" s="30">
        <f t="shared" si="9"/>
        <v>0</v>
      </c>
      <c r="Q89" s="40">
        <f t="shared" si="10"/>
        <v>0</v>
      </c>
      <c r="R89" s="18"/>
      <c r="S89" s="37"/>
      <c r="T89" s="37"/>
      <c r="U89" s="37"/>
      <c r="V89" s="37"/>
      <c r="W89" s="37"/>
      <c r="X89" s="37"/>
      <c r="Y89" s="37"/>
      <c r="Z89" s="37"/>
      <c r="AA89" s="37"/>
      <c r="AB89" s="92">
        <f t="shared" si="11"/>
        <v>0</v>
      </c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</row>
    <row r="90" spans="1:40" ht="12.75">
      <c r="A90" s="192"/>
      <c r="B90" s="193"/>
      <c r="C90" s="193"/>
      <c r="D90" s="193"/>
      <c r="E90" s="194"/>
      <c r="F90" s="195"/>
      <c r="G90" s="195"/>
      <c r="H90" s="195"/>
      <c r="I90" s="195"/>
      <c r="J90" s="195"/>
      <c r="K90" s="195"/>
      <c r="L90" s="195"/>
      <c r="M90" s="195"/>
      <c r="N90" s="195"/>
      <c r="O90" s="92">
        <f t="shared" si="8"/>
        <v>0</v>
      </c>
      <c r="P90" s="30">
        <f t="shared" si="9"/>
        <v>0</v>
      </c>
      <c r="Q90" s="40">
        <f t="shared" si="10"/>
        <v>0</v>
      </c>
      <c r="R90" s="18"/>
      <c r="S90" s="37"/>
      <c r="T90" s="37"/>
      <c r="U90" s="37"/>
      <c r="V90" s="37"/>
      <c r="W90" s="37"/>
      <c r="X90" s="37"/>
      <c r="Y90" s="37"/>
      <c r="Z90" s="37"/>
      <c r="AA90" s="37"/>
      <c r="AB90" s="92">
        <f t="shared" si="11"/>
        <v>0</v>
      </c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</row>
    <row r="91" spans="1:40" ht="12.75">
      <c r="A91" s="192"/>
      <c r="B91" s="193"/>
      <c r="C91" s="193"/>
      <c r="D91" s="193"/>
      <c r="E91" s="194"/>
      <c r="F91" s="195"/>
      <c r="G91" s="195"/>
      <c r="H91" s="195"/>
      <c r="I91" s="195"/>
      <c r="J91" s="195"/>
      <c r="K91" s="195"/>
      <c r="L91" s="195"/>
      <c r="M91" s="195"/>
      <c r="N91" s="195"/>
      <c r="O91" s="92">
        <f t="shared" si="8"/>
        <v>0</v>
      </c>
      <c r="P91" s="30">
        <f t="shared" si="9"/>
        <v>0</v>
      </c>
      <c r="Q91" s="40">
        <f t="shared" si="10"/>
        <v>0</v>
      </c>
      <c r="R91" s="18"/>
      <c r="S91" s="37"/>
      <c r="T91" s="37"/>
      <c r="U91" s="37"/>
      <c r="V91" s="37"/>
      <c r="W91" s="37"/>
      <c r="X91" s="37"/>
      <c r="Y91" s="37"/>
      <c r="Z91" s="37"/>
      <c r="AA91" s="37"/>
      <c r="AB91" s="92">
        <f t="shared" si="11"/>
        <v>0</v>
      </c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</row>
    <row r="92" spans="1:40" ht="12.75">
      <c r="A92" s="192"/>
      <c r="B92" s="193"/>
      <c r="C92" s="193"/>
      <c r="D92" s="193"/>
      <c r="E92" s="194"/>
      <c r="F92" s="195"/>
      <c r="G92" s="195"/>
      <c r="H92" s="195"/>
      <c r="I92" s="195"/>
      <c r="J92" s="195"/>
      <c r="K92" s="195"/>
      <c r="L92" s="195"/>
      <c r="M92" s="195"/>
      <c r="N92" s="195"/>
      <c r="O92" s="92">
        <f t="shared" si="8"/>
        <v>0</v>
      </c>
      <c r="P92" s="30">
        <f t="shared" si="9"/>
        <v>0</v>
      </c>
      <c r="Q92" s="40">
        <f t="shared" si="10"/>
        <v>0</v>
      </c>
      <c r="R92" s="18"/>
      <c r="S92" s="37"/>
      <c r="T92" s="37"/>
      <c r="U92" s="37"/>
      <c r="V92" s="37"/>
      <c r="W92" s="37"/>
      <c r="X92" s="37"/>
      <c r="Y92" s="37"/>
      <c r="Z92" s="37"/>
      <c r="AA92" s="37"/>
      <c r="AB92" s="92">
        <f t="shared" si="11"/>
        <v>0</v>
      </c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</row>
    <row r="93" spans="1:40" ht="12.75">
      <c r="A93" s="192"/>
      <c r="B93" s="193"/>
      <c r="C93" s="193"/>
      <c r="D93" s="193"/>
      <c r="E93" s="194"/>
      <c r="F93" s="195"/>
      <c r="G93" s="195"/>
      <c r="H93" s="195"/>
      <c r="I93" s="195"/>
      <c r="J93" s="195"/>
      <c r="K93" s="195"/>
      <c r="L93" s="195"/>
      <c r="M93" s="195"/>
      <c r="N93" s="195"/>
      <c r="O93" s="92">
        <f t="shared" si="8"/>
        <v>0</v>
      </c>
      <c r="P93" s="30">
        <f t="shared" si="9"/>
        <v>0</v>
      </c>
      <c r="Q93" s="40">
        <f t="shared" si="10"/>
        <v>0</v>
      </c>
      <c r="R93" s="18"/>
      <c r="S93" s="37"/>
      <c r="T93" s="37"/>
      <c r="U93" s="37"/>
      <c r="V93" s="37"/>
      <c r="W93" s="37"/>
      <c r="X93" s="37"/>
      <c r="Y93" s="37"/>
      <c r="Z93" s="37"/>
      <c r="AA93" s="37"/>
      <c r="AB93" s="92">
        <f t="shared" si="11"/>
        <v>0</v>
      </c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</row>
    <row r="94" spans="1:40" ht="12.75">
      <c r="A94" s="192"/>
      <c r="B94" s="193"/>
      <c r="C94" s="193"/>
      <c r="D94" s="193"/>
      <c r="E94" s="194"/>
      <c r="F94" s="195"/>
      <c r="G94" s="195"/>
      <c r="H94" s="195"/>
      <c r="I94" s="195"/>
      <c r="J94" s="195"/>
      <c r="K94" s="195"/>
      <c r="L94" s="195"/>
      <c r="M94" s="195"/>
      <c r="N94" s="195"/>
      <c r="O94" s="92">
        <f t="shared" si="8"/>
        <v>0</v>
      </c>
      <c r="P94" s="30">
        <f t="shared" si="9"/>
        <v>0</v>
      </c>
      <c r="Q94" s="40">
        <f t="shared" si="10"/>
        <v>0</v>
      </c>
      <c r="R94" s="18"/>
      <c r="S94" s="37"/>
      <c r="T94" s="37"/>
      <c r="U94" s="37"/>
      <c r="V94" s="37"/>
      <c r="W94" s="37"/>
      <c r="X94" s="37"/>
      <c r="Y94" s="37"/>
      <c r="Z94" s="37"/>
      <c r="AA94" s="37"/>
      <c r="AB94" s="92">
        <f t="shared" si="11"/>
        <v>0</v>
      </c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</row>
    <row r="95" spans="1:40" ht="12.75">
      <c r="A95" s="192"/>
      <c r="B95" s="193"/>
      <c r="C95" s="193"/>
      <c r="D95" s="193"/>
      <c r="E95" s="194"/>
      <c r="F95" s="195"/>
      <c r="G95" s="195"/>
      <c r="H95" s="195"/>
      <c r="I95" s="195"/>
      <c r="J95" s="195"/>
      <c r="K95" s="195"/>
      <c r="L95" s="195"/>
      <c r="M95" s="195"/>
      <c r="N95" s="195"/>
      <c r="O95" s="92">
        <f t="shared" si="8"/>
        <v>0</v>
      </c>
      <c r="P95" s="30">
        <f t="shared" si="9"/>
        <v>0</v>
      </c>
      <c r="Q95" s="40">
        <f t="shared" si="10"/>
        <v>0</v>
      </c>
      <c r="R95" s="18"/>
      <c r="S95" s="37"/>
      <c r="T95" s="37"/>
      <c r="U95" s="37"/>
      <c r="V95" s="37"/>
      <c r="W95" s="37"/>
      <c r="X95" s="37"/>
      <c r="Y95" s="37"/>
      <c r="Z95" s="37"/>
      <c r="AA95" s="37"/>
      <c r="AB95" s="92">
        <f t="shared" si="11"/>
        <v>0</v>
      </c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</row>
    <row r="96" spans="1:40" ht="12.75">
      <c r="A96" s="192"/>
      <c r="B96" s="193"/>
      <c r="C96" s="193"/>
      <c r="D96" s="193"/>
      <c r="E96" s="194"/>
      <c r="F96" s="195"/>
      <c r="G96" s="195"/>
      <c r="H96" s="195"/>
      <c r="I96" s="195"/>
      <c r="J96" s="195"/>
      <c r="K96" s="195"/>
      <c r="L96" s="195"/>
      <c r="M96" s="195"/>
      <c r="N96" s="195"/>
      <c r="O96" s="92">
        <f t="shared" si="8"/>
        <v>0</v>
      </c>
      <c r="P96" s="30">
        <f t="shared" si="9"/>
        <v>0</v>
      </c>
      <c r="Q96" s="40">
        <f t="shared" si="10"/>
        <v>0</v>
      </c>
      <c r="R96" s="18"/>
      <c r="S96" s="37"/>
      <c r="T96" s="37"/>
      <c r="U96" s="37"/>
      <c r="V96" s="37"/>
      <c r="W96" s="37"/>
      <c r="X96" s="37"/>
      <c r="Y96" s="37"/>
      <c r="Z96" s="37"/>
      <c r="AA96" s="37"/>
      <c r="AB96" s="92">
        <f t="shared" si="11"/>
        <v>0</v>
      </c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</row>
    <row r="97" spans="1:40" ht="12.75">
      <c r="A97" s="192"/>
      <c r="B97" s="193"/>
      <c r="C97" s="193"/>
      <c r="D97" s="193"/>
      <c r="E97" s="194"/>
      <c r="F97" s="195"/>
      <c r="G97" s="195"/>
      <c r="H97" s="195"/>
      <c r="I97" s="195"/>
      <c r="J97" s="195"/>
      <c r="K97" s="195"/>
      <c r="L97" s="195"/>
      <c r="M97" s="195"/>
      <c r="N97" s="195"/>
      <c r="O97" s="92">
        <f t="shared" si="8"/>
        <v>0</v>
      </c>
      <c r="P97" s="30">
        <f t="shared" si="9"/>
        <v>0</v>
      </c>
      <c r="Q97" s="40">
        <f t="shared" si="10"/>
        <v>0</v>
      </c>
      <c r="R97" s="18"/>
      <c r="S97" s="37"/>
      <c r="T97" s="37"/>
      <c r="U97" s="37"/>
      <c r="V97" s="37"/>
      <c r="W97" s="37"/>
      <c r="X97" s="37"/>
      <c r="Y97" s="37"/>
      <c r="Z97" s="37"/>
      <c r="AA97" s="37"/>
      <c r="AB97" s="92">
        <f t="shared" si="11"/>
        <v>0</v>
      </c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</row>
    <row r="98" spans="1:40" ht="12.75">
      <c r="A98" s="192"/>
      <c r="B98" s="193"/>
      <c r="C98" s="193"/>
      <c r="D98" s="193"/>
      <c r="E98" s="194"/>
      <c r="F98" s="195"/>
      <c r="G98" s="195"/>
      <c r="H98" s="195"/>
      <c r="I98" s="195"/>
      <c r="J98" s="195"/>
      <c r="K98" s="195"/>
      <c r="L98" s="195"/>
      <c r="M98" s="195"/>
      <c r="N98" s="195"/>
      <c r="O98" s="92">
        <f t="shared" si="8"/>
        <v>0</v>
      </c>
      <c r="P98" s="30">
        <f t="shared" si="9"/>
        <v>0</v>
      </c>
      <c r="Q98" s="40">
        <f t="shared" si="10"/>
        <v>0</v>
      </c>
      <c r="R98" s="18"/>
      <c r="S98" s="37"/>
      <c r="T98" s="37"/>
      <c r="U98" s="37"/>
      <c r="V98" s="37"/>
      <c r="W98" s="37"/>
      <c r="X98" s="37"/>
      <c r="Y98" s="37"/>
      <c r="Z98" s="37"/>
      <c r="AA98" s="37"/>
      <c r="AB98" s="92">
        <f t="shared" si="11"/>
        <v>0</v>
      </c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</row>
    <row r="99" spans="1:40" ht="12.75">
      <c r="A99" s="192"/>
      <c r="B99" s="193"/>
      <c r="C99" s="193"/>
      <c r="D99" s="193"/>
      <c r="E99" s="194"/>
      <c r="F99" s="195"/>
      <c r="G99" s="195"/>
      <c r="H99" s="195"/>
      <c r="I99" s="195"/>
      <c r="J99" s="195"/>
      <c r="K99" s="195"/>
      <c r="L99" s="195"/>
      <c r="M99" s="195"/>
      <c r="N99" s="195"/>
      <c r="O99" s="92">
        <f t="shared" si="8"/>
        <v>0</v>
      </c>
      <c r="P99" s="30">
        <f t="shared" si="9"/>
        <v>0</v>
      </c>
      <c r="Q99" s="40">
        <f t="shared" si="10"/>
        <v>0</v>
      </c>
      <c r="R99" s="18"/>
      <c r="S99" s="37"/>
      <c r="T99" s="37"/>
      <c r="U99" s="37"/>
      <c r="V99" s="37"/>
      <c r="W99" s="37"/>
      <c r="X99" s="37"/>
      <c r="Y99" s="37"/>
      <c r="Z99" s="37"/>
      <c r="AA99" s="37"/>
      <c r="AB99" s="92">
        <f t="shared" si="11"/>
        <v>0</v>
      </c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</row>
    <row r="100" spans="1:40" ht="12.75">
      <c r="A100" s="192"/>
      <c r="B100" s="193"/>
      <c r="C100" s="193"/>
      <c r="D100" s="193"/>
      <c r="E100" s="194"/>
      <c r="F100" s="195"/>
      <c r="G100" s="195"/>
      <c r="H100" s="195"/>
      <c r="I100" s="195"/>
      <c r="J100" s="195"/>
      <c r="K100" s="195"/>
      <c r="L100" s="195"/>
      <c r="M100" s="195"/>
      <c r="N100" s="195"/>
      <c r="O100" s="92">
        <f t="shared" si="8"/>
        <v>0</v>
      </c>
      <c r="P100" s="30">
        <f t="shared" si="9"/>
        <v>0</v>
      </c>
      <c r="Q100" s="40">
        <f t="shared" si="10"/>
        <v>0</v>
      </c>
      <c r="R100" s="18"/>
      <c r="S100" s="37"/>
      <c r="T100" s="37"/>
      <c r="U100" s="37"/>
      <c r="V100" s="37"/>
      <c r="W100" s="37"/>
      <c r="X100" s="37"/>
      <c r="Y100" s="37"/>
      <c r="Z100" s="37"/>
      <c r="AA100" s="37"/>
      <c r="AB100" s="92">
        <f t="shared" si="11"/>
        <v>0</v>
      </c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</row>
    <row r="101" spans="1:40" ht="12.75">
      <c r="A101" s="192"/>
      <c r="B101" s="193"/>
      <c r="C101" s="193"/>
      <c r="D101" s="193"/>
      <c r="E101" s="194"/>
      <c r="F101" s="195"/>
      <c r="G101" s="195"/>
      <c r="H101" s="195"/>
      <c r="I101" s="195"/>
      <c r="J101" s="195"/>
      <c r="K101" s="195"/>
      <c r="L101" s="195"/>
      <c r="M101" s="195"/>
      <c r="N101" s="195"/>
      <c r="O101" s="92">
        <f t="shared" si="8"/>
        <v>0</v>
      </c>
      <c r="P101" s="30">
        <f t="shared" si="9"/>
        <v>0</v>
      </c>
      <c r="Q101" s="40">
        <f t="shared" si="10"/>
        <v>0</v>
      </c>
      <c r="R101" s="18"/>
      <c r="S101" s="37"/>
      <c r="T101" s="37"/>
      <c r="U101" s="37"/>
      <c r="V101" s="37"/>
      <c r="W101" s="37"/>
      <c r="X101" s="37"/>
      <c r="Y101" s="37"/>
      <c r="Z101" s="37"/>
      <c r="AA101" s="37"/>
      <c r="AB101" s="92">
        <f t="shared" si="11"/>
        <v>0</v>
      </c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</row>
    <row r="102" spans="1:40" ht="12.75">
      <c r="A102" s="192"/>
      <c r="B102" s="193"/>
      <c r="C102" s="193"/>
      <c r="D102" s="193"/>
      <c r="E102" s="194"/>
      <c r="F102" s="195"/>
      <c r="G102" s="195"/>
      <c r="H102" s="195"/>
      <c r="I102" s="195"/>
      <c r="J102" s="195"/>
      <c r="K102" s="195"/>
      <c r="L102" s="195"/>
      <c r="M102" s="195"/>
      <c r="N102" s="195"/>
      <c r="O102" s="92">
        <f t="shared" si="8"/>
        <v>0</v>
      </c>
      <c r="P102" s="30">
        <f t="shared" si="9"/>
        <v>0</v>
      </c>
      <c r="Q102" s="40">
        <f t="shared" si="10"/>
        <v>0</v>
      </c>
      <c r="R102" s="18"/>
      <c r="S102" s="37"/>
      <c r="T102" s="37"/>
      <c r="U102" s="37"/>
      <c r="V102" s="37"/>
      <c r="W102" s="37"/>
      <c r="X102" s="37"/>
      <c r="Y102" s="37"/>
      <c r="Z102" s="37"/>
      <c r="AA102" s="37"/>
      <c r="AB102" s="92">
        <f t="shared" si="11"/>
        <v>0</v>
      </c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</row>
    <row r="103" spans="1:40" ht="12.75">
      <c r="A103" s="192"/>
      <c r="B103" s="193"/>
      <c r="C103" s="193"/>
      <c r="D103" s="193"/>
      <c r="E103" s="194"/>
      <c r="F103" s="195"/>
      <c r="G103" s="195"/>
      <c r="H103" s="195"/>
      <c r="I103" s="195"/>
      <c r="J103" s="195"/>
      <c r="K103" s="195"/>
      <c r="L103" s="195"/>
      <c r="M103" s="195"/>
      <c r="N103" s="195"/>
      <c r="O103" s="92">
        <f t="shared" si="8"/>
        <v>0</v>
      </c>
      <c r="P103" s="30">
        <f t="shared" si="9"/>
        <v>0</v>
      </c>
      <c r="Q103" s="40">
        <f t="shared" si="10"/>
        <v>0</v>
      </c>
      <c r="R103" s="18"/>
      <c r="S103" s="37"/>
      <c r="T103" s="37"/>
      <c r="U103" s="37"/>
      <c r="V103" s="37"/>
      <c r="W103" s="37"/>
      <c r="X103" s="37"/>
      <c r="Y103" s="37"/>
      <c r="Z103" s="37"/>
      <c r="AA103" s="37"/>
      <c r="AB103" s="92">
        <f t="shared" si="11"/>
        <v>0</v>
      </c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</row>
    <row r="104" spans="1:40" ht="12.75">
      <c r="A104" s="192"/>
      <c r="B104" s="193"/>
      <c r="C104" s="193"/>
      <c r="D104" s="193"/>
      <c r="E104" s="194"/>
      <c r="F104" s="195"/>
      <c r="G104" s="195"/>
      <c r="H104" s="195"/>
      <c r="I104" s="195"/>
      <c r="J104" s="195"/>
      <c r="K104" s="195"/>
      <c r="L104" s="195"/>
      <c r="M104" s="195"/>
      <c r="N104" s="195"/>
      <c r="O104" s="92">
        <f t="shared" si="8"/>
        <v>0</v>
      </c>
      <c r="P104" s="30">
        <f t="shared" si="9"/>
        <v>0</v>
      </c>
      <c r="Q104" s="40">
        <f t="shared" si="10"/>
        <v>0</v>
      </c>
      <c r="R104" s="18"/>
      <c r="S104" s="37"/>
      <c r="T104" s="37"/>
      <c r="U104" s="37"/>
      <c r="V104" s="37"/>
      <c r="W104" s="37"/>
      <c r="X104" s="37"/>
      <c r="Y104" s="37"/>
      <c r="Z104" s="37"/>
      <c r="AA104" s="37"/>
      <c r="AB104" s="92">
        <f t="shared" si="11"/>
        <v>0</v>
      </c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</row>
    <row r="105" spans="1:40" ht="12.75">
      <c r="A105" s="192"/>
      <c r="B105" s="193"/>
      <c r="C105" s="193"/>
      <c r="D105" s="193"/>
      <c r="E105" s="194"/>
      <c r="F105" s="195"/>
      <c r="G105" s="195"/>
      <c r="H105" s="195"/>
      <c r="I105" s="195"/>
      <c r="J105" s="195"/>
      <c r="K105" s="195"/>
      <c r="L105" s="195"/>
      <c r="M105" s="195"/>
      <c r="N105" s="195"/>
      <c r="O105" s="92">
        <f t="shared" si="8"/>
        <v>0</v>
      </c>
      <c r="P105" s="30">
        <f t="shared" si="9"/>
        <v>0</v>
      </c>
      <c r="Q105" s="40">
        <f t="shared" si="10"/>
        <v>0</v>
      </c>
      <c r="R105" s="18"/>
      <c r="S105" s="37"/>
      <c r="T105" s="37"/>
      <c r="U105" s="37"/>
      <c r="V105" s="37"/>
      <c r="W105" s="37"/>
      <c r="X105" s="37"/>
      <c r="Y105" s="37"/>
      <c r="Z105" s="37"/>
      <c r="AA105" s="37"/>
      <c r="AB105" s="92">
        <f t="shared" si="11"/>
        <v>0</v>
      </c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</row>
    <row r="106" spans="1:40" ht="12.75">
      <c r="A106" s="192"/>
      <c r="B106" s="193"/>
      <c r="C106" s="193"/>
      <c r="D106" s="193"/>
      <c r="E106" s="194"/>
      <c r="F106" s="195"/>
      <c r="G106" s="195"/>
      <c r="H106" s="195"/>
      <c r="I106" s="195"/>
      <c r="J106" s="195"/>
      <c r="K106" s="195"/>
      <c r="L106" s="195"/>
      <c r="M106" s="195"/>
      <c r="N106" s="195"/>
      <c r="O106" s="92">
        <f t="shared" si="8"/>
        <v>0</v>
      </c>
      <c r="P106" s="30">
        <f t="shared" si="9"/>
        <v>0</v>
      </c>
      <c r="Q106" s="40">
        <f t="shared" si="10"/>
        <v>0</v>
      </c>
      <c r="R106" s="18"/>
      <c r="S106" s="37"/>
      <c r="T106" s="37"/>
      <c r="U106" s="37"/>
      <c r="V106" s="37"/>
      <c r="W106" s="37"/>
      <c r="X106" s="37"/>
      <c r="Y106" s="37"/>
      <c r="Z106" s="37"/>
      <c r="AA106" s="37"/>
      <c r="AB106" s="92">
        <f t="shared" si="11"/>
        <v>0</v>
      </c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</row>
    <row r="107" spans="1:40" ht="12.75">
      <c r="A107" s="192"/>
      <c r="B107" s="193"/>
      <c r="C107" s="193"/>
      <c r="D107" s="193"/>
      <c r="E107" s="194"/>
      <c r="F107" s="195"/>
      <c r="G107" s="195"/>
      <c r="H107" s="195"/>
      <c r="I107" s="195"/>
      <c r="J107" s="195"/>
      <c r="K107" s="195"/>
      <c r="L107" s="195"/>
      <c r="M107" s="195"/>
      <c r="N107" s="195"/>
      <c r="O107" s="92">
        <f t="shared" si="8"/>
        <v>0</v>
      </c>
      <c r="P107" s="30">
        <f t="shared" si="9"/>
        <v>0</v>
      </c>
      <c r="Q107" s="40">
        <f t="shared" si="10"/>
        <v>0</v>
      </c>
      <c r="R107" s="18"/>
      <c r="S107" s="37"/>
      <c r="T107" s="37"/>
      <c r="U107" s="37"/>
      <c r="V107" s="37"/>
      <c r="W107" s="37"/>
      <c r="X107" s="37"/>
      <c r="Y107" s="37"/>
      <c r="Z107" s="37"/>
      <c r="AA107" s="37"/>
      <c r="AB107" s="92">
        <f t="shared" si="11"/>
        <v>0</v>
      </c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</row>
    <row r="108" spans="1:40" ht="12.75">
      <c r="A108" s="196"/>
      <c r="B108" s="197"/>
      <c r="C108" s="197"/>
      <c r="D108" s="197"/>
      <c r="E108" s="198"/>
      <c r="F108" s="195"/>
      <c r="G108" s="195"/>
      <c r="H108" s="195"/>
      <c r="I108" s="195"/>
      <c r="J108" s="195"/>
      <c r="K108" s="195"/>
      <c r="L108" s="195"/>
      <c r="M108" s="195"/>
      <c r="N108" s="195"/>
      <c r="O108" s="92">
        <f t="shared" si="8"/>
        <v>0</v>
      </c>
      <c r="P108" s="30">
        <f t="shared" si="9"/>
        <v>0</v>
      </c>
      <c r="Q108" s="40">
        <f t="shared" si="10"/>
        <v>0</v>
      </c>
      <c r="R108" s="18"/>
      <c r="S108" s="37"/>
      <c r="T108" s="37"/>
      <c r="U108" s="37"/>
      <c r="V108" s="37"/>
      <c r="W108" s="37"/>
      <c r="X108" s="37"/>
      <c r="Y108" s="37"/>
      <c r="Z108" s="37"/>
      <c r="AA108" s="37"/>
      <c r="AB108" s="92">
        <f t="shared" si="11"/>
        <v>0</v>
      </c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</row>
    <row r="109" spans="1:40" ht="12.75">
      <c r="A109" s="196"/>
      <c r="B109" s="197"/>
      <c r="C109" s="197"/>
      <c r="D109" s="197"/>
      <c r="E109" s="198"/>
      <c r="F109" s="195"/>
      <c r="G109" s="195"/>
      <c r="H109" s="195"/>
      <c r="I109" s="195"/>
      <c r="J109" s="195"/>
      <c r="K109" s="195"/>
      <c r="L109" s="195"/>
      <c r="M109" s="195"/>
      <c r="N109" s="195"/>
      <c r="O109" s="92">
        <f t="shared" si="8"/>
        <v>0</v>
      </c>
      <c r="P109" s="30">
        <f t="shared" si="9"/>
        <v>0</v>
      </c>
      <c r="Q109" s="40">
        <f t="shared" si="10"/>
        <v>0</v>
      </c>
      <c r="R109" s="18"/>
      <c r="S109" s="37"/>
      <c r="T109" s="37"/>
      <c r="U109" s="37"/>
      <c r="V109" s="37"/>
      <c r="W109" s="37"/>
      <c r="X109" s="37"/>
      <c r="Y109" s="37"/>
      <c r="Z109" s="37"/>
      <c r="AA109" s="37"/>
      <c r="AB109" s="92">
        <f t="shared" si="11"/>
        <v>0</v>
      </c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</row>
    <row r="110" spans="1:40" ht="12.75">
      <c r="A110" s="196"/>
      <c r="B110" s="197"/>
      <c r="C110" s="197"/>
      <c r="D110" s="197"/>
      <c r="E110" s="198"/>
      <c r="F110" s="195"/>
      <c r="G110" s="195"/>
      <c r="H110" s="195"/>
      <c r="I110" s="195"/>
      <c r="J110" s="195"/>
      <c r="K110" s="195"/>
      <c r="L110" s="195"/>
      <c r="M110" s="195"/>
      <c r="N110" s="195"/>
      <c r="O110" s="92">
        <f t="shared" si="8"/>
        <v>0</v>
      </c>
      <c r="P110" s="30">
        <f t="shared" si="9"/>
        <v>0</v>
      </c>
      <c r="Q110" s="40">
        <f t="shared" si="10"/>
        <v>0</v>
      </c>
      <c r="R110" s="18"/>
      <c r="S110" s="37"/>
      <c r="T110" s="37"/>
      <c r="U110" s="37"/>
      <c r="V110" s="37"/>
      <c r="W110" s="37"/>
      <c r="X110" s="37"/>
      <c r="Y110" s="37"/>
      <c r="Z110" s="37"/>
      <c r="AA110" s="37"/>
      <c r="AB110" s="92">
        <f t="shared" si="11"/>
        <v>0</v>
      </c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</row>
    <row r="111" spans="1:40" ht="12.75">
      <c r="A111" s="196"/>
      <c r="B111" s="197"/>
      <c r="C111" s="197"/>
      <c r="D111" s="197"/>
      <c r="E111" s="198"/>
      <c r="F111" s="195"/>
      <c r="G111" s="195"/>
      <c r="H111" s="195"/>
      <c r="I111" s="195"/>
      <c r="J111" s="195"/>
      <c r="K111" s="195"/>
      <c r="L111" s="195"/>
      <c r="M111" s="195"/>
      <c r="N111" s="195"/>
      <c r="O111" s="92">
        <f t="shared" si="8"/>
        <v>0</v>
      </c>
      <c r="P111" s="30">
        <f t="shared" si="9"/>
        <v>0</v>
      </c>
      <c r="Q111" s="40">
        <f t="shared" si="10"/>
        <v>0</v>
      </c>
      <c r="R111" s="18"/>
      <c r="S111" s="37"/>
      <c r="T111" s="37"/>
      <c r="U111" s="37"/>
      <c r="V111" s="37"/>
      <c r="W111" s="37"/>
      <c r="X111" s="37"/>
      <c r="Y111" s="37"/>
      <c r="Z111" s="37"/>
      <c r="AA111" s="37"/>
      <c r="AB111" s="92">
        <f t="shared" si="11"/>
        <v>0</v>
      </c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</row>
    <row r="112" spans="1:40" ht="12.75">
      <c r="A112" s="196"/>
      <c r="B112" s="197"/>
      <c r="C112" s="197"/>
      <c r="D112" s="197"/>
      <c r="E112" s="198"/>
      <c r="F112" s="195"/>
      <c r="G112" s="195"/>
      <c r="H112" s="195"/>
      <c r="I112" s="195"/>
      <c r="J112" s="195"/>
      <c r="K112" s="195"/>
      <c r="L112" s="195"/>
      <c r="M112" s="195"/>
      <c r="N112" s="195"/>
      <c r="O112" s="92">
        <f t="shared" si="8"/>
        <v>0</v>
      </c>
      <c r="P112" s="30">
        <f t="shared" si="9"/>
        <v>0</v>
      </c>
      <c r="Q112" s="40">
        <f t="shared" si="10"/>
        <v>0</v>
      </c>
      <c r="R112" s="18"/>
      <c r="S112" s="37"/>
      <c r="T112" s="37"/>
      <c r="U112" s="37"/>
      <c r="V112" s="37"/>
      <c r="W112" s="37"/>
      <c r="X112" s="37"/>
      <c r="Y112" s="37"/>
      <c r="Z112" s="37"/>
      <c r="AA112" s="37"/>
      <c r="AB112" s="92">
        <f t="shared" si="11"/>
        <v>0</v>
      </c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</row>
    <row r="113" spans="1:40" ht="12.75">
      <c r="A113" s="196"/>
      <c r="B113" s="197"/>
      <c r="C113" s="197"/>
      <c r="D113" s="197"/>
      <c r="E113" s="198"/>
      <c r="F113" s="195"/>
      <c r="G113" s="195"/>
      <c r="H113" s="195"/>
      <c r="I113" s="195"/>
      <c r="J113" s="195"/>
      <c r="K113" s="195"/>
      <c r="L113" s="195"/>
      <c r="M113" s="195"/>
      <c r="N113" s="195"/>
      <c r="O113" s="92">
        <f t="shared" si="8"/>
        <v>0</v>
      </c>
      <c r="P113" s="30">
        <f t="shared" si="9"/>
        <v>0</v>
      </c>
      <c r="Q113" s="40">
        <f t="shared" si="10"/>
        <v>0</v>
      </c>
      <c r="R113" s="18"/>
      <c r="S113" s="37"/>
      <c r="T113" s="37"/>
      <c r="U113" s="37"/>
      <c r="V113" s="37"/>
      <c r="W113" s="37"/>
      <c r="X113" s="37"/>
      <c r="Y113" s="37"/>
      <c r="Z113" s="37"/>
      <c r="AA113" s="37"/>
      <c r="AB113" s="92">
        <f t="shared" si="11"/>
        <v>0</v>
      </c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</row>
    <row r="114" spans="1:40" ht="12.75">
      <c r="A114" s="196"/>
      <c r="B114" s="197"/>
      <c r="C114" s="197"/>
      <c r="D114" s="197"/>
      <c r="E114" s="198"/>
      <c r="F114" s="195"/>
      <c r="G114" s="195"/>
      <c r="H114" s="195"/>
      <c r="I114" s="195"/>
      <c r="J114" s="195"/>
      <c r="K114" s="195"/>
      <c r="L114" s="195"/>
      <c r="M114" s="195"/>
      <c r="N114" s="195"/>
      <c r="O114" s="92">
        <f t="shared" si="8"/>
        <v>0</v>
      </c>
      <c r="P114" s="30">
        <f t="shared" si="9"/>
        <v>0</v>
      </c>
      <c r="Q114" s="40">
        <f t="shared" si="10"/>
        <v>0</v>
      </c>
      <c r="R114" s="18"/>
      <c r="S114" s="37"/>
      <c r="T114" s="37"/>
      <c r="U114" s="37"/>
      <c r="V114" s="37"/>
      <c r="W114" s="37"/>
      <c r="X114" s="37"/>
      <c r="Y114" s="37"/>
      <c r="Z114" s="37"/>
      <c r="AA114" s="37"/>
      <c r="AB114" s="92">
        <f t="shared" si="11"/>
        <v>0</v>
      </c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</row>
    <row r="115" spans="1:40" ht="12.75">
      <c r="A115" s="196"/>
      <c r="B115" s="197"/>
      <c r="C115" s="197"/>
      <c r="D115" s="197"/>
      <c r="E115" s="198"/>
      <c r="F115" s="195"/>
      <c r="G115" s="195"/>
      <c r="H115" s="195"/>
      <c r="I115" s="195"/>
      <c r="J115" s="195"/>
      <c r="K115" s="195"/>
      <c r="L115" s="195"/>
      <c r="M115" s="195"/>
      <c r="N115" s="195"/>
      <c r="O115" s="92">
        <f t="shared" si="8"/>
        <v>0</v>
      </c>
      <c r="P115" s="30">
        <f t="shared" si="9"/>
        <v>0</v>
      </c>
      <c r="Q115" s="40">
        <f t="shared" si="10"/>
        <v>0</v>
      </c>
      <c r="R115" s="18"/>
      <c r="S115" s="37"/>
      <c r="T115" s="37"/>
      <c r="U115" s="37"/>
      <c r="V115" s="37"/>
      <c r="W115" s="37"/>
      <c r="X115" s="37"/>
      <c r="Y115" s="37"/>
      <c r="Z115" s="37"/>
      <c r="AA115" s="37"/>
      <c r="AB115" s="92">
        <f t="shared" si="11"/>
        <v>0</v>
      </c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</row>
    <row r="116" spans="1:40" ht="12.75">
      <c r="A116" s="196"/>
      <c r="B116" s="197"/>
      <c r="C116" s="197"/>
      <c r="D116" s="197"/>
      <c r="E116" s="198"/>
      <c r="F116" s="195"/>
      <c r="G116" s="195"/>
      <c r="H116" s="195"/>
      <c r="I116" s="195"/>
      <c r="J116" s="195"/>
      <c r="K116" s="195"/>
      <c r="L116" s="195"/>
      <c r="M116" s="195"/>
      <c r="N116" s="195"/>
      <c r="O116" s="92">
        <f t="shared" si="8"/>
        <v>0</v>
      </c>
      <c r="P116" s="30">
        <f t="shared" si="9"/>
        <v>0</v>
      </c>
      <c r="Q116" s="40">
        <f t="shared" si="10"/>
        <v>0</v>
      </c>
      <c r="R116" s="18"/>
      <c r="S116" s="37"/>
      <c r="T116" s="37"/>
      <c r="U116" s="37"/>
      <c r="V116" s="37"/>
      <c r="W116" s="37"/>
      <c r="X116" s="37"/>
      <c r="Y116" s="37"/>
      <c r="Z116" s="37"/>
      <c r="AA116" s="37"/>
      <c r="AB116" s="92">
        <f t="shared" si="11"/>
        <v>0</v>
      </c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</row>
    <row r="117" spans="1:40" ht="12.75">
      <c r="A117" s="196"/>
      <c r="B117" s="197"/>
      <c r="C117" s="197"/>
      <c r="D117" s="197"/>
      <c r="E117" s="198"/>
      <c r="F117" s="195"/>
      <c r="G117" s="195"/>
      <c r="H117" s="195"/>
      <c r="I117" s="195"/>
      <c r="J117" s="195"/>
      <c r="K117" s="195"/>
      <c r="L117" s="195"/>
      <c r="M117" s="195"/>
      <c r="N117" s="195"/>
      <c r="O117" s="92">
        <f t="shared" si="8"/>
        <v>0</v>
      </c>
      <c r="P117" s="30">
        <f t="shared" si="9"/>
        <v>0</v>
      </c>
      <c r="Q117" s="40">
        <f t="shared" si="10"/>
        <v>0</v>
      </c>
      <c r="R117" s="18"/>
      <c r="S117" s="37"/>
      <c r="T117" s="37"/>
      <c r="U117" s="37"/>
      <c r="V117" s="37"/>
      <c r="W117" s="37"/>
      <c r="X117" s="37"/>
      <c r="Y117" s="37"/>
      <c r="Z117" s="37"/>
      <c r="AA117" s="37"/>
      <c r="AB117" s="92">
        <f t="shared" si="11"/>
        <v>0</v>
      </c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</row>
    <row r="118" spans="1:40" ht="12.75">
      <c r="A118" s="196"/>
      <c r="B118" s="197"/>
      <c r="C118" s="197"/>
      <c r="D118" s="197"/>
      <c r="E118" s="198"/>
      <c r="F118" s="195"/>
      <c r="G118" s="195"/>
      <c r="H118" s="195"/>
      <c r="I118" s="195"/>
      <c r="J118" s="195"/>
      <c r="K118" s="195"/>
      <c r="L118" s="195"/>
      <c r="M118" s="195"/>
      <c r="N118" s="195"/>
      <c r="O118" s="92">
        <f t="shared" si="8"/>
        <v>0</v>
      </c>
      <c r="P118" s="30">
        <f t="shared" si="9"/>
        <v>0</v>
      </c>
      <c r="Q118" s="40">
        <f t="shared" si="10"/>
        <v>0</v>
      </c>
      <c r="R118" s="18"/>
      <c r="S118" s="37"/>
      <c r="T118" s="37"/>
      <c r="U118" s="37"/>
      <c r="V118" s="37"/>
      <c r="W118" s="37"/>
      <c r="X118" s="37"/>
      <c r="Y118" s="37"/>
      <c r="Z118" s="37"/>
      <c r="AA118" s="37"/>
      <c r="AB118" s="92">
        <f t="shared" si="11"/>
        <v>0</v>
      </c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</row>
    <row r="119" spans="1:40" ht="12.75">
      <c r="A119" s="196"/>
      <c r="B119" s="197"/>
      <c r="C119" s="197"/>
      <c r="D119" s="197"/>
      <c r="E119" s="198"/>
      <c r="F119" s="195"/>
      <c r="G119" s="195"/>
      <c r="H119" s="195"/>
      <c r="I119" s="195"/>
      <c r="J119" s="195"/>
      <c r="K119" s="195"/>
      <c r="L119" s="195"/>
      <c r="M119" s="195"/>
      <c r="N119" s="195"/>
      <c r="O119" s="92">
        <f t="shared" si="8"/>
        <v>0</v>
      </c>
      <c r="P119" s="30">
        <f t="shared" si="9"/>
        <v>0</v>
      </c>
      <c r="Q119" s="40">
        <f t="shared" si="10"/>
        <v>0</v>
      </c>
      <c r="R119" s="18"/>
      <c r="S119" s="37"/>
      <c r="T119" s="37"/>
      <c r="U119" s="37"/>
      <c r="V119" s="37"/>
      <c r="W119" s="37"/>
      <c r="X119" s="37"/>
      <c r="Y119" s="37"/>
      <c r="Z119" s="37"/>
      <c r="AA119" s="37"/>
      <c r="AB119" s="92">
        <f t="shared" si="11"/>
        <v>0</v>
      </c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</row>
    <row r="120" spans="1:40" ht="12.75">
      <c r="A120" s="196"/>
      <c r="B120" s="197"/>
      <c r="C120" s="197"/>
      <c r="D120" s="197"/>
      <c r="E120" s="198"/>
      <c r="F120" s="195"/>
      <c r="G120" s="195"/>
      <c r="H120" s="195"/>
      <c r="I120" s="195"/>
      <c r="J120" s="195"/>
      <c r="K120" s="195"/>
      <c r="L120" s="195"/>
      <c r="M120" s="195"/>
      <c r="N120" s="195"/>
      <c r="O120" s="92">
        <f t="shared" si="8"/>
        <v>0</v>
      </c>
      <c r="P120" s="30">
        <f t="shared" si="9"/>
        <v>0</v>
      </c>
      <c r="Q120" s="40">
        <f t="shared" si="10"/>
        <v>0</v>
      </c>
      <c r="R120" s="18"/>
      <c r="S120" s="37"/>
      <c r="T120" s="37"/>
      <c r="U120" s="37"/>
      <c r="V120" s="37"/>
      <c r="W120" s="37"/>
      <c r="X120" s="37"/>
      <c r="Y120" s="37"/>
      <c r="Z120" s="37"/>
      <c r="AA120" s="37"/>
      <c r="AB120" s="92">
        <f t="shared" si="11"/>
        <v>0</v>
      </c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</row>
    <row r="121" spans="1:40" ht="12.75">
      <c r="A121" s="196"/>
      <c r="B121" s="197"/>
      <c r="C121" s="197"/>
      <c r="D121" s="197"/>
      <c r="E121" s="198"/>
      <c r="F121" s="195"/>
      <c r="G121" s="195"/>
      <c r="H121" s="195"/>
      <c r="I121" s="195"/>
      <c r="J121" s="195"/>
      <c r="K121" s="195"/>
      <c r="L121" s="195"/>
      <c r="M121" s="195"/>
      <c r="N121" s="195"/>
      <c r="O121" s="92">
        <f t="shared" si="8"/>
        <v>0</v>
      </c>
      <c r="P121" s="30">
        <f t="shared" si="9"/>
        <v>0</v>
      </c>
      <c r="Q121" s="40">
        <f t="shared" si="10"/>
        <v>0</v>
      </c>
      <c r="R121" s="18"/>
      <c r="S121" s="37"/>
      <c r="T121" s="37"/>
      <c r="U121" s="37"/>
      <c r="V121" s="37"/>
      <c r="W121" s="37"/>
      <c r="X121" s="37"/>
      <c r="Y121" s="37"/>
      <c r="Z121" s="37"/>
      <c r="AA121" s="37"/>
      <c r="AB121" s="92">
        <f t="shared" si="11"/>
        <v>0</v>
      </c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</row>
    <row r="122" spans="1:40" ht="12.75">
      <c r="A122" s="196"/>
      <c r="B122" s="197"/>
      <c r="C122" s="197"/>
      <c r="D122" s="197"/>
      <c r="E122" s="198"/>
      <c r="F122" s="195"/>
      <c r="G122" s="195"/>
      <c r="H122" s="195"/>
      <c r="I122" s="195"/>
      <c r="J122" s="195"/>
      <c r="K122" s="195"/>
      <c r="L122" s="195"/>
      <c r="M122" s="195"/>
      <c r="N122" s="195"/>
      <c r="O122" s="92">
        <f t="shared" si="8"/>
        <v>0</v>
      </c>
      <c r="P122" s="30">
        <f t="shared" si="9"/>
        <v>0</v>
      </c>
      <c r="Q122" s="40">
        <f t="shared" si="10"/>
        <v>0</v>
      </c>
      <c r="R122" s="18"/>
      <c r="S122" s="37"/>
      <c r="T122" s="37"/>
      <c r="U122" s="37"/>
      <c r="V122" s="37"/>
      <c r="W122" s="37"/>
      <c r="X122" s="37"/>
      <c r="Y122" s="37"/>
      <c r="Z122" s="37"/>
      <c r="AA122" s="37"/>
      <c r="AB122" s="92">
        <f t="shared" si="11"/>
        <v>0</v>
      </c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</row>
    <row r="123" spans="1:40" ht="12.75">
      <c r="A123" s="196"/>
      <c r="B123" s="197"/>
      <c r="C123" s="197"/>
      <c r="D123" s="197"/>
      <c r="E123" s="198"/>
      <c r="F123" s="195"/>
      <c r="G123" s="195"/>
      <c r="H123" s="195"/>
      <c r="I123" s="195"/>
      <c r="J123" s="195"/>
      <c r="K123" s="195"/>
      <c r="L123" s="195"/>
      <c r="M123" s="195"/>
      <c r="N123" s="195"/>
      <c r="O123" s="92">
        <f t="shared" si="8"/>
        <v>0</v>
      </c>
      <c r="P123" s="30">
        <f t="shared" si="9"/>
        <v>0</v>
      </c>
      <c r="Q123" s="40">
        <f t="shared" si="10"/>
        <v>0</v>
      </c>
      <c r="R123" s="18"/>
      <c r="S123" s="37"/>
      <c r="T123" s="37"/>
      <c r="U123" s="37"/>
      <c r="V123" s="37"/>
      <c r="W123" s="37"/>
      <c r="X123" s="37"/>
      <c r="Y123" s="37"/>
      <c r="Z123" s="37"/>
      <c r="AA123" s="37"/>
      <c r="AB123" s="92">
        <f t="shared" si="11"/>
        <v>0</v>
      </c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</row>
    <row r="124" spans="1:40" ht="12.75">
      <c r="A124" s="196"/>
      <c r="B124" s="197"/>
      <c r="C124" s="197"/>
      <c r="D124" s="197"/>
      <c r="E124" s="198"/>
      <c r="F124" s="195"/>
      <c r="G124" s="195"/>
      <c r="H124" s="195"/>
      <c r="I124" s="195"/>
      <c r="J124" s="195"/>
      <c r="K124" s="195"/>
      <c r="L124" s="195"/>
      <c r="M124" s="195"/>
      <c r="N124" s="195"/>
      <c r="O124" s="92">
        <f t="shared" si="8"/>
        <v>0</v>
      </c>
      <c r="P124" s="30">
        <f t="shared" si="9"/>
        <v>0</v>
      </c>
      <c r="Q124" s="40">
        <f t="shared" si="10"/>
        <v>0</v>
      </c>
      <c r="R124" s="18"/>
      <c r="S124" s="37"/>
      <c r="T124" s="37"/>
      <c r="U124" s="37"/>
      <c r="V124" s="37"/>
      <c r="W124" s="37"/>
      <c r="X124" s="37"/>
      <c r="Y124" s="37"/>
      <c r="Z124" s="37"/>
      <c r="AA124" s="37"/>
      <c r="AB124" s="92">
        <f t="shared" si="11"/>
        <v>0</v>
      </c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</row>
    <row r="125" spans="1:40" ht="12.75">
      <c r="A125" s="196"/>
      <c r="B125" s="197"/>
      <c r="C125" s="197"/>
      <c r="D125" s="197"/>
      <c r="E125" s="198"/>
      <c r="F125" s="195"/>
      <c r="G125" s="195"/>
      <c r="H125" s="195"/>
      <c r="I125" s="195"/>
      <c r="J125" s="195"/>
      <c r="K125" s="195"/>
      <c r="L125" s="195"/>
      <c r="M125" s="195"/>
      <c r="N125" s="195"/>
      <c r="O125" s="92">
        <f t="shared" si="8"/>
        <v>0</v>
      </c>
      <c r="P125" s="30">
        <f t="shared" si="9"/>
        <v>0</v>
      </c>
      <c r="Q125" s="40">
        <f t="shared" si="10"/>
        <v>0</v>
      </c>
      <c r="R125" s="18"/>
      <c r="S125" s="37"/>
      <c r="T125" s="37"/>
      <c r="U125" s="37"/>
      <c r="V125" s="37"/>
      <c r="W125" s="37"/>
      <c r="X125" s="37"/>
      <c r="Y125" s="37"/>
      <c r="Z125" s="37"/>
      <c r="AA125" s="37"/>
      <c r="AB125" s="92">
        <f t="shared" si="11"/>
        <v>0</v>
      </c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</row>
    <row r="126" spans="1:40" ht="12.75">
      <c r="A126" s="196"/>
      <c r="B126" s="197"/>
      <c r="C126" s="197"/>
      <c r="D126" s="197"/>
      <c r="E126" s="198"/>
      <c r="F126" s="195"/>
      <c r="G126" s="195"/>
      <c r="H126" s="195"/>
      <c r="I126" s="195"/>
      <c r="J126" s="195"/>
      <c r="K126" s="195"/>
      <c r="L126" s="195"/>
      <c r="M126" s="195"/>
      <c r="N126" s="195"/>
      <c r="O126" s="92">
        <f t="shared" si="8"/>
        <v>0</v>
      </c>
      <c r="P126" s="30">
        <f t="shared" si="9"/>
        <v>0</v>
      </c>
      <c r="Q126" s="40">
        <f t="shared" si="10"/>
        <v>0</v>
      </c>
      <c r="R126" s="18"/>
      <c r="S126" s="37"/>
      <c r="T126" s="37"/>
      <c r="U126" s="37"/>
      <c r="V126" s="37"/>
      <c r="W126" s="37"/>
      <c r="X126" s="37"/>
      <c r="Y126" s="37"/>
      <c r="Z126" s="37"/>
      <c r="AA126" s="37"/>
      <c r="AB126" s="92">
        <f t="shared" si="11"/>
        <v>0</v>
      </c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</row>
    <row r="127" spans="1:40" ht="12.75">
      <c r="A127" s="196"/>
      <c r="B127" s="197"/>
      <c r="C127" s="197"/>
      <c r="D127" s="197"/>
      <c r="E127" s="198"/>
      <c r="F127" s="195"/>
      <c r="G127" s="195"/>
      <c r="H127" s="195"/>
      <c r="I127" s="195"/>
      <c r="J127" s="195"/>
      <c r="K127" s="195"/>
      <c r="L127" s="195"/>
      <c r="M127" s="195"/>
      <c r="N127" s="195"/>
      <c r="O127" s="92">
        <f t="shared" si="8"/>
        <v>0</v>
      </c>
      <c r="P127" s="30">
        <f t="shared" si="9"/>
        <v>0</v>
      </c>
      <c r="Q127" s="40">
        <f t="shared" si="10"/>
        <v>0</v>
      </c>
      <c r="R127" s="18"/>
      <c r="S127" s="37"/>
      <c r="T127" s="37"/>
      <c r="U127" s="37"/>
      <c r="V127" s="37"/>
      <c r="W127" s="37"/>
      <c r="X127" s="37"/>
      <c r="Y127" s="37"/>
      <c r="Z127" s="37"/>
      <c r="AA127" s="37"/>
      <c r="AB127" s="92">
        <f t="shared" si="11"/>
        <v>0</v>
      </c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</row>
    <row r="128" spans="1:40" ht="12.75">
      <c r="A128" s="196"/>
      <c r="B128" s="197"/>
      <c r="C128" s="197"/>
      <c r="D128" s="197"/>
      <c r="E128" s="198"/>
      <c r="F128" s="195"/>
      <c r="G128" s="195"/>
      <c r="H128" s="195"/>
      <c r="I128" s="195"/>
      <c r="J128" s="195"/>
      <c r="K128" s="195"/>
      <c r="L128" s="195"/>
      <c r="M128" s="195"/>
      <c r="N128" s="195"/>
      <c r="O128" s="92">
        <f t="shared" si="8"/>
        <v>0</v>
      </c>
      <c r="P128" s="30">
        <f t="shared" si="9"/>
        <v>0</v>
      </c>
      <c r="Q128" s="40">
        <f t="shared" si="10"/>
        <v>0</v>
      </c>
      <c r="R128" s="18"/>
      <c r="S128" s="37"/>
      <c r="T128" s="37"/>
      <c r="U128" s="37"/>
      <c r="V128" s="37"/>
      <c r="W128" s="37"/>
      <c r="X128" s="37"/>
      <c r="Y128" s="37"/>
      <c r="Z128" s="37"/>
      <c r="AA128" s="37"/>
      <c r="AB128" s="92">
        <f t="shared" si="11"/>
        <v>0</v>
      </c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</row>
    <row r="129" spans="1:40" ht="12.75">
      <c r="A129" s="196"/>
      <c r="B129" s="197"/>
      <c r="C129" s="197"/>
      <c r="D129" s="197"/>
      <c r="E129" s="198"/>
      <c r="F129" s="195"/>
      <c r="G129" s="195"/>
      <c r="H129" s="195"/>
      <c r="I129" s="195"/>
      <c r="J129" s="195"/>
      <c r="K129" s="195"/>
      <c r="L129" s="195"/>
      <c r="M129" s="195"/>
      <c r="N129" s="195"/>
      <c r="O129" s="92">
        <f t="shared" si="8"/>
        <v>0</v>
      </c>
      <c r="P129" s="30">
        <f t="shared" si="9"/>
        <v>0</v>
      </c>
      <c r="Q129" s="40">
        <f t="shared" si="10"/>
        <v>0</v>
      </c>
      <c r="R129" s="18"/>
      <c r="S129" s="37"/>
      <c r="T129" s="37"/>
      <c r="U129" s="37"/>
      <c r="V129" s="37"/>
      <c r="W129" s="37"/>
      <c r="X129" s="37"/>
      <c r="Y129" s="37"/>
      <c r="Z129" s="37"/>
      <c r="AA129" s="37"/>
      <c r="AB129" s="92">
        <f t="shared" si="11"/>
        <v>0</v>
      </c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</row>
    <row r="130" spans="1:40" ht="12.75">
      <c r="A130" s="196"/>
      <c r="B130" s="197"/>
      <c r="C130" s="197"/>
      <c r="D130" s="197"/>
      <c r="E130" s="198"/>
      <c r="F130" s="195"/>
      <c r="G130" s="195"/>
      <c r="H130" s="195"/>
      <c r="I130" s="195"/>
      <c r="J130" s="195"/>
      <c r="K130" s="195"/>
      <c r="L130" s="195"/>
      <c r="M130" s="195"/>
      <c r="N130" s="195"/>
      <c r="O130" s="92">
        <f t="shared" si="8"/>
        <v>0</v>
      </c>
      <c r="P130" s="30">
        <f t="shared" si="9"/>
        <v>0</v>
      </c>
      <c r="Q130" s="40">
        <f t="shared" si="10"/>
        <v>0</v>
      </c>
      <c r="R130" s="18"/>
      <c r="S130" s="37"/>
      <c r="T130" s="37"/>
      <c r="U130" s="37"/>
      <c r="V130" s="37"/>
      <c r="W130" s="37"/>
      <c r="X130" s="37"/>
      <c r="Y130" s="37"/>
      <c r="Z130" s="37"/>
      <c r="AA130" s="37"/>
      <c r="AB130" s="92">
        <f t="shared" si="11"/>
        <v>0</v>
      </c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</row>
    <row r="131" spans="1:40" ht="12.75">
      <c r="A131" s="196"/>
      <c r="B131" s="197"/>
      <c r="C131" s="197"/>
      <c r="D131" s="197"/>
      <c r="E131" s="198"/>
      <c r="F131" s="195"/>
      <c r="G131" s="195"/>
      <c r="H131" s="195"/>
      <c r="I131" s="195"/>
      <c r="J131" s="195"/>
      <c r="K131" s="195"/>
      <c r="L131" s="195"/>
      <c r="M131" s="195"/>
      <c r="N131" s="195"/>
      <c r="O131" s="92">
        <f t="shared" si="8"/>
        <v>0</v>
      </c>
      <c r="P131" s="30">
        <f t="shared" si="9"/>
        <v>0</v>
      </c>
      <c r="Q131" s="40">
        <f t="shared" si="10"/>
        <v>0</v>
      </c>
      <c r="R131" s="18"/>
      <c r="S131" s="37"/>
      <c r="T131" s="37"/>
      <c r="U131" s="37"/>
      <c r="V131" s="37"/>
      <c r="W131" s="37"/>
      <c r="X131" s="37"/>
      <c r="Y131" s="37"/>
      <c r="Z131" s="37"/>
      <c r="AA131" s="37"/>
      <c r="AB131" s="92">
        <f t="shared" si="11"/>
        <v>0</v>
      </c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</row>
    <row r="132" spans="1:40" ht="12.75">
      <c r="A132" s="196"/>
      <c r="B132" s="197"/>
      <c r="C132" s="197"/>
      <c r="D132" s="197"/>
      <c r="E132" s="198"/>
      <c r="F132" s="195"/>
      <c r="G132" s="195"/>
      <c r="H132" s="195"/>
      <c r="I132" s="195"/>
      <c r="J132" s="195"/>
      <c r="K132" s="195"/>
      <c r="L132" s="195"/>
      <c r="M132" s="195"/>
      <c r="N132" s="195"/>
      <c r="O132" s="92">
        <f t="shared" si="8"/>
        <v>0</v>
      </c>
      <c r="P132" s="30">
        <f t="shared" si="9"/>
        <v>0</v>
      </c>
      <c r="Q132" s="40">
        <f t="shared" si="10"/>
        <v>0</v>
      </c>
      <c r="R132" s="18"/>
      <c r="S132" s="37"/>
      <c r="T132" s="37"/>
      <c r="U132" s="37"/>
      <c r="V132" s="37"/>
      <c r="W132" s="37"/>
      <c r="X132" s="37"/>
      <c r="Y132" s="37"/>
      <c r="Z132" s="37"/>
      <c r="AA132" s="37"/>
      <c r="AB132" s="92">
        <f t="shared" si="11"/>
        <v>0</v>
      </c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</row>
    <row r="133" spans="1:40" ht="12.75">
      <c r="A133" s="196"/>
      <c r="B133" s="197"/>
      <c r="C133" s="197"/>
      <c r="D133" s="197"/>
      <c r="E133" s="198"/>
      <c r="F133" s="195"/>
      <c r="G133" s="195"/>
      <c r="H133" s="195"/>
      <c r="I133" s="195"/>
      <c r="J133" s="195"/>
      <c r="K133" s="195"/>
      <c r="L133" s="195"/>
      <c r="M133" s="195"/>
      <c r="N133" s="195"/>
      <c r="O133" s="92">
        <f t="shared" si="8"/>
        <v>0</v>
      </c>
      <c r="P133" s="30">
        <f t="shared" si="9"/>
        <v>0</v>
      </c>
      <c r="Q133" s="40">
        <f t="shared" si="10"/>
        <v>0</v>
      </c>
      <c r="R133" s="18"/>
      <c r="S133" s="37"/>
      <c r="T133" s="37"/>
      <c r="U133" s="37"/>
      <c r="V133" s="37"/>
      <c r="W133" s="37"/>
      <c r="X133" s="37"/>
      <c r="Y133" s="37"/>
      <c r="Z133" s="37"/>
      <c r="AA133" s="37"/>
      <c r="AB133" s="92">
        <f t="shared" si="11"/>
        <v>0</v>
      </c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</row>
    <row r="134" spans="1:40" ht="12.75">
      <c r="A134" s="196"/>
      <c r="B134" s="197"/>
      <c r="C134" s="197"/>
      <c r="D134" s="197"/>
      <c r="E134" s="198"/>
      <c r="F134" s="195"/>
      <c r="G134" s="195"/>
      <c r="H134" s="195"/>
      <c r="I134" s="195"/>
      <c r="J134" s="195"/>
      <c r="K134" s="195"/>
      <c r="L134" s="195"/>
      <c r="M134" s="195"/>
      <c r="N134" s="195"/>
      <c r="O134" s="92">
        <f t="shared" si="8"/>
        <v>0</v>
      </c>
      <c r="P134" s="30">
        <f t="shared" si="9"/>
        <v>0</v>
      </c>
      <c r="Q134" s="40">
        <f t="shared" si="10"/>
        <v>0</v>
      </c>
      <c r="R134" s="18"/>
      <c r="S134" s="37"/>
      <c r="T134" s="37"/>
      <c r="U134" s="37"/>
      <c r="V134" s="37"/>
      <c r="W134" s="37"/>
      <c r="X134" s="37"/>
      <c r="Y134" s="37"/>
      <c r="Z134" s="37"/>
      <c r="AA134" s="37"/>
      <c r="AB134" s="92">
        <f t="shared" si="11"/>
        <v>0</v>
      </c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</row>
    <row r="135" spans="1:40" ht="12.75">
      <c r="A135" s="196"/>
      <c r="B135" s="197"/>
      <c r="C135" s="197"/>
      <c r="D135" s="197"/>
      <c r="E135" s="198"/>
      <c r="F135" s="195"/>
      <c r="G135" s="195"/>
      <c r="H135" s="195"/>
      <c r="I135" s="195"/>
      <c r="J135" s="195"/>
      <c r="K135" s="195"/>
      <c r="L135" s="195"/>
      <c r="M135" s="195"/>
      <c r="N135" s="195"/>
      <c r="O135" s="92">
        <f t="shared" si="8"/>
        <v>0</v>
      </c>
      <c r="P135" s="30">
        <f t="shared" si="9"/>
        <v>0</v>
      </c>
      <c r="Q135" s="40">
        <f t="shared" si="10"/>
        <v>0</v>
      </c>
      <c r="R135" s="18"/>
      <c r="S135" s="37"/>
      <c r="T135" s="37"/>
      <c r="U135" s="37"/>
      <c r="V135" s="37"/>
      <c r="W135" s="37"/>
      <c r="X135" s="37"/>
      <c r="Y135" s="37"/>
      <c r="Z135" s="37"/>
      <c r="AA135" s="37"/>
      <c r="AB135" s="92">
        <f t="shared" si="11"/>
        <v>0</v>
      </c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</row>
    <row r="136" spans="1:40" ht="12.75">
      <c r="A136" s="196"/>
      <c r="B136" s="197"/>
      <c r="C136" s="197"/>
      <c r="D136" s="197"/>
      <c r="E136" s="198"/>
      <c r="F136" s="195"/>
      <c r="G136" s="195"/>
      <c r="H136" s="195"/>
      <c r="I136" s="195"/>
      <c r="J136" s="195"/>
      <c r="K136" s="195"/>
      <c r="L136" s="195"/>
      <c r="M136" s="195"/>
      <c r="N136" s="195"/>
      <c r="O136" s="92">
        <f t="shared" si="8"/>
        <v>0</v>
      </c>
      <c r="P136" s="30">
        <f t="shared" si="9"/>
        <v>0</v>
      </c>
      <c r="Q136" s="40">
        <f t="shared" si="10"/>
        <v>0</v>
      </c>
      <c r="R136" s="18"/>
      <c r="S136" s="37"/>
      <c r="T136" s="37"/>
      <c r="U136" s="37"/>
      <c r="V136" s="37"/>
      <c r="W136" s="37"/>
      <c r="X136" s="37"/>
      <c r="Y136" s="37"/>
      <c r="Z136" s="37"/>
      <c r="AA136" s="37"/>
      <c r="AB136" s="92">
        <f t="shared" si="11"/>
        <v>0</v>
      </c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</row>
    <row r="137" spans="1:40" ht="12.75">
      <c r="A137" s="196"/>
      <c r="B137" s="197"/>
      <c r="C137" s="197"/>
      <c r="D137" s="197"/>
      <c r="E137" s="198"/>
      <c r="F137" s="195"/>
      <c r="G137" s="195"/>
      <c r="H137" s="195"/>
      <c r="I137" s="195"/>
      <c r="J137" s="195"/>
      <c r="K137" s="195"/>
      <c r="L137" s="195"/>
      <c r="M137" s="195"/>
      <c r="N137" s="195"/>
      <c r="O137" s="92">
        <f t="shared" si="8"/>
        <v>0</v>
      </c>
      <c r="P137" s="30">
        <f t="shared" si="9"/>
        <v>0</v>
      </c>
      <c r="Q137" s="40">
        <f t="shared" si="10"/>
        <v>0</v>
      </c>
      <c r="R137" s="18"/>
      <c r="S137" s="37"/>
      <c r="T137" s="37"/>
      <c r="U137" s="37"/>
      <c r="V137" s="37"/>
      <c r="W137" s="37"/>
      <c r="X137" s="37"/>
      <c r="Y137" s="37"/>
      <c r="Z137" s="37"/>
      <c r="AA137" s="37"/>
      <c r="AB137" s="92">
        <f t="shared" si="11"/>
        <v>0</v>
      </c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</row>
    <row r="138" spans="1:40" ht="12.75">
      <c r="A138" s="196"/>
      <c r="B138" s="197"/>
      <c r="C138" s="197"/>
      <c r="D138" s="197"/>
      <c r="E138" s="198"/>
      <c r="F138" s="195"/>
      <c r="G138" s="195"/>
      <c r="H138" s="195"/>
      <c r="I138" s="195"/>
      <c r="J138" s="195"/>
      <c r="K138" s="195"/>
      <c r="L138" s="195"/>
      <c r="M138" s="195"/>
      <c r="N138" s="195"/>
      <c r="O138" s="92">
        <f t="shared" si="8"/>
        <v>0</v>
      </c>
      <c r="P138" s="30">
        <f t="shared" si="9"/>
        <v>0</v>
      </c>
      <c r="Q138" s="40">
        <f t="shared" si="10"/>
        <v>0</v>
      </c>
      <c r="R138" s="18"/>
      <c r="S138" s="37"/>
      <c r="T138" s="37"/>
      <c r="U138" s="37"/>
      <c r="V138" s="37"/>
      <c r="W138" s="37"/>
      <c r="X138" s="37"/>
      <c r="Y138" s="37"/>
      <c r="Z138" s="37"/>
      <c r="AA138" s="37"/>
      <c r="AB138" s="92">
        <f t="shared" si="11"/>
        <v>0</v>
      </c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</row>
    <row r="139" spans="1:40" ht="12.75">
      <c r="A139" s="196"/>
      <c r="B139" s="197"/>
      <c r="C139" s="197"/>
      <c r="D139" s="197"/>
      <c r="E139" s="198"/>
      <c r="F139" s="195"/>
      <c r="G139" s="195"/>
      <c r="H139" s="195"/>
      <c r="I139" s="195"/>
      <c r="J139" s="195"/>
      <c r="K139" s="195"/>
      <c r="L139" s="195"/>
      <c r="M139" s="195"/>
      <c r="N139" s="195"/>
      <c r="O139" s="92">
        <f t="shared" si="8"/>
        <v>0</v>
      </c>
      <c r="P139" s="30">
        <f t="shared" si="9"/>
        <v>0</v>
      </c>
      <c r="Q139" s="40">
        <f t="shared" si="10"/>
        <v>0</v>
      </c>
      <c r="R139" s="18"/>
      <c r="S139" s="37"/>
      <c r="T139" s="37"/>
      <c r="U139" s="37"/>
      <c r="V139" s="37"/>
      <c r="W139" s="37"/>
      <c r="X139" s="37"/>
      <c r="Y139" s="37"/>
      <c r="Z139" s="37"/>
      <c r="AA139" s="37"/>
      <c r="AB139" s="92">
        <f t="shared" si="11"/>
        <v>0</v>
      </c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</row>
    <row r="140" spans="1:40" ht="12.75">
      <c r="A140" s="196"/>
      <c r="B140" s="197"/>
      <c r="C140" s="197"/>
      <c r="D140" s="197"/>
      <c r="E140" s="198"/>
      <c r="F140" s="195"/>
      <c r="G140" s="195"/>
      <c r="H140" s="195"/>
      <c r="I140" s="195"/>
      <c r="J140" s="195"/>
      <c r="K140" s="195"/>
      <c r="L140" s="195"/>
      <c r="M140" s="195"/>
      <c r="N140" s="195"/>
      <c r="O140" s="92">
        <f t="shared" si="8"/>
        <v>0</v>
      </c>
      <c r="P140" s="30">
        <f t="shared" si="9"/>
        <v>0</v>
      </c>
      <c r="Q140" s="40">
        <f t="shared" si="10"/>
        <v>0</v>
      </c>
      <c r="R140" s="18"/>
      <c r="S140" s="37"/>
      <c r="T140" s="37"/>
      <c r="U140" s="37"/>
      <c r="V140" s="37"/>
      <c r="W140" s="37"/>
      <c r="X140" s="37"/>
      <c r="Y140" s="37"/>
      <c r="Z140" s="37"/>
      <c r="AA140" s="37"/>
      <c r="AB140" s="92">
        <f t="shared" si="11"/>
        <v>0</v>
      </c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</row>
    <row r="141" spans="1:40" ht="12.75">
      <c r="A141" s="196"/>
      <c r="B141" s="197"/>
      <c r="C141" s="197"/>
      <c r="D141" s="197"/>
      <c r="E141" s="198"/>
      <c r="F141" s="195"/>
      <c r="G141" s="195"/>
      <c r="H141" s="195"/>
      <c r="I141" s="195"/>
      <c r="J141" s="195"/>
      <c r="K141" s="195"/>
      <c r="L141" s="195"/>
      <c r="M141" s="195"/>
      <c r="N141" s="195"/>
      <c r="O141" s="92">
        <f t="shared" si="8"/>
        <v>0</v>
      </c>
      <c r="P141" s="30">
        <f t="shared" si="9"/>
        <v>0</v>
      </c>
      <c r="Q141" s="40">
        <f t="shared" si="10"/>
        <v>0</v>
      </c>
      <c r="R141" s="18"/>
      <c r="S141" s="37"/>
      <c r="T141" s="37"/>
      <c r="U141" s="37"/>
      <c r="V141" s="37"/>
      <c r="W141" s="37"/>
      <c r="X141" s="37"/>
      <c r="Y141" s="37"/>
      <c r="Z141" s="37"/>
      <c r="AA141" s="37"/>
      <c r="AB141" s="92">
        <f t="shared" si="11"/>
        <v>0</v>
      </c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</row>
    <row r="142" spans="1:40" ht="12.75">
      <c r="A142" s="196"/>
      <c r="B142" s="197"/>
      <c r="C142" s="197"/>
      <c r="D142" s="197"/>
      <c r="E142" s="198"/>
      <c r="F142" s="195"/>
      <c r="G142" s="195"/>
      <c r="H142" s="195"/>
      <c r="I142" s="195"/>
      <c r="J142" s="195"/>
      <c r="K142" s="195"/>
      <c r="L142" s="195"/>
      <c r="M142" s="195"/>
      <c r="N142" s="195"/>
      <c r="O142" s="92">
        <f aca="true" t="shared" si="12" ref="O142:O150">SUM(F142:N142)</f>
        <v>0</v>
      </c>
      <c r="P142" s="30">
        <f aca="true" t="shared" si="13" ref="P142:P150">AB142</f>
        <v>0</v>
      </c>
      <c r="Q142" s="40">
        <f aca="true" t="shared" si="14" ref="Q142:Q150">O142+P142</f>
        <v>0</v>
      </c>
      <c r="R142" s="18"/>
      <c r="S142" s="37"/>
      <c r="T142" s="37"/>
      <c r="U142" s="37"/>
      <c r="V142" s="37"/>
      <c r="W142" s="37"/>
      <c r="X142" s="37"/>
      <c r="Y142" s="37"/>
      <c r="Z142" s="37"/>
      <c r="AA142" s="37"/>
      <c r="AB142" s="92">
        <f aca="true" t="shared" si="15" ref="AB142:AB150">SUM(S142:AA142)</f>
        <v>0</v>
      </c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</row>
    <row r="143" spans="1:40" ht="12.75">
      <c r="A143" s="196"/>
      <c r="B143" s="197"/>
      <c r="C143" s="197"/>
      <c r="D143" s="197"/>
      <c r="E143" s="198"/>
      <c r="F143" s="195"/>
      <c r="G143" s="195"/>
      <c r="H143" s="195"/>
      <c r="I143" s="195"/>
      <c r="J143" s="195"/>
      <c r="K143" s="195"/>
      <c r="L143" s="195"/>
      <c r="M143" s="195"/>
      <c r="N143" s="195"/>
      <c r="O143" s="92">
        <f t="shared" si="12"/>
        <v>0</v>
      </c>
      <c r="P143" s="30">
        <f t="shared" si="13"/>
        <v>0</v>
      </c>
      <c r="Q143" s="40">
        <f t="shared" si="14"/>
        <v>0</v>
      </c>
      <c r="R143" s="18"/>
      <c r="S143" s="37"/>
      <c r="T143" s="37"/>
      <c r="U143" s="37"/>
      <c r="V143" s="37"/>
      <c r="W143" s="37"/>
      <c r="X143" s="37"/>
      <c r="Y143" s="37"/>
      <c r="Z143" s="37"/>
      <c r="AA143" s="37"/>
      <c r="AB143" s="92">
        <f t="shared" si="15"/>
        <v>0</v>
      </c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</row>
    <row r="144" spans="1:40" ht="12.75">
      <c r="A144" s="196"/>
      <c r="B144" s="197"/>
      <c r="C144" s="197"/>
      <c r="D144" s="197"/>
      <c r="E144" s="198"/>
      <c r="F144" s="195"/>
      <c r="G144" s="195"/>
      <c r="H144" s="195"/>
      <c r="I144" s="195"/>
      <c r="J144" s="195"/>
      <c r="K144" s="195"/>
      <c r="L144" s="195"/>
      <c r="M144" s="195"/>
      <c r="N144" s="195"/>
      <c r="O144" s="92">
        <f t="shared" si="12"/>
        <v>0</v>
      </c>
      <c r="P144" s="30">
        <f t="shared" si="13"/>
        <v>0</v>
      </c>
      <c r="Q144" s="40">
        <f t="shared" si="14"/>
        <v>0</v>
      </c>
      <c r="R144" s="18"/>
      <c r="S144" s="37"/>
      <c r="T144" s="37"/>
      <c r="U144" s="37"/>
      <c r="V144" s="37"/>
      <c r="W144" s="37"/>
      <c r="X144" s="37"/>
      <c r="Y144" s="37"/>
      <c r="Z144" s="37"/>
      <c r="AA144" s="37"/>
      <c r="AB144" s="92">
        <f t="shared" si="15"/>
        <v>0</v>
      </c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</row>
    <row r="145" spans="1:40" ht="12.75">
      <c r="A145" s="196"/>
      <c r="B145" s="197"/>
      <c r="C145" s="197"/>
      <c r="D145" s="197"/>
      <c r="E145" s="198"/>
      <c r="F145" s="195"/>
      <c r="G145" s="195"/>
      <c r="H145" s="195"/>
      <c r="I145" s="195"/>
      <c r="J145" s="195"/>
      <c r="K145" s="195"/>
      <c r="L145" s="195"/>
      <c r="M145" s="195"/>
      <c r="N145" s="195"/>
      <c r="O145" s="92">
        <f t="shared" si="12"/>
        <v>0</v>
      </c>
      <c r="P145" s="30">
        <f t="shared" si="13"/>
        <v>0</v>
      </c>
      <c r="Q145" s="40">
        <f t="shared" si="14"/>
        <v>0</v>
      </c>
      <c r="R145" s="18"/>
      <c r="S145" s="37"/>
      <c r="T145" s="37"/>
      <c r="U145" s="37"/>
      <c r="V145" s="37"/>
      <c r="W145" s="37"/>
      <c r="X145" s="37"/>
      <c r="Y145" s="37"/>
      <c r="Z145" s="37"/>
      <c r="AA145" s="37"/>
      <c r="AB145" s="92">
        <f t="shared" si="15"/>
        <v>0</v>
      </c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</row>
    <row r="146" spans="1:40" ht="12.75">
      <c r="A146" s="196"/>
      <c r="B146" s="197"/>
      <c r="C146" s="197"/>
      <c r="D146" s="197"/>
      <c r="E146" s="198"/>
      <c r="F146" s="195"/>
      <c r="G146" s="195"/>
      <c r="H146" s="195"/>
      <c r="I146" s="195"/>
      <c r="J146" s="195"/>
      <c r="K146" s="195"/>
      <c r="L146" s="195"/>
      <c r="M146" s="195"/>
      <c r="N146" s="195"/>
      <c r="O146" s="92">
        <f t="shared" si="12"/>
        <v>0</v>
      </c>
      <c r="P146" s="30">
        <f t="shared" si="13"/>
        <v>0</v>
      </c>
      <c r="Q146" s="40">
        <f t="shared" si="14"/>
        <v>0</v>
      </c>
      <c r="R146" s="18"/>
      <c r="S146" s="37"/>
      <c r="T146" s="37"/>
      <c r="U146" s="37"/>
      <c r="V146" s="37"/>
      <c r="W146" s="37"/>
      <c r="X146" s="37"/>
      <c r="Y146" s="37"/>
      <c r="Z146" s="37"/>
      <c r="AA146" s="37"/>
      <c r="AB146" s="92">
        <f t="shared" si="15"/>
        <v>0</v>
      </c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</row>
    <row r="147" spans="1:40" ht="12.75">
      <c r="A147" s="196"/>
      <c r="B147" s="197"/>
      <c r="C147" s="197"/>
      <c r="D147" s="197"/>
      <c r="E147" s="198"/>
      <c r="F147" s="195"/>
      <c r="G147" s="195"/>
      <c r="H147" s="195"/>
      <c r="I147" s="195"/>
      <c r="J147" s="195"/>
      <c r="K147" s="195"/>
      <c r="L147" s="195"/>
      <c r="M147" s="195"/>
      <c r="N147" s="195"/>
      <c r="O147" s="92">
        <f t="shared" si="12"/>
        <v>0</v>
      </c>
      <c r="P147" s="30">
        <f t="shared" si="13"/>
        <v>0</v>
      </c>
      <c r="Q147" s="40">
        <f t="shared" si="14"/>
        <v>0</v>
      </c>
      <c r="R147" s="18"/>
      <c r="S147" s="37"/>
      <c r="T147" s="37"/>
      <c r="U147" s="37"/>
      <c r="V147" s="37"/>
      <c r="W147" s="37"/>
      <c r="X147" s="37"/>
      <c r="Y147" s="37"/>
      <c r="Z147" s="37"/>
      <c r="AA147" s="37"/>
      <c r="AB147" s="92">
        <f t="shared" si="15"/>
        <v>0</v>
      </c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</row>
    <row r="148" spans="1:40" ht="12.75">
      <c r="A148" s="196"/>
      <c r="B148" s="197"/>
      <c r="C148" s="197"/>
      <c r="D148" s="197"/>
      <c r="E148" s="198"/>
      <c r="F148" s="195"/>
      <c r="G148" s="195"/>
      <c r="H148" s="195"/>
      <c r="I148" s="195"/>
      <c r="J148" s="195"/>
      <c r="K148" s="195"/>
      <c r="L148" s="195"/>
      <c r="M148" s="195"/>
      <c r="N148" s="195"/>
      <c r="O148" s="92">
        <f t="shared" si="12"/>
        <v>0</v>
      </c>
      <c r="P148" s="30">
        <f t="shared" si="13"/>
        <v>0</v>
      </c>
      <c r="Q148" s="40">
        <f t="shared" si="14"/>
        <v>0</v>
      </c>
      <c r="R148" s="18"/>
      <c r="S148" s="37"/>
      <c r="T148" s="37"/>
      <c r="U148" s="37"/>
      <c r="V148" s="37"/>
      <c r="W148" s="37"/>
      <c r="X148" s="37"/>
      <c r="Y148" s="37"/>
      <c r="Z148" s="37"/>
      <c r="AA148" s="37"/>
      <c r="AB148" s="92">
        <f t="shared" si="15"/>
        <v>0</v>
      </c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</row>
    <row r="149" spans="1:40" ht="12.75">
      <c r="A149" s="196"/>
      <c r="B149" s="197"/>
      <c r="C149" s="197"/>
      <c r="D149" s="197"/>
      <c r="E149" s="198"/>
      <c r="F149" s="195"/>
      <c r="G149" s="195"/>
      <c r="H149" s="195"/>
      <c r="I149" s="195"/>
      <c r="J149" s="195"/>
      <c r="K149" s="195"/>
      <c r="L149" s="195"/>
      <c r="M149" s="195"/>
      <c r="N149" s="195"/>
      <c r="O149" s="92">
        <f t="shared" si="12"/>
        <v>0</v>
      </c>
      <c r="P149" s="30">
        <f t="shared" si="13"/>
        <v>0</v>
      </c>
      <c r="Q149" s="40">
        <f t="shared" si="14"/>
        <v>0</v>
      </c>
      <c r="R149" s="18"/>
      <c r="S149" s="37"/>
      <c r="T149" s="37"/>
      <c r="U149" s="37"/>
      <c r="V149" s="37"/>
      <c r="W149" s="37"/>
      <c r="X149" s="37"/>
      <c r="Y149" s="37"/>
      <c r="Z149" s="37"/>
      <c r="AA149" s="37"/>
      <c r="AB149" s="92">
        <f t="shared" si="15"/>
        <v>0</v>
      </c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</row>
    <row r="150" spans="1:40" ht="12.75">
      <c r="A150" s="196"/>
      <c r="B150" s="197"/>
      <c r="C150" s="197"/>
      <c r="D150" s="197"/>
      <c r="E150" s="198"/>
      <c r="F150" s="195"/>
      <c r="G150" s="195"/>
      <c r="H150" s="195"/>
      <c r="I150" s="195"/>
      <c r="J150" s="195"/>
      <c r="K150" s="195"/>
      <c r="L150" s="195"/>
      <c r="M150" s="195"/>
      <c r="N150" s="195"/>
      <c r="O150" s="92">
        <f t="shared" si="12"/>
        <v>0</v>
      </c>
      <c r="P150" s="30">
        <f t="shared" si="13"/>
        <v>0</v>
      </c>
      <c r="Q150" s="40">
        <f t="shared" si="14"/>
        <v>0</v>
      </c>
      <c r="R150" s="18"/>
      <c r="S150" s="37"/>
      <c r="T150" s="37"/>
      <c r="U150" s="37"/>
      <c r="V150" s="37"/>
      <c r="W150" s="37"/>
      <c r="X150" s="37"/>
      <c r="Y150" s="37"/>
      <c r="Z150" s="37"/>
      <c r="AA150" s="37"/>
      <c r="AB150" s="92">
        <f t="shared" si="15"/>
        <v>0</v>
      </c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</row>
  </sheetData>
  <sheetProtection/>
  <mergeCells count="6">
    <mergeCell ref="N1:O1"/>
    <mergeCell ref="Y5:Z5"/>
    <mergeCell ref="Y1:Z1"/>
    <mergeCell ref="Y2:Z2"/>
    <mergeCell ref="Y3:Z3"/>
    <mergeCell ref="Y4:Z4"/>
  </mergeCells>
  <printOptions/>
  <pageMargins left="0.33" right="0.24" top="1" bottom="1" header="0.4921259845" footer="0.492125984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G7" sqref="G7:J15"/>
    </sheetView>
  </sheetViews>
  <sheetFormatPr defaultColWidth="9.00390625" defaultRowHeight="12.75"/>
  <cols>
    <col min="1" max="1" width="14.75390625" style="0" customWidth="1"/>
    <col min="3" max="3" width="6.00390625" style="0" customWidth="1"/>
    <col min="4" max="4" width="10.25390625" style="0" customWidth="1"/>
    <col min="5" max="5" width="14.75390625" style="0" customWidth="1"/>
    <col min="6" max="6" width="4.25390625" style="0" hidden="1" customWidth="1"/>
    <col min="7" max="7" width="19.625" style="0" customWidth="1"/>
    <col min="8" max="8" width="13.125" style="0" customWidth="1"/>
    <col min="10" max="10" width="5.625" style="0" customWidth="1"/>
    <col min="11" max="11" width="4.125" style="0" customWidth="1"/>
    <col min="13" max="13" width="4.875" style="0" customWidth="1"/>
    <col min="14" max="14" width="22.25390625" style="0" bestFit="1" customWidth="1"/>
    <col min="15" max="15" width="12.125" style="0" customWidth="1"/>
    <col min="16" max="16" width="21.875" style="0" customWidth="1"/>
  </cols>
  <sheetData>
    <row r="1" ht="12.75">
      <c r="A1" s="18" t="s">
        <v>242</v>
      </c>
    </row>
    <row r="2" ht="12.75">
      <c r="A2" s="36" t="s">
        <v>46</v>
      </c>
    </row>
    <row r="3" spans="1:15" ht="15.75">
      <c r="A3" s="11"/>
      <c r="B3" s="11"/>
      <c r="C3" s="11"/>
      <c r="D3" s="11"/>
      <c r="E3" s="11"/>
      <c r="F3" s="11"/>
      <c r="G3" s="11"/>
      <c r="I3" s="1"/>
      <c r="J3" s="1"/>
      <c r="K3" s="1"/>
      <c r="L3" s="1"/>
      <c r="M3" s="1"/>
      <c r="N3" s="1"/>
      <c r="O3" s="1"/>
    </row>
    <row r="4" spans="1:16" ht="12.75">
      <c r="A4" s="425"/>
      <c r="B4" s="426"/>
      <c r="C4" s="426"/>
      <c r="D4" s="426"/>
      <c r="E4" s="426"/>
      <c r="F4" s="426"/>
      <c r="G4" s="426"/>
      <c r="H4" s="426"/>
      <c r="I4" s="426"/>
      <c r="J4" s="6"/>
      <c r="K4" s="6"/>
      <c r="L4" s="6"/>
      <c r="M4" s="6"/>
      <c r="N4" s="6"/>
      <c r="O4" s="6"/>
      <c r="P4" s="6"/>
    </row>
    <row r="5" spans="1:16" ht="13.5" thickBot="1">
      <c r="A5" s="12"/>
      <c r="B5" s="13"/>
      <c r="C5" s="14"/>
      <c r="D5" s="15"/>
      <c r="E5" s="15"/>
      <c r="F5" s="15"/>
      <c r="G5" s="12"/>
      <c r="H5" s="12"/>
      <c r="I5" s="15"/>
      <c r="J5" s="15"/>
      <c r="K5" s="15"/>
      <c r="L5" s="12"/>
      <c r="M5" s="15"/>
      <c r="N5" s="15"/>
      <c r="O5" s="15"/>
      <c r="P5" s="16"/>
    </row>
    <row r="6" spans="1:14" ht="12.75" customHeight="1">
      <c r="A6" s="116" t="s">
        <v>10</v>
      </c>
      <c r="B6" s="459" t="s">
        <v>0</v>
      </c>
      <c r="C6" s="460"/>
      <c r="D6" s="460"/>
      <c r="E6" s="460"/>
      <c r="F6" s="460"/>
      <c r="G6" s="459" t="s">
        <v>1</v>
      </c>
      <c r="H6" s="460"/>
      <c r="I6" s="460"/>
      <c r="J6" s="460"/>
      <c r="K6" s="459" t="s">
        <v>2</v>
      </c>
      <c r="L6" s="459"/>
      <c r="M6" s="459"/>
      <c r="N6" s="117" t="s">
        <v>32</v>
      </c>
    </row>
    <row r="7" spans="1:14" ht="12.75">
      <c r="A7" s="118">
        <f>'Oprávnené výdavky PU'!$F$12</f>
        <v>2007</v>
      </c>
      <c r="B7" s="428"/>
      <c r="C7" s="429"/>
      <c r="D7" s="429"/>
      <c r="E7" s="429"/>
      <c r="F7" s="424"/>
      <c r="G7" s="427"/>
      <c r="H7" s="427"/>
      <c r="I7" s="427"/>
      <c r="J7" s="427"/>
      <c r="K7" s="461">
        <f aca="true" t="shared" si="0" ref="K7:K14">B7-G7</f>
        <v>0</v>
      </c>
      <c r="L7" s="462"/>
      <c r="M7" s="463"/>
      <c r="N7" s="119">
        <f>IF(B7=0,0,G7/B7)</f>
        <v>0</v>
      </c>
    </row>
    <row r="8" spans="1:14" ht="12.75">
      <c r="A8" s="120">
        <f>A7+1</f>
        <v>2008</v>
      </c>
      <c r="B8" s="428"/>
      <c r="C8" s="429"/>
      <c r="D8" s="429"/>
      <c r="E8" s="429"/>
      <c r="F8" s="424"/>
      <c r="G8" s="427"/>
      <c r="H8" s="427"/>
      <c r="I8" s="427"/>
      <c r="J8" s="427"/>
      <c r="K8" s="461">
        <f t="shared" si="0"/>
        <v>0</v>
      </c>
      <c r="L8" s="462"/>
      <c r="M8" s="463"/>
      <c r="N8" s="119">
        <f aca="true" t="shared" si="1" ref="N8:N15">IF(B8=0,0,G8/B8)</f>
        <v>0</v>
      </c>
    </row>
    <row r="9" spans="1:14" ht="12.75">
      <c r="A9" s="120">
        <f aca="true" t="shared" si="2" ref="A9:A15">A8+1</f>
        <v>2009</v>
      </c>
      <c r="B9" s="428"/>
      <c r="C9" s="429"/>
      <c r="D9" s="429"/>
      <c r="E9" s="429"/>
      <c r="F9" s="424"/>
      <c r="G9" s="427"/>
      <c r="H9" s="427"/>
      <c r="I9" s="427"/>
      <c r="J9" s="427"/>
      <c r="K9" s="461">
        <f t="shared" si="0"/>
        <v>0</v>
      </c>
      <c r="L9" s="462"/>
      <c r="M9" s="463"/>
      <c r="N9" s="119">
        <f t="shared" si="1"/>
        <v>0</v>
      </c>
    </row>
    <row r="10" spans="1:14" ht="12.75">
      <c r="A10" s="120">
        <f t="shared" si="2"/>
        <v>2010</v>
      </c>
      <c r="B10" s="428"/>
      <c r="C10" s="429"/>
      <c r="D10" s="429"/>
      <c r="E10" s="429"/>
      <c r="F10" s="424"/>
      <c r="G10" s="427"/>
      <c r="H10" s="427"/>
      <c r="I10" s="427"/>
      <c r="J10" s="427"/>
      <c r="K10" s="461">
        <f t="shared" si="0"/>
        <v>0</v>
      </c>
      <c r="L10" s="462"/>
      <c r="M10" s="463"/>
      <c r="N10" s="119">
        <f t="shared" si="1"/>
        <v>0</v>
      </c>
    </row>
    <row r="11" spans="1:14" ht="12.75">
      <c r="A11" s="120">
        <f t="shared" si="2"/>
        <v>2011</v>
      </c>
      <c r="B11" s="428"/>
      <c r="C11" s="429"/>
      <c r="D11" s="429"/>
      <c r="E11" s="429"/>
      <c r="F11" s="424"/>
      <c r="G11" s="427"/>
      <c r="H11" s="427"/>
      <c r="I11" s="427"/>
      <c r="J11" s="427"/>
      <c r="K11" s="461">
        <f t="shared" si="0"/>
        <v>0</v>
      </c>
      <c r="L11" s="462"/>
      <c r="M11" s="463"/>
      <c r="N11" s="119">
        <f t="shared" si="1"/>
        <v>0</v>
      </c>
    </row>
    <row r="12" spans="1:14" ht="12.75">
      <c r="A12" s="120">
        <f t="shared" si="2"/>
        <v>2012</v>
      </c>
      <c r="B12" s="428"/>
      <c r="C12" s="429"/>
      <c r="D12" s="429"/>
      <c r="E12" s="429"/>
      <c r="F12" s="424"/>
      <c r="G12" s="427"/>
      <c r="H12" s="427"/>
      <c r="I12" s="427"/>
      <c r="J12" s="427"/>
      <c r="K12" s="461">
        <f t="shared" si="0"/>
        <v>0</v>
      </c>
      <c r="L12" s="462"/>
      <c r="M12" s="463"/>
      <c r="N12" s="119">
        <f t="shared" si="1"/>
        <v>0</v>
      </c>
    </row>
    <row r="13" spans="1:14" ht="12.75">
      <c r="A13" s="120">
        <f t="shared" si="2"/>
        <v>2013</v>
      </c>
      <c r="B13" s="428"/>
      <c r="C13" s="429"/>
      <c r="D13" s="429"/>
      <c r="E13" s="429"/>
      <c r="F13" s="424"/>
      <c r="G13" s="427"/>
      <c r="H13" s="427"/>
      <c r="I13" s="427"/>
      <c r="J13" s="427"/>
      <c r="K13" s="461">
        <f t="shared" si="0"/>
        <v>0</v>
      </c>
      <c r="L13" s="462"/>
      <c r="M13" s="463"/>
      <c r="N13" s="119">
        <f t="shared" si="1"/>
        <v>0</v>
      </c>
    </row>
    <row r="14" spans="1:14" ht="12.75">
      <c r="A14" s="120">
        <f t="shared" si="2"/>
        <v>2014</v>
      </c>
      <c r="B14" s="428"/>
      <c r="C14" s="429"/>
      <c r="D14" s="429"/>
      <c r="E14" s="429"/>
      <c r="F14" s="424"/>
      <c r="G14" s="427"/>
      <c r="H14" s="427"/>
      <c r="I14" s="427"/>
      <c r="J14" s="427"/>
      <c r="K14" s="461">
        <f t="shared" si="0"/>
        <v>0</v>
      </c>
      <c r="L14" s="462"/>
      <c r="M14" s="463"/>
      <c r="N14" s="119">
        <f t="shared" si="1"/>
        <v>0</v>
      </c>
    </row>
    <row r="15" spans="1:14" ht="12.75">
      <c r="A15" s="120">
        <f t="shared" si="2"/>
        <v>2015</v>
      </c>
      <c r="B15" s="428"/>
      <c r="C15" s="429"/>
      <c r="D15" s="429"/>
      <c r="E15" s="429"/>
      <c r="F15" s="424"/>
      <c r="G15" s="427"/>
      <c r="H15" s="427"/>
      <c r="I15" s="427"/>
      <c r="J15" s="427"/>
      <c r="K15" s="461">
        <f>B15-G15</f>
        <v>0</v>
      </c>
      <c r="L15" s="462"/>
      <c r="M15" s="463"/>
      <c r="N15" s="119">
        <f t="shared" si="1"/>
        <v>0</v>
      </c>
    </row>
    <row r="16" spans="1:14" ht="13.5" thickBot="1">
      <c r="A16" s="121" t="s">
        <v>3</v>
      </c>
      <c r="B16" s="464">
        <f>SUM(B7:F15)</f>
        <v>0</v>
      </c>
      <c r="C16" s="465"/>
      <c r="D16" s="465"/>
      <c r="E16" s="465"/>
      <c r="F16" s="466"/>
      <c r="G16" s="467">
        <f>SUM(G7:J15)</f>
        <v>0</v>
      </c>
      <c r="H16" s="467"/>
      <c r="I16" s="467"/>
      <c r="J16" s="467"/>
      <c r="K16" s="464">
        <f>SUM(K7:M15)</f>
        <v>0</v>
      </c>
      <c r="L16" s="465"/>
      <c r="M16" s="466"/>
      <c r="N16" s="122">
        <f>IF(B16=0,0,G16/B16)</f>
        <v>0</v>
      </c>
    </row>
    <row r="19" spans="1:8" ht="12.75">
      <c r="A19" s="39" t="s">
        <v>302</v>
      </c>
      <c r="B19" s="409"/>
      <c r="C19" s="410"/>
      <c r="D19" s="314"/>
      <c r="E19" s="39" t="s">
        <v>302</v>
      </c>
      <c r="F19" s="409"/>
      <c r="G19" s="410"/>
      <c r="H19" s="314"/>
    </row>
    <row r="20" spans="1:8" ht="12.75">
      <c r="A20" s="39" t="s">
        <v>303</v>
      </c>
      <c r="B20" s="409"/>
      <c r="C20" s="410"/>
      <c r="D20" s="364"/>
      <c r="E20" s="39" t="s">
        <v>303</v>
      </c>
      <c r="F20" s="409"/>
      <c r="G20" s="410"/>
      <c r="H20" s="364"/>
    </row>
    <row r="21" spans="1:8" ht="12.75">
      <c r="A21" s="39" t="s">
        <v>304</v>
      </c>
      <c r="B21" s="409"/>
      <c r="C21" s="410"/>
      <c r="D21" s="364"/>
      <c r="E21" s="39" t="s">
        <v>304</v>
      </c>
      <c r="F21" s="409"/>
      <c r="G21" s="410"/>
      <c r="H21" s="364"/>
    </row>
    <row r="22" spans="1:8" ht="12.75">
      <c r="A22" s="39" t="s">
        <v>305</v>
      </c>
      <c r="B22" s="409"/>
      <c r="C22" s="410"/>
      <c r="D22" s="364"/>
      <c r="E22" s="39" t="s">
        <v>305</v>
      </c>
      <c r="F22" s="409"/>
      <c r="G22" s="410"/>
      <c r="H22" s="364"/>
    </row>
    <row r="23" spans="1:8" ht="15">
      <c r="A23" s="106"/>
      <c r="B23" s="468"/>
      <c r="C23" s="468"/>
      <c r="D23" s="468"/>
      <c r="E23" s="365"/>
      <c r="F23" s="468"/>
      <c r="G23" s="468"/>
      <c r="H23" s="468"/>
    </row>
    <row r="35" spans="1:9" ht="12.75">
      <c r="A35" s="425" t="s">
        <v>243</v>
      </c>
      <c r="B35" s="426"/>
      <c r="C35" s="426"/>
      <c r="D35" s="426"/>
      <c r="E35" s="426"/>
      <c r="F35" s="426"/>
      <c r="G35" s="426"/>
      <c r="H35" s="426"/>
      <c r="I35" s="426"/>
    </row>
  </sheetData>
  <sheetProtection password="C31F" sheet="1" objects="1" scenarios="1"/>
  <mergeCells count="37">
    <mergeCell ref="B23:D23"/>
    <mergeCell ref="F23:H23"/>
    <mergeCell ref="K12:M12"/>
    <mergeCell ref="K14:M14"/>
    <mergeCell ref="B12:F12"/>
    <mergeCell ref="G14:J14"/>
    <mergeCell ref="G13:J13"/>
    <mergeCell ref="G12:J12"/>
    <mergeCell ref="A35:I35"/>
    <mergeCell ref="K16:M16"/>
    <mergeCell ref="K15:M15"/>
    <mergeCell ref="K13:M13"/>
    <mergeCell ref="B16:F16"/>
    <mergeCell ref="G16:J16"/>
    <mergeCell ref="G15:J15"/>
    <mergeCell ref="B13:F13"/>
    <mergeCell ref="B15:F15"/>
    <mergeCell ref="B14:F14"/>
    <mergeCell ref="K10:M10"/>
    <mergeCell ref="K11:M11"/>
    <mergeCell ref="K6:M6"/>
    <mergeCell ref="G7:J7"/>
    <mergeCell ref="G8:J8"/>
    <mergeCell ref="K9:M9"/>
    <mergeCell ref="K8:M8"/>
    <mergeCell ref="G9:J9"/>
    <mergeCell ref="K7:M7"/>
    <mergeCell ref="G10:J10"/>
    <mergeCell ref="A4:I4"/>
    <mergeCell ref="B6:F6"/>
    <mergeCell ref="B7:F7"/>
    <mergeCell ref="G6:J6"/>
    <mergeCell ref="G11:J11"/>
    <mergeCell ref="B10:F10"/>
    <mergeCell ref="B8:F8"/>
    <mergeCell ref="B9:F9"/>
    <mergeCell ref="B11:F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vasilenkova</cp:lastModifiedBy>
  <cp:lastPrinted>2008-11-10T08:44:43Z</cp:lastPrinted>
  <dcterms:created xsi:type="dcterms:W3CDTF">2006-02-21T20:19:48Z</dcterms:created>
  <dcterms:modified xsi:type="dcterms:W3CDTF">2010-05-07T07:39:55Z</dcterms:modified>
  <cp:category/>
  <cp:version/>
  <cp:contentType/>
  <cp:contentStatus/>
</cp:coreProperties>
</file>