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4.1_7.2_1.2_2.3_16.4\Aktualizácia_č_2_16.4\"/>
    </mc:Choice>
  </mc:AlternateContent>
  <bookViews>
    <workbookView xWindow="0" yWindow="0" windowWidth="28800" windowHeight="12660"/>
  </bookViews>
  <sheets>
    <sheet name="rok 20XY-20XZ" sheetId="12" r:id="rId1"/>
    <sheet name="Intenzita pomoci" sheetId="2" r:id="rId2"/>
    <sheet name="Harmonogram" sheetId="13" r:id="rId3"/>
    <sheet name="Popis k prehľadu" sheetId="21" r:id="rId4"/>
    <sheet name="Prehlad rozpočtových nákladov" sheetId="19" r:id="rId5"/>
  </sheets>
  <definedNames>
    <definedName name="_FilterDatabase" hidden="1">#REF!</definedName>
    <definedName name="Okres_Bánovce_nad_Bebravou">'rok 20XY-20XZ'!$Y$139:$Y$178</definedName>
    <definedName name="Okres_Banská_Bystrica">'rok 20XY-20XZ'!$Y$784:$Y$813</definedName>
    <definedName name="Okres_Banská_Štiavnica">'rok 20XY-20XZ'!$Y$814:$Y$825</definedName>
    <definedName name="Okres_Bardejov">'rok 20XY-20XZ'!$Y$1257:$Y$1331</definedName>
    <definedName name="Okres_Brezno">'rok 20XY-20XZ'!$Y$826:$Y$838</definedName>
    <definedName name="Okres_Bytča">'rok 20XY-20XZ'!$Y$529:$Y$532</definedName>
    <definedName name="Okres_Čadca">'rok 20XY-20XZ'!$Y$533:$Y$535</definedName>
    <definedName name="Okres_Detva">'rok 20XY-20XZ'!$Y$839:$Y$849</definedName>
    <definedName name="Okres_Dolný_Kubín">'rok 20XY-20XZ'!$Y$536:$Y$550</definedName>
    <definedName name="Okres_Dunajská_Streda">'rok 20XY-20XZ'!$Y$21:$Y$56</definedName>
    <definedName name="Okres_Galanta">'rok 20XY-20XZ'!$Y$57:$Y$65</definedName>
    <definedName name="Okres_Gelnica">'rok 20XY-20XZ'!$Y$1663:$Y$1671</definedName>
    <definedName name="Okres_Hlohovec">'rok 20XY-20XZ'!$Y$66:$Y$81</definedName>
    <definedName name="Okres_Humenné">'rok 20XY-20XZ'!$Y$1332:$Y$1386</definedName>
    <definedName name="Okres_Ilava">'rok 20XY-20XZ'!$Y$179:$Y$189</definedName>
    <definedName name="Okres_Kežmarok">'rok 20XY-20XZ'!$Y$1387:$Y$1409</definedName>
    <definedName name="Okres_Komárno">'rok 20XY-20XZ'!$Y$304:$Y$321</definedName>
    <definedName name="Okres_Košice___okolie">'rok 20XY-20XZ'!$Y$1675:$Y$1747</definedName>
    <definedName name="Okres_Košice_I">'rok 20XY-20XZ'!$Y$1672</definedName>
    <definedName name="Okres_Košice_II">'rok 20XY-20XZ'!$Y$1673</definedName>
    <definedName name="Okres_Košice_IV">'rok 20XY-20XZ'!$Y$1674</definedName>
    <definedName name="Okres_Krupina">'rok 20XY-20XZ'!$Y$850:$Y$880</definedName>
    <definedName name="Okres_Kysucké_Nové_Mesto">'rok 20XY-20XZ'!$Y$551:$Y$555</definedName>
    <definedName name="Okres_Levice">'rok 20XY-20XZ'!$Y$322:$Y$388</definedName>
    <definedName name="Okres_Levoča">'rok 20XY-20XZ'!$Y$1410:$Y$1437</definedName>
    <definedName name="Okres_Liptovský_Mikuláš">'rok 20XY-20XZ'!$Y$556:$Y$596</definedName>
    <definedName name="Okres_Lučenec">'rok 20XY-20XZ'!$Y$881:$Y$925</definedName>
    <definedName name="Okres_Malacky">'rok 20XY-20XZ'!$Y$2:$Y$7</definedName>
    <definedName name="Okres_Martin">'rok 20XY-20XZ'!$Y$597:$Y$627</definedName>
    <definedName name="Okres_Medzilaborce">'rok 20XY-20XZ'!$Y$1438:$Y$1459</definedName>
    <definedName name="Okres_Michalovce">'rok 20XY-20XZ'!$Y$1748:$Y$1808</definedName>
    <definedName name="Okres_Myjava">'rok 20XY-20XZ'!$Y$190:$Y$202</definedName>
    <definedName name="Okres_Námestovo">'rok 20XY-20XZ'!$Y$628:$Y$632</definedName>
    <definedName name="Okres_Nitra">'rok 20XY-20XZ'!$Y$389:$Y$416</definedName>
    <definedName name="Okres_Nové_Mesto_nad_Váhom">'rok 20XY-20XZ'!$Y$203:$Y$220</definedName>
    <definedName name="Okres_Nové_Zámky">'rok 20XY-20XZ'!$Y$417:$Y$441</definedName>
    <definedName name="Okres_Partizánske">'rok 20XY-20XZ'!$Y$221:$Y$235</definedName>
    <definedName name="Okres_Pezinok">'rok 20XY-20XZ'!$Y$8:$Y$11</definedName>
    <definedName name="Okres_Piešťany">'rok 20XY-20XZ'!$Y$82:$Y$92</definedName>
    <definedName name="Okres_Poltár">'rok 20XY-20XZ'!$Y$926:$Y$940</definedName>
    <definedName name="Okres_Poprad">'rok 20XY-20XZ'!$Y$1460:$Y$1468</definedName>
    <definedName name="Okres_Považská_Bystrica">'rok 20XY-20XZ'!$Y$236:$Y$252</definedName>
    <definedName name="Okres_Prešov">'rok 20XY-20XZ'!$Y$1469:$Y$1530</definedName>
    <definedName name="Okres_Prievidza">'rok 20XY-20XZ'!$Y$253:$Y$271</definedName>
    <definedName name="Okres_Púchov">'rok 20XY-20XZ'!$Y$272:$Y$285</definedName>
    <definedName name="Okres_Revúca">'rok 20XY-20XZ'!$Y$941:$Y$976</definedName>
    <definedName name="Okres_Rimavská_Sobota">'rok 20XY-20XZ'!$Y$977:$Y$1071</definedName>
    <definedName name="Okres_Rožňava">'rok 20XY-20XZ'!$Y$1809:$Y$1859</definedName>
    <definedName name="Okres_Ružomberok">'rok 20XY-20XZ'!$Y$633:$Y$643</definedName>
    <definedName name="Okres_Sabinov">'rok 20XY-20XZ'!$Y$1531:$Y$1559</definedName>
    <definedName name="Okres_Senec">'rok 20XY-20XZ'!$Y$12:$Y$20</definedName>
    <definedName name="Okres_Senica">'rok 20XY-20XZ'!$Y$93:$Y$108</definedName>
    <definedName name="Okres_Skalica">'rok 20XY-20XZ'!$Y$109:$Y$121</definedName>
    <definedName name="Okres_Snina">'rok 20XY-20XZ'!$Y$1560:$Y$1588</definedName>
    <definedName name="Okres_Sobrance">'rok 20XY-20XZ'!$Y$1860:$Y$1905</definedName>
    <definedName name="Okres_Spišská_Nová_Ves">'rok 20XY-20XZ'!$Y$1589:$Y$1607</definedName>
    <definedName name="Okres_Stará_Ľubovňa">'rok 20XY-20XZ'!$Y$1072:$Y$1101</definedName>
    <definedName name="Okres_Stropkov">'rok 20XY-20XZ'!$Y$1102:$Y$1143</definedName>
    <definedName name="Okres_Svidník">'rok 20XY-20XZ'!$Y$1144:$Y$1207</definedName>
    <definedName name="Okres_Šaľa">'rok 20XY-20XZ'!$Y$442</definedName>
    <definedName name="Okres_Topoľčany">'rok 20XY-20XZ'!$Y$443:$Y$479</definedName>
    <definedName name="Okres_Trebišov">'rok 20XY-20XZ'!$Y$1608:$Y$1662</definedName>
    <definedName name="Okres_Trenčín">'rok 20XY-20XZ'!$Y$286:$Y$303</definedName>
    <definedName name="Okres_Trnava">'rok 20XY-20XZ'!$Y$122:$Y$138</definedName>
    <definedName name="Okres_Turčianske_Teplice">'rok 20XY-20XZ'!$Y$644:$Y$666</definedName>
    <definedName name="Okres_Tvrdošín">'rok 20XY-20XZ'!$Y$501:$Y$504</definedName>
    <definedName name="Okres_Veľký_Krtíš">'rok 20XY-20XZ'!$Y$667:$Y$729</definedName>
    <definedName name="Okres_Vranov_nad_Topľou">'rok 20XY-20XZ'!$Y$1208:$Y$1256</definedName>
    <definedName name="Okres_Zlaté_Moravce">'rok 20XY-20XZ'!$Y$480:$Y$500</definedName>
    <definedName name="Okres_Zvolen">'rok 20XY-20XZ'!$Y$730:$Y$745</definedName>
    <definedName name="Okres_Žarnovica">'rok 20XY-20XZ'!$Y$746:$Y$756</definedName>
    <definedName name="Okres_Žiar_nad_Hronom">'rok 20XY-20XZ'!$Y$757:$Y$783</definedName>
    <definedName name="Okres_Žilina">'rok 20XY-20XZ'!$Y$505:$Y$528</definedName>
    <definedName name="Združenie_obcí">'rok 20XY-20XZ'!$AF$2:$AF$74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12" l="1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F33" i="2" l="1"/>
  <c r="C5" i="13" l="1"/>
  <c r="E5" i="2"/>
  <c r="C4" i="13"/>
  <c r="E4" i="2"/>
  <c r="D7" i="12" l="1"/>
  <c r="S1" i="12" l="1"/>
  <c r="D11" i="19" l="1"/>
  <c r="N10" i="13" l="1"/>
  <c r="J15" i="12" l="1"/>
  <c r="J9" i="12"/>
  <c r="K9" i="12" s="1"/>
  <c r="A9" i="13"/>
  <c r="K15" i="12" l="1"/>
  <c r="J10" i="12"/>
  <c r="O18" i="12"/>
  <c r="V18" i="12" s="1"/>
  <c r="O19" i="12"/>
  <c r="V19" i="12" s="1"/>
  <c r="O20" i="12"/>
  <c r="V20" i="12" s="1"/>
  <c r="O21" i="12"/>
  <c r="V21" i="12" s="1"/>
  <c r="O22" i="12"/>
  <c r="V22" i="12" s="1"/>
  <c r="O23" i="12"/>
  <c r="V23" i="12" s="1"/>
  <c r="O24" i="12"/>
  <c r="V24" i="12" s="1"/>
  <c r="O25" i="12"/>
  <c r="V25" i="12" s="1"/>
  <c r="O26" i="12"/>
  <c r="V26" i="12" s="1"/>
  <c r="O27" i="12"/>
  <c r="V27" i="12" s="1"/>
  <c r="O28" i="12"/>
  <c r="V28" i="12" s="1"/>
  <c r="O29" i="12"/>
  <c r="V29" i="12" s="1"/>
  <c r="O30" i="12"/>
  <c r="V30" i="12" s="1"/>
  <c r="O31" i="12"/>
  <c r="V31" i="12" s="1"/>
  <c r="O32" i="12"/>
  <c r="V32" i="12" s="1"/>
  <c r="O33" i="12"/>
  <c r="V33" i="12" s="1"/>
  <c r="O34" i="12"/>
  <c r="V34" i="12" s="1"/>
  <c r="O35" i="12"/>
  <c r="V35" i="12" s="1"/>
  <c r="O36" i="12"/>
  <c r="V36" i="12" s="1"/>
  <c r="O37" i="12"/>
  <c r="V37" i="12" s="1"/>
  <c r="O38" i="12"/>
  <c r="V38" i="12" s="1"/>
  <c r="O39" i="12"/>
  <c r="V39" i="12" s="1"/>
  <c r="O40" i="12"/>
  <c r="V40" i="12" s="1"/>
  <c r="O41" i="12"/>
  <c r="V41" i="12" s="1"/>
  <c r="O42" i="12"/>
  <c r="V42" i="12" s="1"/>
  <c r="O43" i="12"/>
  <c r="V43" i="12" s="1"/>
  <c r="O44" i="12"/>
  <c r="V44" i="12" s="1"/>
  <c r="O45" i="12"/>
  <c r="V45" i="12" s="1"/>
  <c r="O46" i="12"/>
  <c r="V46" i="12" s="1"/>
  <c r="O47" i="12"/>
  <c r="V47" i="12" s="1"/>
  <c r="O48" i="12"/>
  <c r="V48" i="12" s="1"/>
  <c r="O49" i="12"/>
  <c r="V49" i="12" s="1"/>
  <c r="O50" i="12"/>
  <c r="V50" i="12" s="1"/>
  <c r="O51" i="12"/>
  <c r="V51" i="12" s="1"/>
  <c r="O52" i="12"/>
  <c r="V52" i="12" s="1"/>
  <c r="O53" i="12"/>
  <c r="V53" i="12" s="1"/>
  <c r="O54" i="12"/>
  <c r="V54" i="12" s="1"/>
  <c r="O55" i="12"/>
  <c r="V55" i="12" s="1"/>
  <c r="O56" i="12"/>
  <c r="V56" i="12" s="1"/>
  <c r="O57" i="12"/>
  <c r="V57" i="12" s="1"/>
  <c r="O58" i="12"/>
  <c r="V58" i="12" s="1"/>
  <c r="O59" i="12"/>
  <c r="V59" i="12" s="1"/>
  <c r="O60" i="12"/>
  <c r="V60" i="12" s="1"/>
  <c r="O61" i="12"/>
  <c r="V61" i="12" s="1"/>
  <c r="O62" i="12"/>
  <c r="V62" i="12" s="1"/>
  <c r="O63" i="12"/>
  <c r="V63" i="12" s="1"/>
  <c r="O64" i="12"/>
  <c r="V64" i="12" s="1"/>
  <c r="O65" i="12"/>
  <c r="V65" i="12" s="1"/>
  <c r="O66" i="12"/>
  <c r="V66" i="12" s="1"/>
  <c r="O67" i="12"/>
  <c r="V67" i="12" s="1"/>
  <c r="O68" i="12"/>
  <c r="V68" i="12" s="1"/>
  <c r="O69" i="12"/>
  <c r="V69" i="12" s="1"/>
  <c r="O70" i="12"/>
  <c r="V70" i="12" s="1"/>
  <c r="O71" i="12"/>
  <c r="V71" i="12" s="1"/>
  <c r="O72" i="12"/>
  <c r="V72" i="12" s="1"/>
  <c r="O73" i="12"/>
  <c r="V73" i="12" s="1"/>
  <c r="O74" i="12"/>
  <c r="V74" i="12" s="1"/>
  <c r="O75" i="12"/>
  <c r="V75" i="12" s="1"/>
  <c r="O76" i="12"/>
  <c r="V76" i="12" s="1"/>
  <c r="O77" i="12"/>
  <c r="V77" i="12" s="1"/>
  <c r="O78" i="12"/>
  <c r="V78" i="12" s="1"/>
  <c r="O79" i="12"/>
  <c r="V79" i="12" s="1"/>
  <c r="O80" i="12"/>
  <c r="V80" i="12" s="1"/>
  <c r="O81" i="12"/>
  <c r="V81" i="12" s="1"/>
  <c r="O82" i="12"/>
  <c r="V82" i="12" s="1"/>
  <c r="O83" i="12"/>
  <c r="V83" i="12" s="1"/>
  <c r="O84" i="12"/>
  <c r="V84" i="12" s="1"/>
  <c r="O85" i="12"/>
  <c r="V85" i="12" s="1"/>
  <c r="O86" i="12"/>
  <c r="V86" i="12" s="1"/>
  <c r="O87" i="12"/>
  <c r="V87" i="12" s="1"/>
  <c r="O88" i="12"/>
  <c r="V88" i="12" s="1"/>
  <c r="O89" i="12"/>
  <c r="V89" i="12" s="1"/>
  <c r="O90" i="12"/>
  <c r="V90" i="12" s="1"/>
  <c r="O91" i="12"/>
  <c r="V91" i="12" s="1"/>
  <c r="O92" i="12"/>
  <c r="V92" i="12" s="1"/>
  <c r="O93" i="12"/>
  <c r="V93" i="12" s="1"/>
  <c r="O94" i="12"/>
  <c r="V94" i="12" s="1"/>
  <c r="O95" i="12"/>
  <c r="V95" i="12" s="1"/>
  <c r="O96" i="12"/>
  <c r="V96" i="12" s="1"/>
  <c r="O97" i="12"/>
  <c r="V97" i="12" s="1"/>
  <c r="O98" i="12"/>
  <c r="V98" i="12" s="1"/>
  <c r="O99" i="12"/>
  <c r="V99" i="12" s="1"/>
  <c r="O100" i="12"/>
  <c r="V100" i="12" s="1"/>
  <c r="O101" i="12"/>
  <c r="V101" i="12" s="1"/>
  <c r="O102" i="12"/>
  <c r="V102" i="12" s="1"/>
  <c r="O103" i="12"/>
  <c r="V103" i="12" s="1"/>
  <c r="O104" i="12"/>
  <c r="V104" i="12" s="1"/>
  <c r="O105" i="12"/>
  <c r="V105" i="12" s="1"/>
  <c r="O106" i="12"/>
  <c r="V106" i="12" s="1"/>
  <c r="O107" i="12"/>
  <c r="V107" i="12" s="1"/>
  <c r="O108" i="12"/>
  <c r="V108" i="12" s="1"/>
  <c r="O109" i="12"/>
  <c r="V109" i="12" s="1"/>
  <c r="O110" i="12"/>
  <c r="V110" i="12" s="1"/>
  <c r="O111" i="12"/>
  <c r="V111" i="12" s="1"/>
  <c r="O112" i="12"/>
  <c r="V112" i="12" s="1"/>
  <c r="O113" i="12"/>
  <c r="V113" i="12" s="1"/>
  <c r="O114" i="12"/>
  <c r="V114" i="12" s="1"/>
  <c r="O115" i="12"/>
  <c r="V115" i="12" s="1"/>
  <c r="O116" i="12"/>
  <c r="V116" i="12" s="1"/>
  <c r="O117" i="12"/>
  <c r="V117" i="12" s="1"/>
  <c r="O118" i="12"/>
  <c r="V118" i="12" s="1"/>
  <c r="O119" i="12"/>
  <c r="V119" i="12" s="1"/>
  <c r="O120" i="12"/>
  <c r="V120" i="12" s="1"/>
  <c r="O121" i="12"/>
  <c r="V121" i="12" s="1"/>
  <c r="O122" i="12"/>
  <c r="V122" i="12" s="1"/>
  <c r="O123" i="12"/>
  <c r="V123" i="12" s="1"/>
  <c r="O124" i="12"/>
  <c r="V124" i="12" s="1"/>
  <c r="O125" i="12"/>
  <c r="V125" i="12" s="1"/>
  <c r="O126" i="12"/>
  <c r="V126" i="12" s="1"/>
  <c r="O127" i="12"/>
  <c r="V127" i="12" s="1"/>
  <c r="O17" i="12"/>
  <c r="V17" i="12" s="1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7" i="12"/>
  <c r="A8" i="2"/>
  <c r="I16" i="12"/>
  <c r="C12" i="2" l="1"/>
  <c r="L12" i="2" s="1"/>
  <c r="B12" i="2"/>
  <c r="C11" i="2"/>
  <c r="C9" i="2"/>
  <c r="C8" i="2"/>
  <c r="U8" i="2" s="1"/>
  <c r="C10" i="2"/>
  <c r="B10" i="2"/>
  <c r="B9" i="2"/>
  <c r="B8" i="2"/>
  <c r="B11" i="2"/>
  <c r="V16" i="12"/>
  <c r="K10" i="12"/>
  <c r="A18" i="2" s="1"/>
  <c r="A10" i="13"/>
  <c r="A13" i="2"/>
  <c r="J16" i="12"/>
  <c r="I12" i="2" l="1"/>
  <c r="C17" i="2"/>
  <c r="L17" i="2" s="1"/>
  <c r="B17" i="2"/>
  <c r="Q9" i="2"/>
  <c r="P9" i="2"/>
  <c r="U9" i="2"/>
  <c r="C22" i="2"/>
  <c r="L22" i="2" s="1"/>
  <c r="B22" i="2"/>
  <c r="U11" i="2"/>
  <c r="P11" i="2"/>
  <c r="Q11" i="2"/>
  <c r="U12" i="2"/>
  <c r="Q12" i="2"/>
  <c r="P12" i="2"/>
  <c r="U10" i="2"/>
  <c r="Q10" i="2"/>
  <c r="P10" i="2"/>
  <c r="P8" i="2"/>
  <c r="Q8" i="2"/>
  <c r="L8" i="2"/>
  <c r="I9" i="2"/>
  <c r="I10" i="2"/>
  <c r="I11" i="2"/>
  <c r="L10" i="2"/>
  <c r="L11" i="2"/>
  <c r="L9" i="2"/>
  <c r="I8" i="2"/>
  <c r="C21" i="2"/>
  <c r="C20" i="2"/>
  <c r="C19" i="2"/>
  <c r="C18" i="2"/>
  <c r="C16" i="2"/>
  <c r="C15" i="2"/>
  <c r="C14" i="2"/>
  <c r="C13" i="2"/>
  <c r="B20" i="2"/>
  <c r="B19" i="2"/>
  <c r="B18" i="2"/>
  <c r="B21" i="2"/>
  <c r="B16" i="2"/>
  <c r="B13" i="2"/>
  <c r="B15" i="2"/>
  <c r="B14" i="2"/>
  <c r="L10" i="12"/>
  <c r="A11" i="13"/>
  <c r="K16" i="12"/>
  <c r="L11" i="12"/>
  <c r="I22" i="2" l="1"/>
  <c r="P22" i="2"/>
  <c r="Q22" i="2"/>
  <c r="U22" i="2"/>
  <c r="I17" i="2"/>
  <c r="Q17" i="2"/>
  <c r="U17" i="2"/>
  <c r="P17" i="2"/>
  <c r="U21" i="2"/>
  <c r="Q21" i="2"/>
  <c r="P21" i="2"/>
  <c r="Q13" i="2"/>
  <c r="P13" i="2"/>
  <c r="U13" i="2"/>
  <c r="P20" i="2"/>
  <c r="U20" i="2"/>
  <c r="Q20" i="2"/>
  <c r="P15" i="2"/>
  <c r="U15" i="2"/>
  <c r="Q15" i="2"/>
  <c r="Q19" i="2"/>
  <c r="U19" i="2"/>
  <c r="P19" i="2"/>
  <c r="P14" i="2"/>
  <c r="U14" i="2"/>
  <c r="Q14" i="2"/>
  <c r="P16" i="2"/>
  <c r="U16" i="2"/>
  <c r="Q16" i="2"/>
  <c r="P18" i="2"/>
  <c r="U18" i="2"/>
  <c r="Q18" i="2"/>
  <c r="I19" i="2"/>
  <c r="I18" i="2"/>
  <c r="I20" i="2"/>
  <c r="I21" i="2"/>
  <c r="I15" i="2"/>
  <c r="L13" i="2"/>
  <c r="I14" i="2"/>
  <c r="I16" i="2"/>
  <c r="L19" i="2"/>
  <c r="L14" i="2"/>
  <c r="L16" i="2"/>
  <c r="L15" i="2"/>
  <c r="L21" i="2"/>
  <c r="L20" i="2"/>
  <c r="L18" i="2"/>
  <c r="I13" i="2"/>
  <c r="M10" i="12"/>
  <c r="L15" i="12" s="1"/>
  <c r="A12" i="13"/>
  <c r="A23" i="2"/>
  <c r="L16" i="12"/>
  <c r="L13" i="12"/>
  <c r="H18" i="12"/>
  <c r="T18" i="12" s="1"/>
  <c r="H19" i="12"/>
  <c r="T19" i="12" s="1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7" i="12"/>
  <c r="B27" i="2" l="1"/>
  <c r="C27" i="2"/>
  <c r="I27" i="2" s="1"/>
  <c r="T17" i="12"/>
  <c r="U17" i="12" s="1"/>
  <c r="C24" i="2"/>
  <c r="C25" i="2"/>
  <c r="C23" i="2"/>
  <c r="C26" i="2"/>
  <c r="B26" i="2"/>
  <c r="B25" i="2"/>
  <c r="B24" i="2"/>
  <c r="B23" i="2"/>
  <c r="U112" i="12"/>
  <c r="U64" i="12"/>
  <c r="U122" i="12"/>
  <c r="U98" i="12"/>
  <c r="U50" i="12"/>
  <c r="U96" i="12"/>
  <c r="U123" i="12"/>
  <c r="U107" i="12"/>
  <c r="U114" i="12"/>
  <c r="U106" i="12"/>
  <c r="U90" i="12"/>
  <c r="U82" i="12"/>
  <c r="U74" i="12"/>
  <c r="U66" i="12"/>
  <c r="U58" i="12"/>
  <c r="U42" i="12"/>
  <c r="U34" i="12"/>
  <c r="U26" i="12"/>
  <c r="U121" i="12"/>
  <c r="U113" i="12"/>
  <c r="U105" i="12"/>
  <c r="U97" i="12"/>
  <c r="U89" i="12"/>
  <c r="U81" i="12"/>
  <c r="U73" i="12"/>
  <c r="U65" i="12"/>
  <c r="U57" i="12"/>
  <c r="U49" i="12"/>
  <c r="U41" i="12"/>
  <c r="U33" i="12"/>
  <c r="U25" i="12"/>
  <c r="U104" i="12"/>
  <c r="U80" i="12"/>
  <c r="U48" i="12"/>
  <c r="U32" i="12"/>
  <c r="U127" i="12"/>
  <c r="U111" i="12"/>
  <c r="U95" i="12"/>
  <c r="U79" i="12"/>
  <c r="U63" i="12"/>
  <c r="U47" i="12"/>
  <c r="U126" i="12"/>
  <c r="U118" i="12"/>
  <c r="U110" i="12"/>
  <c r="U102" i="12"/>
  <c r="U94" i="12"/>
  <c r="U86" i="12"/>
  <c r="U78" i="12"/>
  <c r="U70" i="12"/>
  <c r="U62" i="12"/>
  <c r="U54" i="12"/>
  <c r="U46" i="12"/>
  <c r="U38" i="12"/>
  <c r="U30" i="12"/>
  <c r="U22" i="12"/>
  <c r="U88" i="12"/>
  <c r="U56" i="12"/>
  <c r="U40" i="12"/>
  <c r="U24" i="12"/>
  <c r="U119" i="12"/>
  <c r="U103" i="12"/>
  <c r="U87" i="12"/>
  <c r="U71" i="12"/>
  <c r="U55" i="12"/>
  <c r="U39" i="12"/>
  <c r="U31" i="12"/>
  <c r="U23" i="12"/>
  <c r="U125" i="12"/>
  <c r="U117" i="12"/>
  <c r="U109" i="12"/>
  <c r="U101" i="12"/>
  <c r="U93" i="12"/>
  <c r="U85" i="12"/>
  <c r="U77" i="12"/>
  <c r="U69" i="12"/>
  <c r="U61" i="12"/>
  <c r="U53" i="12"/>
  <c r="U45" i="12"/>
  <c r="U37" i="12"/>
  <c r="U29" i="12"/>
  <c r="U21" i="12"/>
  <c r="U124" i="12"/>
  <c r="U116" i="12"/>
  <c r="U108" i="12"/>
  <c r="U100" i="12"/>
  <c r="U92" i="12"/>
  <c r="U84" i="12"/>
  <c r="U76" i="12"/>
  <c r="U68" i="12"/>
  <c r="U60" i="12"/>
  <c r="U52" i="12"/>
  <c r="U44" i="12"/>
  <c r="U36" i="12"/>
  <c r="U28" i="12"/>
  <c r="U120" i="12"/>
  <c r="U72" i="12"/>
  <c r="U115" i="12"/>
  <c r="U99" i="12"/>
  <c r="U91" i="12"/>
  <c r="U83" i="12"/>
  <c r="U75" i="12"/>
  <c r="U67" i="12"/>
  <c r="U59" i="12"/>
  <c r="U51" i="12"/>
  <c r="U43" i="12"/>
  <c r="U35" i="12"/>
  <c r="U27" i="12"/>
  <c r="U19" i="12"/>
  <c r="U18" i="12"/>
  <c r="U20" i="12"/>
  <c r="M16" i="12"/>
  <c r="A13" i="13"/>
  <c r="A28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N11" i="12"/>
  <c r="N12" i="12"/>
  <c r="R12" i="12" s="1"/>
  <c r="Q11" i="12"/>
  <c r="Q13" i="12" s="1"/>
  <c r="M11" i="12"/>
  <c r="K11" i="12"/>
  <c r="J11" i="12"/>
  <c r="I11" i="12"/>
  <c r="C32" i="2" l="1"/>
  <c r="I32" i="2" s="1"/>
  <c r="B32" i="2"/>
  <c r="L27" i="2"/>
  <c r="U27" i="2"/>
  <c r="Q27" i="2"/>
  <c r="P27" i="2"/>
  <c r="P24" i="2"/>
  <c r="U24" i="2"/>
  <c r="Q24" i="2"/>
  <c r="P26" i="2"/>
  <c r="U26" i="2"/>
  <c r="Q26" i="2"/>
  <c r="P23" i="2"/>
  <c r="U23" i="2"/>
  <c r="Q23" i="2"/>
  <c r="P25" i="2"/>
  <c r="U25" i="2"/>
  <c r="Q25" i="2"/>
  <c r="I26" i="2"/>
  <c r="I23" i="2"/>
  <c r="I25" i="2"/>
  <c r="I24" i="2"/>
  <c r="L23" i="2"/>
  <c r="L24" i="2"/>
  <c r="L25" i="2"/>
  <c r="L26" i="2"/>
  <c r="C31" i="2"/>
  <c r="C30" i="2"/>
  <c r="C29" i="2"/>
  <c r="C28" i="2"/>
  <c r="B30" i="2"/>
  <c r="B29" i="2"/>
  <c r="B31" i="2"/>
  <c r="B28" i="2"/>
  <c r="T16" i="12"/>
  <c r="E7" i="12" s="1"/>
  <c r="M13" i="12"/>
  <c r="I13" i="12"/>
  <c r="J13" i="12"/>
  <c r="K13" i="12"/>
  <c r="N14" i="13"/>
  <c r="N13" i="12"/>
  <c r="R17" i="12"/>
  <c r="R11" i="12" s="1"/>
  <c r="L32" i="2" l="1"/>
  <c r="U32" i="2"/>
  <c r="P32" i="2"/>
  <c r="Q32" i="2"/>
  <c r="P28" i="2"/>
  <c r="U28" i="2"/>
  <c r="Q28" i="2"/>
  <c r="P30" i="2"/>
  <c r="U30" i="2"/>
  <c r="Q30" i="2"/>
  <c r="U29" i="2"/>
  <c r="Q29" i="2"/>
  <c r="P29" i="2"/>
  <c r="P31" i="2"/>
  <c r="U31" i="2"/>
  <c r="Q31" i="2"/>
  <c r="L31" i="2"/>
  <c r="I29" i="2"/>
  <c r="I30" i="2"/>
  <c r="L28" i="2"/>
  <c r="L30" i="2"/>
  <c r="L29" i="2"/>
  <c r="C33" i="2"/>
  <c r="I28" i="2"/>
  <c r="I31" i="2"/>
  <c r="L9" i="12"/>
  <c r="R13" i="12"/>
  <c r="I33" i="2" l="1"/>
</calcChain>
</file>

<file path=xl/sharedStrings.xml><?xml version="1.0" encoding="utf-8"?>
<sst xmlns="http://schemas.openxmlformats.org/spreadsheetml/2006/main" count="169" uniqueCount="135">
  <si>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</si>
  <si>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</si>
  <si>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</si>
  <si>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</si>
  <si>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</si>
  <si>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</si>
  <si>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</si>
  <si>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</si>
  <si>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</si>
  <si>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</si>
  <si>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</si>
  <si>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</si>
  <si>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</si>
  <si>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</si>
  <si>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</si>
  <si>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</si>
  <si>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</si>
  <si>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</si>
  <si>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</si>
  <si>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</si>
  <si>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</si>
  <si>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</si>
  <si>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</si>
  <si>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</si>
  <si>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</si>
  <si>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</si>
  <si>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</si>
  <si>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</si>
  <si>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</si>
  <si>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</si>
  <si>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</si>
  <si>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</si>
  <si>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</si>
  <si>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</si>
  <si>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</si>
  <si>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</si>
  <si>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</si>
  <si>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</si>
  <si>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</si>
  <si>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</si>
  <si>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</si>
  <si>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</si>
  <si>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</si>
  <si>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</si>
  <si>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</si>
  <si>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</si>
  <si>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</si>
  <si>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</si>
  <si>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</si>
  <si>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</si>
  <si>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</si>
  <si>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</si>
  <si>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</si>
  <si>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</si>
  <si>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</si>
  <si>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</si>
  <si>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</si>
  <si>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</si>
  <si>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</si>
  <si>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</si>
  <si>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</si>
  <si>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</si>
  <si>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</si>
  <si>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</si>
  <si>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</si>
  <si>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</si>
  <si>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</si>
  <si>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</si>
  <si>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</si>
  <si>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</si>
  <si>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</si>
  <si>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</si>
  <si>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</si>
  <si>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</si>
  <si>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</si>
  <si>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</si>
  <si>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</si>
  <si>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</si>
  <si>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</si>
  <si>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</si>
  <si>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</si>
  <si>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</si>
  <si>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</si>
  <si>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</si>
  <si>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</si>
  <si>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</si>
  <si>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</si>
  <si>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</si>
  <si>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</si>
  <si>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</si>
  <si>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</si>
  <si>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</si>
  <si>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</si>
  <si>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</si>
  <si>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</si>
  <si>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</si>
  <si>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</si>
  <si>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</si>
  <si>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</si>
  <si>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</si>
  <si>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</si>
  <si>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</si>
  <si>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</si>
  <si>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</si>
  <si>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</si>
  <si>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</si>
  <si>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</si>
  <si>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</si>
  <si>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</si>
  <si>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</si>
  <si>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</si>
  <si>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</si>
  <si>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</si>
  <si>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</si>
  <si>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</si>
  <si>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</si>
  <si>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</si>
  <si>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</si>
  <si>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</si>
  <si>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Popis k tabuľke „Prehľad rozpočtových nákladov v EUR“</t>
  </si>
  <si>
    <t>V tabuľke sa neuvádzajú riadky s nadradenými úrovňami položiek rozpočtu, ako napr. HSV, PSV, M;  napr. 3 - Zvislé a kompletné konštrukcie,766 - Konštrukcie stolárske  a podobne.</t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</si>
  <si>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„Poradové číslo“</t>
    </r>
    <r>
      <rPr>
        <sz val="11"/>
        <color theme="1"/>
        <rFont val="Calibri"/>
        <family val="2"/>
        <charset val="238"/>
        <scheme val="minor"/>
      </rPr>
      <t xml:space="preserve"> sa uvedie poradové číslo položky rozpočtu.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</si>
  <si>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cenníka“</t>
    </r>
    <r>
      <rPr>
        <sz val="11"/>
        <color theme="1"/>
        <rFont val="Calibri"/>
        <family val="2"/>
        <charset val="238"/>
        <scheme val="minor"/>
      </rPr>
      <t xml:space="preserve"> sa uvedie 3-miestny číselný kód, prípadne označenie MAT. Ak ide o položku rozpočtu bez kódu, alebo príslušný subjekt  nevie aký kód tam treba dať, uvedie sa tu označenie R.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</si>
  <si>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položky“</t>
    </r>
    <r>
      <rPr>
        <sz val="11"/>
        <color theme="1"/>
        <rFont val="Calibri"/>
        <family val="2"/>
        <charset val="238"/>
        <scheme val="minor"/>
      </rPr>
      <t xml:space="preserve"> sa uvedie 9-miestny číselný kód podľa katalógu stavebných prác. Katalógy stavebných prác vychádzajú  z triediacej sústavy tvorenej triednikom stavebných konštrukcií a prác (TSKP). V prípade položky s označením MAT môže ísť o 10-miestny kód. Žiadateľ/prijímateľ k vlastným položkám rozpočtu priradí vecne príbuzný 9-miestny číselný kód (alebo 10-miestny kód) podľa katalógu stavebných prác. V prípade, že takéto rozpísanie vlastných položiek rozpočtu nie je možné, žiadateľ/prijímateľ musí daný stav adekvátne vysvetliť poskytovateľovi pomoci/PPA a preukázať hospodárnosť a efektívnosť danej položky.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</si>
  <si>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„Popis položky"</t>
    </r>
    <r>
      <rPr>
        <sz val="11"/>
        <color theme="1"/>
        <rFont val="Calibri"/>
        <family val="2"/>
        <charset val="238"/>
        <scheme val="minor"/>
      </rPr>
      <t xml:space="preserve">, stavebného dielu, remesla, výkaz-výmer“ sa uvedie popis položky,       t. j. čo všetko obsahuje daná položka rozpočtu zaradená pod príslušný kód podľa katalógu stavebných prác, a to vrátane doplňujúcich údajov, ako napr. rozmer, výška, šírka, objem, vzdialenosť premiestnenia výkopu atď.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</si>
  <si>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„Množstvo výmera“</t>
    </r>
    <r>
      <rPr>
        <sz val="11"/>
        <color theme="1"/>
        <rFont val="Calibri"/>
        <family val="2"/>
        <charset val="238"/>
        <scheme val="minor"/>
      </rPr>
      <t xml:space="preserve"> sa uvedie výpočet množstva, a to zaokrúhlené na 3 desatinné miesta.</t>
    </r>
  </si>
  <si>
    <r>
      <t>V</t>
    </r>
    <r>
      <rPr>
        <b/>
        <sz val="11"/>
        <color rgb="FFFF0000"/>
        <rFont val="Calibri"/>
        <family val="2"/>
        <charset val="238"/>
        <scheme val="minor"/>
      </rPr>
      <t> stĺpci „Merná jednotka“</t>
    </r>
    <r>
      <rPr>
        <sz val="11"/>
        <color theme="1"/>
        <rFont val="Calibri"/>
        <family val="2"/>
        <charset val="238"/>
        <scheme val="minor"/>
      </rPr>
      <t xml:space="preserve"> sa uvedie merná jednotka pre danú položku (m,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t, ks ...).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</si>
  <si>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„Jednotková cena“</t>
    </r>
    <r>
      <rPr>
        <sz val="11"/>
        <color theme="1"/>
        <rFont val="Calibri"/>
        <family val="2"/>
        <charset val="238"/>
        <scheme val="minor"/>
      </rPr>
      <t xml:space="preserve"> sa uvedie jednotková cena v EUR  zaokrúhlená na 3 desatinné miesta.</t>
    </r>
  </si>
  <si>
    <t>Produkt spracovania</t>
  </si>
  <si>
    <t>výstup na prílohe I. ZFEU menej rozvinuté regióny</t>
  </si>
  <si>
    <t>výstup na prílohe I. ZFEU ostatné regióny (Bratislavský kraj)</t>
  </si>
  <si>
    <t>výstup mimo prílohy I. ZFEU - PO, KE, BB, ZA kraj</t>
  </si>
  <si>
    <t>výstup mimo prílohy I. ZFEU ostatné regióny (Bratislavský kraj)</t>
  </si>
  <si>
    <t>výstup mimo prílohy I. ZFEU - TN, NR, TT kraj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</si>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</sst>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"/>
    <numFmt numFmtId="166" formatCode="0.000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15" fillId="0" borderId="0"/>
    <xf numFmtId="0" fontId="13" fillId="0" borderId="0"/>
    <xf numFmtId="0" fontId="16" fillId="0" borderId="0"/>
    <xf numFmtId="0" fontId="19" fillId="0" borderId="0"/>
    <xf numFmtId="0" fontId="3" fillId="0" borderId="0"/>
  </cellStyleXfs>
  <cellXfs count="221">
    <xf numFmtId="0" fontId="0" fillId="0" borderId="0" xfId="0"/>
    <xf numFmtId="0" fontId="7" fillId="0" borderId="0" xfId="0" applyFont="1"/>
    <xf numFmtId="0" fontId="6" fillId="0" borderId="0" xfId="0" applyFont="1"/>
    <xf numFmtId="0" fontId="7" fillId="0" borderId="0" xfId="0" applyFont="1" applyFill="1" applyBorder="1" applyAlignment="1">
      <alignment vertical="center"/>
    </xf>
    <xf numFmtId="4" fontId="5" fillId="0" borderId="2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/>
    <xf numFmtId="4" fontId="10" fillId="0" borderId="0" xfId="0" applyNumberFormat="1" applyFont="1"/>
    <xf numFmtId="0" fontId="10" fillId="7" borderId="0" xfId="0" applyFont="1" applyFill="1" applyAlignment="1">
      <alignment vertical="center"/>
    </xf>
    <xf numFmtId="0" fontId="10" fillId="7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vertical="center"/>
    </xf>
    <xf numFmtId="0" fontId="9" fillId="3" borderId="32" xfId="0" applyFont="1" applyFill="1" applyBorder="1" applyAlignment="1" applyProtection="1">
      <alignment vertical="center"/>
      <protection hidden="1"/>
    </xf>
    <xf numFmtId="0" fontId="9" fillId="3" borderId="32" xfId="0" applyFont="1" applyFill="1" applyBorder="1" applyAlignment="1" applyProtection="1">
      <alignment horizontal="center" vertical="center"/>
      <protection hidden="1"/>
    </xf>
    <xf numFmtId="0" fontId="9" fillId="3" borderId="32" xfId="0" applyFont="1" applyFill="1" applyBorder="1" applyAlignment="1" applyProtection="1">
      <alignment horizontal="left" vertical="center"/>
      <protection hidden="1"/>
    </xf>
    <xf numFmtId="0" fontId="9" fillId="3" borderId="33" xfId="0" applyFont="1" applyFill="1" applyBorder="1" applyAlignment="1">
      <alignment vertical="center"/>
    </xf>
    <xf numFmtId="0" fontId="9" fillId="3" borderId="3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vertical="center"/>
    </xf>
    <xf numFmtId="0" fontId="9" fillId="3" borderId="29" xfId="0" applyFont="1" applyFill="1" applyBorder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center"/>
      <protection hidden="1"/>
    </xf>
    <xf numFmtId="0" fontId="9" fillId="3" borderId="29" xfId="0" applyFont="1" applyFill="1" applyBorder="1" applyAlignment="1">
      <alignment horizontal="center" vertical="center"/>
    </xf>
    <xf numFmtId="4" fontId="9" fillId="3" borderId="17" xfId="0" applyNumberFormat="1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4" fontId="9" fillId="2" borderId="19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4" fontId="9" fillId="2" borderId="22" xfId="0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28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4" fontId="9" fillId="0" borderId="19" xfId="0" applyNumberFormat="1" applyFont="1" applyBorder="1" applyAlignment="1" applyProtection="1">
      <alignment vertical="center"/>
      <protection locked="0"/>
    </xf>
    <xf numFmtId="4" fontId="9" fillId="2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0" borderId="2" xfId="0" applyFont="1" applyBorder="1" applyAlignment="1" applyProtection="1">
      <alignment vertical="center"/>
      <protection locked="0"/>
    </xf>
    <xf numFmtId="4" fontId="9" fillId="2" borderId="20" xfId="0" applyNumberFormat="1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4" fontId="9" fillId="2" borderId="17" xfId="0" applyNumberFormat="1" applyFont="1" applyFill="1" applyBorder="1" applyAlignment="1">
      <alignment vertical="center"/>
    </xf>
    <xf numFmtId="4" fontId="9" fillId="2" borderId="13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25" xfId="0" applyFont="1" applyFill="1" applyBorder="1" applyAlignment="1">
      <alignment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4" fontId="9" fillId="3" borderId="29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Border="1" applyAlignment="1" applyProtection="1">
      <alignment vertical="center" wrapText="1"/>
      <protection locked="0"/>
    </xf>
    <xf numFmtId="4" fontId="10" fillId="0" borderId="19" xfId="0" applyNumberFormat="1" applyFont="1" applyBorder="1" applyAlignment="1" applyProtection="1">
      <alignment vertical="center" wrapText="1"/>
      <protection locked="0"/>
    </xf>
    <xf numFmtId="4" fontId="9" fillId="2" borderId="19" xfId="0" applyNumberFormat="1" applyFont="1" applyFill="1" applyBorder="1" applyAlignment="1" applyProtection="1">
      <alignment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4" fontId="9" fillId="0" borderId="19" xfId="0" applyNumberFormat="1" applyFont="1" applyBorder="1" applyAlignment="1" applyProtection="1">
      <alignment horizontal="center" vertical="center" wrapText="1"/>
      <protection hidden="1"/>
    </xf>
    <xf numFmtId="4" fontId="9" fillId="0" borderId="19" xfId="0" applyNumberFormat="1" applyFont="1" applyBorder="1" applyAlignment="1" applyProtection="1">
      <alignment vertical="center" wrapText="1"/>
      <protection locked="0"/>
    </xf>
    <xf numFmtId="4" fontId="9" fillId="0" borderId="22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wrapText="1"/>
    </xf>
    <xf numFmtId="4" fontId="10" fillId="0" borderId="4" xfId="0" applyNumberFormat="1" applyFont="1" applyBorder="1" applyAlignment="1" applyProtection="1">
      <alignment vertical="center"/>
      <protection locked="0"/>
    </xf>
    <xf numFmtId="4" fontId="10" fillId="0" borderId="2" xfId="0" applyNumberFormat="1" applyFont="1" applyBorder="1" applyAlignment="1" applyProtection="1">
      <alignment vertical="center"/>
      <protection locked="0"/>
    </xf>
    <xf numFmtId="4" fontId="9" fillId="0" borderId="2" xfId="0" applyNumberFormat="1" applyFont="1" applyBorder="1" applyAlignment="1" applyProtection="1">
      <alignment vertical="center"/>
      <protection locked="0"/>
    </xf>
    <xf numFmtId="4" fontId="9" fillId="0" borderId="20" xfId="0" applyNumberFormat="1" applyFont="1" applyBorder="1" applyAlignment="1" applyProtection="1">
      <alignment vertical="center"/>
      <protection hidden="1"/>
    </xf>
    <xf numFmtId="4" fontId="10" fillId="0" borderId="12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9" fillId="2" borderId="29" xfId="0" applyNumberFormat="1" applyFont="1" applyFill="1" applyBorder="1" applyAlignment="1" applyProtection="1">
      <alignment vertical="center" wrapText="1"/>
      <protection hidden="1"/>
    </xf>
    <xf numFmtId="0" fontId="9" fillId="0" borderId="29" xfId="0" applyFont="1" applyBorder="1" applyAlignment="1" applyProtection="1">
      <alignment horizontal="center" vertical="center" wrapText="1"/>
      <protection hidden="1"/>
    </xf>
    <xf numFmtId="4" fontId="9" fillId="0" borderId="29" xfId="0" applyNumberFormat="1" applyFont="1" applyBorder="1" applyAlignment="1" applyProtection="1">
      <alignment horizontal="center" vertical="center" wrapText="1"/>
      <protection hidden="1"/>
    </xf>
    <xf numFmtId="4" fontId="9" fillId="0" borderId="1" xfId="0" applyNumberFormat="1" applyFont="1" applyBorder="1" applyAlignment="1" applyProtection="1">
      <alignment vertical="center"/>
      <protection locked="0"/>
    </xf>
    <xf numFmtId="4" fontId="9" fillId="0" borderId="13" xfId="0" applyNumberFormat="1" applyFont="1" applyBorder="1" applyAlignment="1" applyProtection="1">
      <alignment vertical="center"/>
      <protection hidden="1"/>
    </xf>
    <xf numFmtId="0" fontId="6" fillId="4" borderId="1" xfId="0" applyFont="1" applyFill="1" applyBorder="1" applyAlignment="1">
      <alignment horizontal="center" vertical="center"/>
    </xf>
    <xf numFmtId="0" fontId="6" fillId="5" borderId="30" xfId="0" applyFont="1" applyFill="1" applyBorder="1" applyAlignment="1" applyProtection="1">
      <alignment horizontal="center" vertical="center"/>
      <protection hidden="1"/>
    </xf>
    <xf numFmtId="4" fontId="5" fillId="0" borderId="19" xfId="0" applyNumberFormat="1" applyFont="1" applyBorder="1" applyAlignment="1" applyProtection="1">
      <alignment vertical="center"/>
      <protection locked="0"/>
    </xf>
    <xf numFmtId="4" fontId="8" fillId="4" borderId="22" xfId="0" applyNumberFormat="1" applyFont="1" applyFill="1" applyBorder="1" applyAlignment="1" applyProtection="1">
      <alignment vertical="center"/>
      <protection hidden="1"/>
    </xf>
    <xf numFmtId="4" fontId="8" fillId="4" borderId="20" xfId="0" applyNumberFormat="1" applyFont="1" applyFill="1" applyBorder="1" applyAlignment="1" applyProtection="1">
      <alignment vertical="center"/>
      <protection hidden="1"/>
    </xf>
    <xf numFmtId="4" fontId="8" fillId="4" borderId="1" xfId="0" applyNumberFormat="1" applyFont="1" applyFill="1" applyBorder="1" applyAlignment="1" applyProtection="1">
      <alignment vertical="center"/>
      <protection hidden="1"/>
    </xf>
    <xf numFmtId="4" fontId="8" fillId="4" borderId="13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/>
    <xf numFmtId="0" fontId="10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4" fontId="5" fillId="0" borderId="23" xfId="0" applyNumberFormat="1" applyFont="1" applyBorder="1" applyAlignment="1" applyProtection="1">
      <alignment vertical="center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4" fontId="8" fillId="4" borderId="12" xfId="0" applyNumberFormat="1" applyFont="1" applyFill="1" applyBorder="1" applyAlignment="1" applyProtection="1">
      <alignment vertical="center"/>
      <protection hidden="1"/>
    </xf>
    <xf numFmtId="0" fontId="6" fillId="4" borderId="40" xfId="0" applyFont="1" applyFill="1" applyBorder="1" applyAlignment="1">
      <alignment horizontal="center" vertical="center"/>
    </xf>
    <xf numFmtId="0" fontId="17" fillId="0" borderId="0" xfId="4" applyFont="1" applyProtection="1"/>
    <xf numFmtId="0" fontId="18" fillId="0" borderId="0" xfId="4" applyFont="1" applyProtection="1"/>
    <xf numFmtId="4" fontId="18" fillId="0" borderId="0" xfId="4" applyNumberFormat="1" applyFont="1" applyProtection="1"/>
    <xf numFmtId="164" fontId="18" fillId="0" borderId="0" xfId="4" applyNumberFormat="1" applyFont="1" applyProtection="1"/>
    <xf numFmtId="165" fontId="18" fillId="0" borderId="0" xfId="4" applyNumberFormat="1" applyFont="1" applyProtection="1"/>
    <xf numFmtId="49" fontId="20" fillId="0" borderId="0" xfId="5" applyNumberFormat="1" applyFont="1"/>
    <xf numFmtId="0" fontId="20" fillId="0" borderId="0" xfId="5" applyFont="1"/>
    <xf numFmtId="49" fontId="18" fillId="0" borderId="0" xfId="4" applyNumberFormat="1" applyFont="1" applyProtection="1"/>
    <xf numFmtId="49" fontId="21" fillId="0" borderId="0" xfId="5" applyNumberFormat="1" applyFont="1"/>
    <xf numFmtId="0" fontId="21" fillId="0" borderId="0" xfId="5" applyFont="1"/>
    <xf numFmtId="49" fontId="18" fillId="0" borderId="0" xfId="4" applyNumberFormat="1" applyFont="1" applyAlignment="1" applyProtection="1">
      <alignment horizontal="center"/>
    </xf>
    <xf numFmtId="49" fontId="18" fillId="0" borderId="0" xfId="4" applyNumberFormat="1" applyFont="1" applyAlignment="1" applyProtection="1"/>
    <xf numFmtId="0" fontId="22" fillId="0" borderId="0" xfId="4" applyFont="1" applyProtection="1"/>
    <xf numFmtId="0" fontId="18" fillId="0" borderId="41" xfId="4" applyFont="1" applyBorder="1" applyAlignment="1" applyProtection="1">
      <alignment horizontal="center"/>
    </xf>
    <xf numFmtId="0" fontId="18" fillId="0" borderId="42" xfId="4" applyFont="1" applyBorder="1" applyAlignment="1" applyProtection="1">
      <alignment horizontal="centerContinuous"/>
    </xf>
    <xf numFmtId="0" fontId="18" fillId="0" borderId="4" xfId="4" applyFont="1" applyBorder="1" applyAlignment="1" applyProtection="1">
      <alignment horizontal="centerContinuous"/>
    </xf>
    <xf numFmtId="0" fontId="18" fillId="0" borderId="3" xfId="4" applyFont="1" applyBorder="1" applyAlignment="1" applyProtection="1">
      <alignment horizontal="centerContinuous"/>
    </xf>
    <xf numFmtId="0" fontId="18" fillId="0" borderId="43" xfId="4" applyNumberFormat="1" applyFont="1" applyBorder="1" applyAlignment="1" applyProtection="1">
      <alignment horizontal="center"/>
    </xf>
    <xf numFmtId="0" fontId="18" fillId="0" borderId="41" xfId="4" applyNumberFormat="1" applyFont="1" applyBorder="1" applyAlignment="1" applyProtection="1">
      <alignment horizontal="center"/>
    </xf>
    <xf numFmtId="0" fontId="23" fillId="0" borderId="0" xfId="4" applyFont="1" applyAlignment="1" applyProtection="1">
      <alignment horizontal="center"/>
      <protection locked="0"/>
    </xf>
    <xf numFmtId="0" fontId="18" fillId="0" borderId="0" xfId="4" applyFont="1" applyAlignment="1" applyProtection="1">
      <alignment horizontal="center"/>
    </xf>
    <xf numFmtId="49" fontId="18" fillId="0" borderId="0" xfId="4" applyNumberFormat="1" applyFont="1" applyAlignment="1" applyProtection="1">
      <alignment horizontal="left"/>
    </xf>
    <xf numFmtId="0" fontId="18" fillId="0" borderId="19" xfId="4" applyFont="1" applyBorder="1" applyAlignment="1" applyProtection="1">
      <alignment horizontal="center"/>
    </xf>
    <xf numFmtId="0" fontId="18" fillId="0" borderId="19" xfId="4" applyFont="1" applyBorder="1" applyAlignment="1" applyProtection="1">
      <alignment horizontal="center" vertical="center"/>
    </xf>
    <xf numFmtId="0" fontId="18" fillId="0" borderId="23" xfId="4" applyFont="1" applyBorder="1" applyAlignment="1" applyProtection="1">
      <alignment horizontal="center"/>
    </xf>
    <xf numFmtId="0" fontId="18" fillId="0" borderId="23" xfId="4" applyNumberFormat="1" applyFont="1" applyBorder="1" applyAlignment="1" applyProtection="1">
      <alignment horizontal="center"/>
    </xf>
    <xf numFmtId="0" fontId="18" fillId="0" borderId="19" xfId="4" applyNumberFormat="1" applyFont="1" applyBorder="1" applyAlignment="1" applyProtection="1">
      <alignment horizontal="center"/>
    </xf>
    <xf numFmtId="49" fontId="18" fillId="0" borderId="0" xfId="4" applyNumberFormat="1" applyFont="1" applyAlignment="1" applyProtection="1">
      <alignment horizontal="left" vertical="top"/>
    </xf>
    <xf numFmtId="49" fontId="18" fillId="0" borderId="0" xfId="4" applyNumberFormat="1" applyFont="1" applyAlignment="1" applyProtection="1">
      <alignment horizontal="center" vertical="top"/>
    </xf>
    <xf numFmtId="49" fontId="18" fillId="0" borderId="0" xfId="4" applyNumberFormat="1" applyFont="1" applyAlignment="1" applyProtection="1">
      <alignment vertical="top"/>
    </xf>
    <xf numFmtId="49" fontId="18" fillId="0" borderId="0" xfId="4" applyNumberFormat="1" applyFont="1" applyAlignment="1" applyProtection="1">
      <alignment horizontal="left" vertical="top" wrapText="1"/>
    </xf>
    <xf numFmtId="165" fontId="18" fillId="0" borderId="0" xfId="4" applyNumberFormat="1" applyFont="1" applyAlignment="1" applyProtection="1">
      <alignment vertical="top"/>
    </xf>
    <xf numFmtId="4" fontId="18" fillId="0" borderId="0" xfId="4" applyNumberFormat="1" applyFont="1" applyAlignment="1" applyProtection="1">
      <alignment horizontal="center" vertical="top"/>
    </xf>
    <xf numFmtId="4" fontId="18" fillId="0" borderId="0" xfId="4" applyNumberFormat="1" applyFont="1" applyAlignment="1" applyProtection="1">
      <alignment vertical="top"/>
    </xf>
    <xf numFmtId="164" fontId="18" fillId="0" borderId="0" xfId="4" applyNumberFormat="1" applyFont="1" applyAlignment="1" applyProtection="1">
      <alignment vertical="top"/>
    </xf>
    <xf numFmtId="0" fontId="18" fillId="0" borderId="0" xfId="4" applyFont="1" applyAlignment="1" applyProtection="1">
      <alignment vertical="top"/>
    </xf>
    <xf numFmtId="0" fontId="18" fillId="0" borderId="0" xfId="4" applyFont="1" applyAlignment="1" applyProtection="1">
      <alignment horizontal="center" vertical="top"/>
    </xf>
    <xf numFmtId="165" fontId="18" fillId="0" borderId="0" xfId="4" applyNumberFormat="1" applyFont="1" applyAlignment="1" applyProtection="1">
      <alignment horizontal="right" vertical="top"/>
    </xf>
    <xf numFmtId="166" fontId="18" fillId="0" borderId="0" xfId="4" applyNumberFormat="1" applyFont="1" applyAlignment="1" applyProtection="1">
      <alignment horizontal="center" vertical="top"/>
    </xf>
    <xf numFmtId="165" fontId="18" fillId="0" borderId="0" xfId="4" applyNumberFormat="1" applyFont="1" applyAlignment="1" applyProtection="1">
      <alignment horizontal="left" vertical="top"/>
    </xf>
    <xf numFmtId="165" fontId="18" fillId="0" borderId="0" xfId="4" applyNumberFormat="1" applyFont="1" applyAlignment="1" applyProtection="1">
      <alignment horizontal="center" vertical="top"/>
    </xf>
    <xf numFmtId="165" fontId="24" fillId="0" borderId="0" xfId="4" applyNumberFormat="1" applyFont="1" applyAlignment="1">
      <alignment wrapText="1"/>
    </xf>
    <xf numFmtId="0" fontId="18" fillId="0" borderId="0" xfId="4" applyFont="1" applyAlignment="1" applyProtection="1">
      <alignment horizontal="left" vertical="top"/>
    </xf>
    <xf numFmtId="0" fontId="18" fillId="0" borderId="0" xfId="4" applyFont="1" applyAlignment="1" applyProtection="1">
      <alignment horizontal="right" vertical="top"/>
    </xf>
    <xf numFmtId="0" fontId="17" fillId="0" borderId="0" xfId="4" applyFont="1" applyAlignment="1" applyProtection="1">
      <alignment horizontal="left" vertical="top"/>
    </xf>
    <xf numFmtId="0" fontId="9" fillId="8" borderId="2" xfId="0" applyFont="1" applyFill="1" applyBorder="1" applyAlignment="1">
      <alignment vertical="center"/>
    </xf>
    <xf numFmtId="0" fontId="25" fillId="0" borderId="0" xfId="0" applyFont="1"/>
    <xf numFmtId="0" fontId="2" fillId="0" borderId="0" xfId="0" applyFont="1"/>
    <xf numFmtId="0" fontId="2" fillId="0" borderId="0" xfId="3" applyFont="1" applyAlignment="1">
      <alignment horizontal="center" vertical="center"/>
    </xf>
    <xf numFmtId="0" fontId="2" fillId="9" borderId="0" xfId="0" applyFont="1" applyFill="1"/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6" fillId="6" borderId="36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vertical="center" wrapText="1"/>
      <protection hidden="1"/>
    </xf>
    <xf numFmtId="0" fontId="6" fillId="6" borderId="34" xfId="0" applyFont="1" applyFill="1" applyBorder="1" applyAlignment="1">
      <alignment horizontal="center" vertical="center"/>
    </xf>
    <xf numFmtId="0" fontId="4" fillId="5" borderId="7" xfId="0" applyFont="1" applyFill="1" applyBorder="1" applyAlignment="1" applyProtection="1">
      <alignment horizontal="left" vertical="center" wrapText="1"/>
      <protection hidden="1"/>
    </xf>
    <xf numFmtId="0" fontId="4" fillId="5" borderId="12" xfId="0" applyFont="1" applyFill="1" applyBorder="1" applyAlignment="1" applyProtection="1">
      <alignment horizontal="left" vertical="center" wrapText="1"/>
      <protection hidden="1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26" fillId="0" borderId="0" xfId="3" applyFont="1" applyAlignment="1">
      <alignment horizontal="center" vertical="center"/>
    </xf>
    <xf numFmtId="0" fontId="14" fillId="3" borderId="3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7" fillId="5" borderId="1" xfId="0" applyNumberFormat="1" applyFont="1" applyFill="1" applyBorder="1" applyAlignment="1" applyProtection="1">
      <alignment horizontal="center" vertical="center"/>
      <protection hidden="1"/>
    </xf>
    <xf numFmtId="4" fontId="7" fillId="0" borderId="1" xfId="0" applyNumberFormat="1" applyFont="1" applyFill="1" applyBorder="1" applyAlignment="1" applyProtection="1">
      <alignment horizontal="center" vertical="center"/>
      <protection locked="0"/>
    </xf>
    <xf numFmtId="10" fontId="7" fillId="5" borderId="1" xfId="0" applyNumberFormat="1" applyFont="1" applyFill="1" applyBorder="1" applyAlignment="1" applyProtection="1">
      <alignment horizontal="center" vertical="center"/>
      <protection hidden="1"/>
    </xf>
    <xf numFmtId="10" fontId="7" fillId="5" borderId="13" xfId="0" applyNumberFormat="1" applyFont="1" applyFill="1" applyBorder="1" applyAlignment="1" applyProtection="1">
      <alignment horizontal="center" vertical="center"/>
      <protection hidden="1"/>
    </xf>
    <xf numFmtId="0" fontId="6" fillId="5" borderId="39" xfId="0" applyFont="1" applyFill="1" applyBorder="1" applyAlignment="1" applyProtection="1">
      <alignment horizontal="center" vertical="center"/>
      <protection hidden="1"/>
    </xf>
    <xf numFmtId="0" fontId="6" fillId="5" borderId="47" xfId="0" applyFont="1" applyFill="1" applyBorder="1" applyAlignment="1" applyProtection="1">
      <alignment horizontal="center" vertical="center"/>
      <protection hidden="1"/>
    </xf>
    <xf numFmtId="0" fontId="6" fillId="5" borderId="40" xfId="0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4" fontId="7" fillId="0" borderId="8" xfId="0" applyNumberFormat="1" applyFont="1" applyFill="1" applyBorder="1" applyAlignment="1" applyProtection="1">
      <alignment horizontal="center" vertical="center"/>
      <protection locked="0"/>
    </xf>
    <xf numFmtId="0" fontId="6" fillId="6" borderId="45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4" fontId="7" fillId="5" borderId="8" xfId="0" applyNumberFormat="1" applyFont="1" applyFill="1" applyBorder="1" applyAlignment="1" applyProtection="1">
      <alignment horizontal="center" vertical="center"/>
      <protection hidden="1"/>
    </xf>
    <xf numFmtId="4" fontId="7" fillId="5" borderId="2" xfId="0" applyNumberFormat="1" applyFont="1" applyFill="1" applyBorder="1" applyAlignment="1" applyProtection="1">
      <alignment horizontal="center" vertical="center"/>
      <protection hidden="1"/>
    </xf>
    <xf numFmtId="4" fontId="7" fillId="0" borderId="2" xfId="0" applyNumberFormat="1" applyFont="1" applyFill="1" applyBorder="1" applyAlignment="1" applyProtection="1">
      <alignment horizontal="center" vertical="center"/>
      <protection locked="0"/>
    </xf>
    <xf numFmtId="10" fontId="7" fillId="5" borderId="2" xfId="0" applyNumberFormat="1" applyFont="1" applyFill="1" applyBorder="1" applyAlignment="1" applyProtection="1">
      <alignment horizontal="center" vertical="center"/>
      <protection hidden="1"/>
    </xf>
    <xf numFmtId="10" fontId="7" fillId="5" borderId="20" xfId="0" applyNumberFormat="1" applyFont="1" applyFill="1" applyBorder="1" applyAlignment="1" applyProtection="1">
      <alignment horizontal="center" vertical="center"/>
      <protection hidden="1"/>
    </xf>
    <xf numFmtId="4" fontId="6" fillId="6" borderId="34" xfId="0" applyNumberFormat="1" applyFont="1" applyFill="1" applyBorder="1" applyAlignment="1" applyProtection="1">
      <alignment horizontal="center" vertical="center"/>
      <protection hidden="1"/>
    </xf>
    <xf numFmtId="4" fontId="6" fillId="6" borderId="29" xfId="0" applyNumberFormat="1" applyFont="1" applyFill="1" applyBorder="1" applyAlignment="1" applyProtection="1">
      <alignment horizontal="center" vertical="center"/>
      <protection hidden="1"/>
    </xf>
    <xf numFmtId="0" fontId="6" fillId="6" borderId="46" xfId="0" applyFont="1" applyFill="1" applyBorder="1" applyAlignment="1">
      <alignment horizontal="center" vertical="center"/>
    </xf>
    <xf numFmtId="10" fontId="7" fillId="5" borderId="8" xfId="0" applyNumberFormat="1" applyFont="1" applyFill="1" applyBorder="1" applyAlignment="1" applyProtection="1">
      <alignment horizontal="center" vertical="center"/>
      <protection hidden="1"/>
    </xf>
    <xf numFmtId="10" fontId="7" fillId="5" borderId="9" xfId="0" applyNumberFormat="1" applyFont="1" applyFill="1" applyBorder="1" applyAlignment="1" applyProtection="1">
      <alignment horizontal="center" vertical="center"/>
      <protection hidden="1"/>
    </xf>
    <xf numFmtId="10" fontId="6" fillId="6" borderId="29" xfId="0" applyNumberFormat="1" applyFont="1" applyFill="1" applyBorder="1" applyAlignment="1" applyProtection="1">
      <alignment horizontal="center" vertical="center"/>
      <protection hidden="1"/>
    </xf>
    <xf numFmtId="10" fontId="6" fillId="6" borderId="31" xfId="0" applyNumberFormat="1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1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F1905"/>
  <sheetViews>
    <sheetView tabSelected="1" topLeftCell="B1" workbookViewId="0">
      <selection activeCell="K18" sqref="K18"/>
    </sheetView>
  </sheetViews>
  <sheetFormatPr defaultRowHeight="12.75" x14ac:dyDescent="0.2"/>
  <cols>
    <col min="1" max="1" width="3.28515625" style="11" customWidth="1"/>
    <col min="2" max="3" width="12.7109375" style="11" customWidth="1"/>
    <col min="4" max="4" width="26.140625" style="11" customWidth="1"/>
    <col min="5" max="5" width="23.85546875" style="11" customWidth="1"/>
    <col min="6" max="6" width="10.5703125" style="11" customWidth="1"/>
    <col min="7" max="7" width="8.85546875" style="11" customWidth="1"/>
    <col min="8" max="8" width="11.7109375" style="11" customWidth="1"/>
    <col min="9" max="13" width="11" style="11" customWidth="1"/>
    <col min="14" max="15" width="11.7109375" style="11" customWidth="1"/>
    <col min="16" max="16" width="15" style="12" hidden="1" customWidth="1"/>
    <col min="17" max="17" width="10.85546875" style="11" customWidth="1"/>
    <col min="18" max="18" width="11.7109375" style="11" customWidth="1"/>
    <col min="19" max="19" width="22.140625" style="11" hidden="1" customWidth="1"/>
    <col min="20" max="20" width="13.28515625" style="11" hidden="1" customWidth="1"/>
    <col min="21" max="21" width="19.5703125" style="11" hidden="1" customWidth="1"/>
    <col min="22" max="23" width="13.28515625" style="94" hidden="1" customWidth="1"/>
    <col min="24" max="24" width="69.28515625" style="11" hidden="1" customWidth="1"/>
    <col min="25" max="25" width="38.42578125" style="11" customWidth="1"/>
    <col min="26" max="28" width="9.140625" style="11" customWidth="1"/>
    <col min="29" max="29" width="28.5703125" style="11" hidden="1" customWidth="1"/>
    <col min="30" max="30" width="9.140625" style="11" hidden="1" customWidth="1"/>
    <col min="31" max="31" width="26.5703125" style="11" hidden="1" customWidth="1"/>
    <col min="32" max="32" width="9.140625" style="11" hidden="1" customWidth="1"/>
    <col min="33" max="33" width="2.7109375" style="11" customWidth="1"/>
    <col min="34" max="34" width="9.140625" style="11" customWidth="1"/>
    <col min="35" max="16384" width="9.140625" style="11"/>
  </cols>
  <sheetData>
    <row r="1" spans="1:32" ht="15" x14ac:dyDescent="0.2">
      <c r="A1" s="9" t="s">
        <v>42</v>
      </c>
      <c r="B1" s="10"/>
      <c r="C1" s="10"/>
      <c r="R1" s="95"/>
      <c r="S1" s="11">
        <f>IF(D7="v červeno označených riadkoch sú chybne zadané údaje",1,0)</f>
        <v>0</v>
      </c>
      <c r="T1" s="13" t="s">
        <v>39</v>
      </c>
      <c r="U1" s="96"/>
      <c r="X1" s="186"/>
      <c r="Y1" s="186"/>
      <c r="Z1" s="186"/>
      <c r="AC1" s="155"/>
      <c r="AE1" s="16"/>
    </row>
    <row r="2" spans="1:32" x14ac:dyDescent="0.2">
      <c r="A2" s="15" t="s">
        <v>0</v>
      </c>
      <c r="T2" s="97">
        <v>2018</v>
      </c>
      <c r="U2" s="96"/>
      <c r="W2" s="151"/>
      <c r="X2" s="149"/>
      <c r="Y2" s="150"/>
      <c r="Z2" s="150"/>
      <c r="AA2" s="151"/>
      <c r="AC2" s="150"/>
      <c r="AE2" s="16"/>
      <c r="AF2" s="150"/>
    </row>
    <row r="3" spans="1:32" ht="15" customHeight="1" x14ac:dyDescent="0.2">
      <c r="A3" s="15"/>
      <c r="D3" s="181"/>
      <c r="E3" s="181"/>
      <c r="F3" s="181"/>
      <c r="G3" s="181"/>
      <c r="H3" s="181"/>
      <c r="I3" s="181"/>
      <c r="J3" s="181"/>
      <c r="K3" s="181"/>
      <c r="P3" s="16"/>
      <c r="Q3" s="180"/>
      <c r="R3" s="180"/>
      <c r="T3" s="97">
        <v>2019</v>
      </c>
      <c r="U3" s="96"/>
      <c r="W3" s="151"/>
      <c r="X3" s="149"/>
      <c r="Y3" s="150"/>
      <c r="Z3" s="150"/>
      <c r="AA3" s="151"/>
      <c r="AC3" s="150"/>
      <c r="AE3" s="16"/>
      <c r="AF3" s="150"/>
    </row>
    <row r="4" spans="1:32" ht="15" customHeight="1" x14ac:dyDescent="0.2">
      <c r="A4" s="15"/>
      <c r="C4" s="148" t="s">
        <v>44</v>
      </c>
      <c r="D4" s="172"/>
      <c r="E4" s="172"/>
      <c r="F4" s="172"/>
      <c r="G4" s="172"/>
      <c r="H4" s="172"/>
      <c r="I4" s="172"/>
      <c r="J4" s="172"/>
      <c r="K4" s="172"/>
      <c r="P4" s="16"/>
      <c r="Q4" s="180"/>
      <c r="R4" s="180"/>
      <c r="S4" s="154"/>
      <c r="T4" s="97">
        <v>2020</v>
      </c>
      <c r="U4" s="96"/>
      <c r="W4" s="151"/>
      <c r="X4" s="149"/>
      <c r="Y4" s="150"/>
      <c r="Z4" s="150"/>
      <c r="AA4" s="151"/>
      <c r="AC4" s="150"/>
      <c r="AE4" s="16"/>
      <c r="AF4" s="150"/>
    </row>
    <row r="5" spans="1:32" ht="15" customHeight="1" x14ac:dyDescent="0.2">
      <c r="A5" s="15"/>
      <c r="C5" s="148" t="s">
        <v>45</v>
      </c>
      <c r="D5" s="182"/>
      <c r="E5" s="182"/>
      <c r="F5" s="182"/>
      <c r="G5" s="183"/>
      <c r="H5" s="183"/>
      <c r="I5" s="183"/>
      <c r="J5" s="183"/>
      <c r="K5" s="183"/>
      <c r="P5" s="16"/>
      <c r="Q5" s="180"/>
      <c r="R5" s="180"/>
      <c r="S5" s="154"/>
      <c r="T5" s="97">
        <v>2021</v>
      </c>
      <c r="U5" s="96"/>
      <c r="W5" s="151"/>
      <c r="X5" s="149"/>
      <c r="Y5" s="150"/>
      <c r="Z5" s="150"/>
      <c r="AA5" s="151"/>
      <c r="AC5" s="150"/>
      <c r="AE5" s="16"/>
      <c r="AF5" s="150"/>
    </row>
    <row r="6" spans="1:32" ht="15" customHeight="1" x14ac:dyDescent="0.2">
      <c r="A6" s="15"/>
      <c r="C6" s="159"/>
      <c r="D6" s="184"/>
      <c r="E6" s="184"/>
      <c r="F6" s="184"/>
      <c r="G6" s="184"/>
      <c r="H6" s="184"/>
      <c r="I6" s="184"/>
      <c r="J6" s="184"/>
      <c r="K6" s="184"/>
      <c r="P6" s="16"/>
      <c r="Q6" s="180"/>
      <c r="R6" s="180"/>
      <c r="S6" s="153"/>
      <c r="T6" s="97">
        <v>2022</v>
      </c>
      <c r="U6" s="96"/>
      <c r="W6" s="151"/>
      <c r="X6" s="149"/>
      <c r="Y6" s="150"/>
      <c r="Z6" s="150"/>
      <c r="AA6" s="151"/>
      <c r="AC6" s="150"/>
      <c r="AE6" s="16"/>
      <c r="AF6" s="150"/>
    </row>
    <row r="7" spans="1:32" x14ac:dyDescent="0.2">
      <c r="A7" s="15"/>
      <c r="D7" s="15" t="str">
        <f>IF(COUNTIF(S6:S10,"chybne zadané okres/obec")&gt;0,"v červeno označených riadkoch sú chybne zadané údaje","")</f>
        <v/>
      </c>
      <c r="E7" s="185" t="str">
        <f>IF(OR(T16&gt;0,V16&gt;0),"v červenooznačených riadkoch sú nekorektne zadané údaje","")</f>
        <v/>
      </c>
      <c r="F7" s="185"/>
      <c r="G7" s="185"/>
      <c r="H7" s="185"/>
      <c r="L7" s="10"/>
      <c r="M7" s="10"/>
      <c r="S7" s="153"/>
      <c r="T7" s="97">
        <v>2023</v>
      </c>
      <c r="U7" s="96"/>
      <c r="W7" s="151"/>
      <c r="X7" s="149"/>
      <c r="Y7" s="150"/>
      <c r="Z7" s="150"/>
      <c r="AA7" s="151"/>
      <c r="AC7" s="150"/>
      <c r="AE7" s="16"/>
      <c r="AF7" s="150"/>
    </row>
    <row r="8" spans="1:32" ht="13.5" thickBot="1" x14ac:dyDescent="0.25">
      <c r="S8" s="153"/>
      <c r="U8" s="96"/>
      <c r="W8" s="151"/>
      <c r="X8" s="149"/>
      <c r="Y8" s="150"/>
      <c r="Z8" s="150"/>
      <c r="AA8" s="151"/>
      <c r="AC8" s="150"/>
      <c r="AE8" s="16"/>
      <c r="AF8" s="150"/>
    </row>
    <row r="9" spans="1:32" ht="20.100000000000001" customHeight="1" thickBot="1" x14ac:dyDescent="0.25">
      <c r="A9" s="174" t="s">
        <v>1</v>
      </c>
      <c r="B9" s="175"/>
      <c r="C9" s="175"/>
      <c r="D9" s="176"/>
      <c r="E9" s="17"/>
      <c r="F9" s="18"/>
      <c r="G9" s="18"/>
      <c r="H9" s="18"/>
      <c r="I9" s="19"/>
      <c r="J9" s="19" t="str">
        <f>IF(OR(I10="vyberte rok",I10=""),"",I10)</f>
        <v/>
      </c>
      <c r="K9" s="20" t="str">
        <f>IF(J9="","","----")</f>
        <v/>
      </c>
      <c r="L9" s="21" t="str">
        <f>IF(OR(I10="vyberte rok",I10=""),"",MAXA(I10:M10))</f>
        <v/>
      </c>
      <c r="M9" s="18"/>
      <c r="N9" s="18"/>
      <c r="O9" s="18"/>
      <c r="P9" s="18"/>
      <c r="Q9" s="18"/>
      <c r="R9" s="22"/>
      <c r="S9" s="153"/>
      <c r="T9" s="10"/>
      <c r="U9" s="10"/>
      <c r="W9" s="151"/>
      <c r="X9" s="149"/>
      <c r="Y9" s="150"/>
      <c r="Z9" s="150"/>
      <c r="AA9" s="151"/>
      <c r="AC9" s="150"/>
      <c r="AE9" s="16"/>
      <c r="AF9" s="150"/>
    </row>
    <row r="10" spans="1:32" ht="24.75" customHeight="1" thickBot="1" x14ac:dyDescent="0.25">
      <c r="A10" s="177"/>
      <c r="B10" s="178"/>
      <c r="C10" s="178"/>
      <c r="D10" s="179"/>
      <c r="E10" s="23"/>
      <c r="F10" s="24"/>
      <c r="G10" s="24"/>
      <c r="H10" s="24"/>
      <c r="I10" s="25" t="s">
        <v>39</v>
      </c>
      <c r="J10" s="26" t="str">
        <f>IF(I10="vyberte rok","",IF(I10="","",IF(I10+1&gt;2023,"",SUM(I10+1))))</f>
        <v/>
      </c>
      <c r="K10" s="26" t="str">
        <f>IF(I10="vyberte rok","",IF(I10="","",IF(J10="","",IF(J10+1&gt;2023,"",SUM(J10+1)))))</f>
        <v/>
      </c>
      <c r="L10" s="26" t="str">
        <f>IF(I10="vyberte rok","",IF(I10="","",IF(K10="","",IF(K10+1&gt;2023,"",SUM(K10+1)))))</f>
        <v/>
      </c>
      <c r="M10" s="26" t="str">
        <f>IF(I10="vyberte rok","",IF(I10="","",IF(L10="","",IF(L10+1&gt;2023,"",SUM(L10+1)))))</f>
        <v/>
      </c>
      <c r="N10" s="27" t="s">
        <v>38</v>
      </c>
      <c r="O10" s="24"/>
      <c r="P10" s="28"/>
      <c r="Q10" s="27" t="s">
        <v>5</v>
      </c>
      <c r="R10" s="29" t="s">
        <v>43</v>
      </c>
      <c r="S10" s="153"/>
      <c r="T10" s="10"/>
      <c r="U10" s="10"/>
      <c r="W10" s="151"/>
      <c r="X10" s="149"/>
      <c r="Y10" s="150"/>
      <c r="Z10" s="150"/>
      <c r="AA10" s="151"/>
      <c r="AC10" s="150"/>
      <c r="AE10" s="16"/>
      <c r="AF10" s="150"/>
    </row>
    <row r="11" spans="1:32" ht="20.100000000000001" customHeight="1" x14ac:dyDescent="0.2">
      <c r="A11" s="30" t="s">
        <v>2</v>
      </c>
      <c r="B11" s="31"/>
      <c r="C11" s="31"/>
      <c r="D11" s="32"/>
      <c r="E11" s="31"/>
      <c r="F11" s="31"/>
      <c r="G11" s="31"/>
      <c r="H11" s="33"/>
      <c r="I11" s="34">
        <f t="shared" ref="I11:M11" si="0">SUM(I17:I127)</f>
        <v>0</v>
      </c>
      <c r="J11" s="34">
        <f t="shared" si="0"/>
        <v>0</v>
      </c>
      <c r="K11" s="34">
        <f t="shared" si="0"/>
        <v>0</v>
      </c>
      <c r="L11" s="34">
        <f t="shared" si="0"/>
        <v>0</v>
      </c>
      <c r="M11" s="34">
        <f t="shared" si="0"/>
        <v>0</v>
      </c>
      <c r="N11" s="34">
        <f>SUM(N17:N127)</f>
        <v>0</v>
      </c>
      <c r="O11" s="35"/>
      <c r="P11" s="36"/>
      <c r="Q11" s="34">
        <f>SUM(Q17:Q127)</f>
        <v>0</v>
      </c>
      <c r="R11" s="37">
        <f>SUM(R17:R127)</f>
        <v>0</v>
      </c>
      <c r="T11" s="10"/>
      <c r="U11" s="10"/>
      <c r="W11" s="151"/>
      <c r="X11" s="149"/>
      <c r="Y11" s="150"/>
      <c r="Z11" s="150"/>
      <c r="AA11" s="151"/>
      <c r="AC11" s="150"/>
      <c r="AE11" s="16"/>
      <c r="AF11" s="150"/>
    </row>
    <row r="12" spans="1:32" ht="20.100000000000001" customHeight="1" x14ac:dyDescent="0.2">
      <c r="A12" s="38" t="s">
        <v>3</v>
      </c>
      <c r="B12" s="39"/>
      <c r="C12" s="39"/>
      <c r="D12" s="40"/>
      <c r="E12" s="39"/>
      <c r="F12" s="39"/>
      <c r="G12" s="39"/>
      <c r="H12" s="41"/>
      <c r="I12" s="42"/>
      <c r="J12" s="42"/>
      <c r="K12" s="42"/>
      <c r="L12" s="42"/>
      <c r="M12" s="42"/>
      <c r="N12" s="43">
        <f>SUM(I12:M12)</f>
        <v>0</v>
      </c>
      <c r="O12" s="44"/>
      <c r="P12" s="44"/>
      <c r="Q12" s="45"/>
      <c r="R12" s="46">
        <f>N12-Q12</f>
        <v>0</v>
      </c>
      <c r="T12" s="10"/>
      <c r="U12" s="10"/>
      <c r="W12" s="151"/>
      <c r="X12" s="149"/>
      <c r="Y12" s="150"/>
      <c r="Z12" s="150"/>
      <c r="AA12" s="151"/>
      <c r="AC12" s="150"/>
      <c r="AE12" s="16"/>
      <c r="AF12" s="150"/>
    </row>
    <row r="13" spans="1:32" ht="20.100000000000001" customHeight="1" thickBot="1" x14ac:dyDescent="0.25">
      <c r="A13" s="47" t="s">
        <v>4</v>
      </c>
      <c r="B13" s="48"/>
      <c r="C13" s="48"/>
      <c r="D13" s="49"/>
      <c r="E13" s="48"/>
      <c r="F13" s="48"/>
      <c r="G13" s="48"/>
      <c r="H13" s="48"/>
      <c r="I13" s="50">
        <f>SUM(I11:I12)</f>
        <v>0</v>
      </c>
      <c r="J13" s="50">
        <f t="shared" ref="J13:N13" si="1">SUM(J11:J12)</f>
        <v>0</v>
      </c>
      <c r="K13" s="50">
        <f t="shared" si="1"/>
        <v>0</v>
      </c>
      <c r="L13" s="50">
        <f t="shared" ref="L13" si="2">SUM(L11:L12)</f>
        <v>0</v>
      </c>
      <c r="M13" s="50">
        <f t="shared" si="1"/>
        <v>0</v>
      </c>
      <c r="N13" s="50">
        <f t="shared" si="1"/>
        <v>0</v>
      </c>
      <c r="O13" s="48"/>
      <c r="P13" s="51"/>
      <c r="Q13" s="50">
        <f>SUM(Q11:Q12)</f>
        <v>0</v>
      </c>
      <c r="R13" s="52">
        <f>SUM(R11:R12)</f>
        <v>0</v>
      </c>
      <c r="T13" s="10"/>
      <c r="U13" s="10"/>
      <c r="W13" s="151"/>
      <c r="X13" s="149"/>
      <c r="Y13" s="150"/>
      <c r="Z13" s="150"/>
      <c r="AA13" s="151"/>
      <c r="AC13" s="150"/>
      <c r="AE13" s="16"/>
      <c r="AF13" s="150"/>
    </row>
    <row r="14" spans="1:32" ht="13.5" thickBo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4"/>
      <c r="Q14" s="53"/>
      <c r="R14" s="53"/>
      <c r="T14" s="10"/>
      <c r="U14" s="10"/>
      <c r="W14" s="151"/>
      <c r="X14" s="149"/>
      <c r="Y14" s="150"/>
      <c r="Z14" s="150"/>
      <c r="AA14" s="151"/>
      <c r="AC14" s="150"/>
      <c r="AE14" s="16"/>
      <c r="AF14" s="150"/>
    </row>
    <row r="15" spans="1:32" ht="24.95" customHeight="1" thickBot="1" x14ac:dyDescent="0.25">
      <c r="A15" s="55" t="s">
        <v>13</v>
      </c>
      <c r="B15" s="56"/>
      <c r="C15" s="56"/>
      <c r="D15" s="57"/>
      <c r="E15" s="187" t="s">
        <v>128</v>
      </c>
      <c r="F15" s="18"/>
      <c r="G15" s="18"/>
      <c r="H15" s="18"/>
      <c r="I15" s="18"/>
      <c r="J15" s="19" t="str">
        <f>IF(OR(I10="vyberte rok",I10=""),"",I10)</f>
        <v/>
      </c>
      <c r="K15" s="20" t="str">
        <f>IF(J9="","","----")</f>
        <v/>
      </c>
      <c r="L15" s="21" t="str">
        <f>IF(OR(I10="vyberte rok",I10=""),"",MAXA(I10:M10))</f>
        <v/>
      </c>
      <c r="M15" s="19"/>
      <c r="N15" s="18"/>
      <c r="O15" s="18"/>
      <c r="P15" s="18"/>
      <c r="Q15" s="18"/>
      <c r="R15" s="22"/>
      <c r="T15" s="58" t="s">
        <v>41</v>
      </c>
      <c r="U15" s="10"/>
      <c r="V15" s="58" t="s">
        <v>41</v>
      </c>
      <c r="W15" s="151"/>
      <c r="X15" s="149"/>
      <c r="Y15" s="150"/>
      <c r="Z15" s="150"/>
      <c r="AA15" s="151"/>
      <c r="AC15" s="150"/>
      <c r="AE15" s="16"/>
      <c r="AF15" s="150"/>
    </row>
    <row r="16" spans="1:32" ht="24.95" customHeight="1" thickBot="1" x14ac:dyDescent="0.25">
      <c r="A16" s="59" t="s">
        <v>14</v>
      </c>
      <c r="B16" s="60"/>
      <c r="C16" s="60"/>
      <c r="D16" s="61"/>
      <c r="E16" s="188"/>
      <c r="F16" s="62" t="s">
        <v>12</v>
      </c>
      <c r="G16" s="63" t="s">
        <v>11</v>
      </c>
      <c r="H16" s="27" t="s">
        <v>6</v>
      </c>
      <c r="I16" s="26" t="str">
        <f>IF(OR(I10="vyberte rok",I10=""),"",I10)</f>
        <v/>
      </c>
      <c r="J16" s="26" t="str">
        <f>IF(OR(I10="vyberte rok",I10=""),"",J10)</f>
        <v/>
      </c>
      <c r="K16" s="26" t="str">
        <f>IF(OR(I10="vyberte rok",I10=""),"",K10)</f>
        <v/>
      </c>
      <c r="L16" s="26" t="str">
        <f>IF(OR(I10="vyberte rok",I10=""),"",L10)</f>
        <v/>
      </c>
      <c r="M16" s="26" t="str">
        <f>IF(OR(I10="vyberte rok",I10=""),"",M10)</f>
        <v/>
      </c>
      <c r="N16" s="27" t="s">
        <v>7</v>
      </c>
      <c r="O16" s="63" t="s">
        <v>8</v>
      </c>
      <c r="P16" s="64" t="s">
        <v>37</v>
      </c>
      <c r="Q16" s="63" t="s">
        <v>9</v>
      </c>
      <c r="R16" s="29" t="s">
        <v>10</v>
      </c>
      <c r="T16" s="14">
        <f>COUNTIF(T17:T127,"chyba")</f>
        <v>0</v>
      </c>
      <c r="U16" s="58" t="s">
        <v>40</v>
      </c>
      <c r="V16" s="14">
        <f>SUM(V17:V127)</f>
        <v>0</v>
      </c>
      <c r="W16" s="151"/>
      <c r="X16" s="160" t="s">
        <v>129</v>
      </c>
      <c r="Y16" s="150"/>
      <c r="Z16" s="150"/>
      <c r="AA16" s="151"/>
      <c r="AC16" s="150"/>
      <c r="AE16" s="16"/>
      <c r="AF16" s="150"/>
    </row>
    <row r="17" spans="1:32" s="72" customFormat="1" ht="27" customHeight="1" x14ac:dyDescent="0.2">
      <c r="A17" s="6">
        <v>1</v>
      </c>
      <c r="B17" s="171"/>
      <c r="C17" s="171"/>
      <c r="D17" s="171"/>
      <c r="E17" s="161"/>
      <c r="F17" s="65"/>
      <c r="G17" s="66"/>
      <c r="H17" s="67">
        <f>ROUNDDOWN(F17*G17,2)</f>
        <v>0</v>
      </c>
      <c r="I17" s="66"/>
      <c r="J17" s="66"/>
      <c r="K17" s="66"/>
      <c r="L17" s="66"/>
      <c r="M17" s="66"/>
      <c r="N17" s="67">
        <f t="shared" ref="N17:N48" si="3">SUM(I17:M17)</f>
        <v>0</v>
      </c>
      <c r="O17" s="68" t="str">
        <f t="shared" ref="O17:O48" si="4">IF(ROUNDDOWN(F17*G17,2)-ROUNDDOWN(SUM(I17:M17),2)=0,"","zlý súčet")</f>
        <v/>
      </c>
      <c r="P17" s="69"/>
      <c r="Q17" s="70"/>
      <c r="R17" s="71">
        <f t="shared" ref="R17:R48" si="5">N17-Q17</f>
        <v>0</v>
      </c>
      <c r="T17" s="58" t="str">
        <f>IF(AND(H17&gt;0,OR(B17="",E17="")),"chyba","ok")</f>
        <v>ok</v>
      </c>
      <c r="U17" s="58">
        <f>IF(T17="chyba",1,0)</f>
        <v>0</v>
      </c>
      <c r="V17" s="58">
        <f>IF(O17="zlý súčet",1,0)</f>
        <v>0</v>
      </c>
      <c r="W17" s="151"/>
      <c r="X17" s="160" t="s">
        <v>130</v>
      </c>
      <c r="Y17" s="150"/>
      <c r="Z17" s="150"/>
      <c r="AA17" s="151"/>
      <c r="AC17" s="150"/>
      <c r="AF17" s="150"/>
    </row>
    <row r="18" spans="1:32" ht="27" customHeight="1" x14ac:dyDescent="0.2">
      <c r="A18" s="7">
        <v>2</v>
      </c>
      <c r="B18" s="172"/>
      <c r="C18" s="172"/>
      <c r="D18" s="172"/>
      <c r="E18" s="161"/>
      <c r="F18" s="73"/>
      <c r="G18" s="74"/>
      <c r="H18" s="67">
        <f t="shared" ref="H18:H80" si="6">ROUNDDOWN(F18*G18,2)</f>
        <v>0</v>
      </c>
      <c r="I18" s="74"/>
      <c r="J18" s="74"/>
      <c r="K18" s="74"/>
      <c r="L18" s="74"/>
      <c r="M18" s="74"/>
      <c r="N18" s="67">
        <f t="shared" si="3"/>
        <v>0</v>
      </c>
      <c r="O18" s="68" t="str">
        <f t="shared" si="4"/>
        <v/>
      </c>
      <c r="P18" s="69"/>
      <c r="Q18" s="75"/>
      <c r="R18" s="76">
        <f t="shared" si="5"/>
        <v>0</v>
      </c>
      <c r="T18" s="58" t="str">
        <f t="shared" ref="T18:T81" si="7">IF(AND(H18&gt;0,OR(B18="",E18="")),"chyba","ok")</f>
        <v>ok</v>
      </c>
      <c r="U18" s="58">
        <f t="shared" ref="U18:U81" si="8">IF(T18="chyba",1,0)</f>
        <v>0</v>
      </c>
      <c r="V18" s="58">
        <f t="shared" ref="V18:V81" si="9">IF(O18="zlý súčet",1,0)</f>
        <v>0</v>
      </c>
      <c r="W18" s="151"/>
      <c r="X18" s="160" t="s">
        <v>131</v>
      </c>
      <c r="Y18" s="150"/>
      <c r="Z18" s="150"/>
      <c r="AA18" s="151"/>
      <c r="AC18" s="150"/>
      <c r="AF18" s="150"/>
    </row>
    <row r="19" spans="1:32" ht="27" customHeight="1" x14ac:dyDescent="0.2">
      <c r="A19" s="7">
        <v>3</v>
      </c>
      <c r="B19" s="172"/>
      <c r="C19" s="172"/>
      <c r="D19" s="172"/>
      <c r="E19" s="161"/>
      <c r="F19" s="73"/>
      <c r="G19" s="74"/>
      <c r="H19" s="67">
        <f t="shared" si="6"/>
        <v>0</v>
      </c>
      <c r="I19" s="74"/>
      <c r="J19" s="74"/>
      <c r="K19" s="74"/>
      <c r="L19" s="74"/>
      <c r="M19" s="74"/>
      <c r="N19" s="67">
        <f t="shared" si="3"/>
        <v>0</v>
      </c>
      <c r="O19" s="68" t="str">
        <f t="shared" si="4"/>
        <v/>
      </c>
      <c r="P19" s="69"/>
      <c r="Q19" s="75"/>
      <c r="R19" s="76">
        <f t="shared" si="5"/>
        <v>0</v>
      </c>
      <c r="T19" s="58" t="str">
        <f t="shared" si="7"/>
        <v>ok</v>
      </c>
      <c r="U19" s="58">
        <f t="shared" si="8"/>
        <v>0</v>
      </c>
      <c r="V19" s="58">
        <f t="shared" si="9"/>
        <v>0</v>
      </c>
      <c r="W19" s="151"/>
      <c r="X19" s="160" t="s">
        <v>133</v>
      </c>
      <c r="Y19" s="150"/>
      <c r="Z19" s="150"/>
      <c r="AA19" s="151"/>
      <c r="AC19" s="150"/>
      <c r="AF19" s="150"/>
    </row>
    <row r="20" spans="1:32" ht="27" customHeight="1" x14ac:dyDescent="0.2">
      <c r="A20" s="7">
        <v>4</v>
      </c>
      <c r="B20" s="172"/>
      <c r="C20" s="172"/>
      <c r="D20" s="172"/>
      <c r="E20" s="161"/>
      <c r="F20" s="73"/>
      <c r="G20" s="74"/>
      <c r="H20" s="67">
        <f t="shared" si="6"/>
        <v>0</v>
      </c>
      <c r="I20" s="74"/>
      <c r="J20" s="74"/>
      <c r="K20" s="74"/>
      <c r="L20" s="74"/>
      <c r="M20" s="74"/>
      <c r="N20" s="67">
        <f t="shared" si="3"/>
        <v>0</v>
      </c>
      <c r="O20" s="68" t="str">
        <f t="shared" si="4"/>
        <v/>
      </c>
      <c r="P20" s="69"/>
      <c r="Q20" s="75"/>
      <c r="R20" s="76">
        <f t="shared" si="5"/>
        <v>0</v>
      </c>
      <c r="T20" s="58" t="str">
        <f t="shared" si="7"/>
        <v>ok</v>
      </c>
      <c r="U20" s="58">
        <f t="shared" si="8"/>
        <v>0</v>
      </c>
      <c r="V20" s="58">
        <f t="shared" si="9"/>
        <v>0</v>
      </c>
      <c r="W20" s="151"/>
      <c r="X20" s="160" t="s">
        <v>132</v>
      </c>
      <c r="Y20" s="150"/>
      <c r="Z20" s="150"/>
      <c r="AA20" s="151"/>
      <c r="AC20" s="150"/>
      <c r="AF20" s="150"/>
    </row>
    <row r="21" spans="1:32" ht="27" customHeight="1" x14ac:dyDescent="0.2">
      <c r="A21" s="7">
        <v>5</v>
      </c>
      <c r="B21" s="172"/>
      <c r="C21" s="172"/>
      <c r="D21" s="172"/>
      <c r="E21" s="161"/>
      <c r="F21" s="73"/>
      <c r="G21" s="74"/>
      <c r="H21" s="67">
        <f t="shared" si="6"/>
        <v>0</v>
      </c>
      <c r="I21" s="74"/>
      <c r="J21" s="74"/>
      <c r="K21" s="74"/>
      <c r="L21" s="74"/>
      <c r="M21" s="74"/>
      <c r="N21" s="67">
        <f t="shared" si="3"/>
        <v>0</v>
      </c>
      <c r="O21" s="68" t="str">
        <f t="shared" si="4"/>
        <v/>
      </c>
      <c r="P21" s="69"/>
      <c r="Q21" s="75"/>
      <c r="R21" s="76">
        <f t="shared" si="5"/>
        <v>0</v>
      </c>
      <c r="T21" s="58" t="str">
        <f t="shared" si="7"/>
        <v>ok</v>
      </c>
      <c r="U21" s="58">
        <f t="shared" si="8"/>
        <v>0</v>
      </c>
      <c r="V21" s="58">
        <f t="shared" si="9"/>
        <v>0</v>
      </c>
      <c r="W21" s="151"/>
      <c r="X21" s="149"/>
      <c r="Y21" s="150"/>
      <c r="Z21" s="150"/>
      <c r="AA21" s="151"/>
      <c r="AC21" s="150"/>
      <c r="AF21" s="150"/>
    </row>
    <row r="22" spans="1:32" ht="27" customHeight="1" x14ac:dyDescent="0.2">
      <c r="A22" s="7">
        <v>6</v>
      </c>
      <c r="B22" s="172"/>
      <c r="C22" s="172"/>
      <c r="D22" s="172"/>
      <c r="E22" s="161"/>
      <c r="F22" s="73"/>
      <c r="G22" s="74"/>
      <c r="H22" s="67">
        <f t="shared" si="6"/>
        <v>0</v>
      </c>
      <c r="I22" s="74"/>
      <c r="J22" s="74"/>
      <c r="K22" s="74"/>
      <c r="L22" s="74"/>
      <c r="M22" s="74"/>
      <c r="N22" s="67">
        <f t="shared" si="3"/>
        <v>0</v>
      </c>
      <c r="O22" s="68" t="str">
        <f t="shared" si="4"/>
        <v/>
      </c>
      <c r="P22" s="69"/>
      <c r="Q22" s="75"/>
      <c r="R22" s="76">
        <f t="shared" si="5"/>
        <v>0</v>
      </c>
      <c r="T22" s="58" t="str">
        <f t="shared" si="7"/>
        <v>ok</v>
      </c>
      <c r="U22" s="58">
        <f t="shared" si="8"/>
        <v>0</v>
      </c>
      <c r="V22" s="58">
        <f t="shared" si="9"/>
        <v>0</v>
      </c>
      <c r="W22" s="151"/>
      <c r="X22" s="149"/>
      <c r="Y22" s="150"/>
      <c r="Z22" s="150"/>
      <c r="AA22" s="151"/>
      <c r="AC22" s="150"/>
      <c r="AF22" s="150"/>
    </row>
    <row r="23" spans="1:32" ht="27" customHeight="1" x14ac:dyDescent="0.2">
      <c r="A23" s="7">
        <v>7</v>
      </c>
      <c r="B23" s="173"/>
      <c r="C23" s="173"/>
      <c r="D23" s="173"/>
      <c r="E23" s="161"/>
      <c r="F23" s="73"/>
      <c r="G23" s="74"/>
      <c r="H23" s="67">
        <f t="shared" si="6"/>
        <v>0</v>
      </c>
      <c r="I23" s="74"/>
      <c r="J23" s="74"/>
      <c r="K23" s="74"/>
      <c r="L23" s="74"/>
      <c r="M23" s="74"/>
      <c r="N23" s="67">
        <f t="shared" si="3"/>
        <v>0</v>
      </c>
      <c r="O23" s="68" t="str">
        <f t="shared" si="4"/>
        <v/>
      </c>
      <c r="P23" s="69"/>
      <c r="Q23" s="75"/>
      <c r="R23" s="76">
        <f t="shared" si="5"/>
        <v>0</v>
      </c>
      <c r="T23" s="58" t="str">
        <f t="shared" si="7"/>
        <v>ok</v>
      </c>
      <c r="U23" s="58">
        <f t="shared" si="8"/>
        <v>0</v>
      </c>
      <c r="V23" s="58">
        <f t="shared" si="9"/>
        <v>0</v>
      </c>
      <c r="W23" s="151"/>
      <c r="X23" s="149"/>
      <c r="Y23" s="150"/>
      <c r="Z23" s="150"/>
      <c r="AA23" s="151"/>
      <c r="AC23" s="150"/>
      <c r="AF23" s="150"/>
    </row>
    <row r="24" spans="1:32" ht="27" customHeight="1" x14ac:dyDescent="0.2">
      <c r="A24" s="7">
        <v>8</v>
      </c>
      <c r="B24" s="173"/>
      <c r="C24" s="173"/>
      <c r="D24" s="173"/>
      <c r="E24" s="161"/>
      <c r="F24" s="73"/>
      <c r="G24" s="74"/>
      <c r="H24" s="67">
        <f t="shared" si="6"/>
        <v>0</v>
      </c>
      <c r="I24" s="74"/>
      <c r="J24" s="74"/>
      <c r="K24" s="74"/>
      <c r="L24" s="74"/>
      <c r="M24" s="74"/>
      <c r="N24" s="67">
        <f t="shared" si="3"/>
        <v>0</v>
      </c>
      <c r="O24" s="68" t="str">
        <f t="shared" si="4"/>
        <v/>
      </c>
      <c r="P24" s="69"/>
      <c r="Q24" s="75"/>
      <c r="R24" s="76">
        <f t="shared" si="5"/>
        <v>0</v>
      </c>
      <c r="T24" s="58" t="str">
        <f t="shared" si="7"/>
        <v>ok</v>
      </c>
      <c r="U24" s="58">
        <f t="shared" si="8"/>
        <v>0</v>
      </c>
      <c r="V24" s="58">
        <f t="shared" si="9"/>
        <v>0</v>
      </c>
      <c r="W24" s="151"/>
      <c r="X24" s="149"/>
      <c r="Y24" s="150"/>
      <c r="Z24" s="150"/>
      <c r="AA24" s="151"/>
      <c r="AC24" s="150"/>
      <c r="AF24" s="150"/>
    </row>
    <row r="25" spans="1:32" ht="27" customHeight="1" x14ac:dyDescent="0.2">
      <c r="A25" s="7">
        <v>9</v>
      </c>
      <c r="B25" s="173"/>
      <c r="C25" s="173"/>
      <c r="D25" s="173"/>
      <c r="E25" s="161"/>
      <c r="F25" s="73"/>
      <c r="G25" s="74"/>
      <c r="H25" s="67">
        <f t="shared" si="6"/>
        <v>0</v>
      </c>
      <c r="I25" s="74"/>
      <c r="J25" s="74"/>
      <c r="K25" s="74"/>
      <c r="L25" s="74"/>
      <c r="M25" s="74"/>
      <c r="N25" s="67">
        <f t="shared" si="3"/>
        <v>0</v>
      </c>
      <c r="O25" s="68" t="str">
        <f t="shared" si="4"/>
        <v/>
      </c>
      <c r="P25" s="69"/>
      <c r="Q25" s="75"/>
      <c r="R25" s="76">
        <f t="shared" si="5"/>
        <v>0</v>
      </c>
      <c r="T25" s="58" t="str">
        <f t="shared" si="7"/>
        <v>ok</v>
      </c>
      <c r="U25" s="58">
        <f t="shared" si="8"/>
        <v>0</v>
      </c>
      <c r="V25" s="58">
        <f t="shared" si="9"/>
        <v>0</v>
      </c>
      <c r="W25" s="151"/>
      <c r="X25" s="149"/>
      <c r="Y25" s="150"/>
      <c r="Z25" s="150"/>
      <c r="AA25" s="151"/>
      <c r="AC25" s="150"/>
      <c r="AF25" s="150"/>
    </row>
    <row r="26" spans="1:32" ht="27" customHeight="1" x14ac:dyDescent="0.2">
      <c r="A26" s="7">
        <v>10</v>
      </c>
      <c r="B26" s="173"/>
      <c r="C26" s="173"/>
      <c r="D26" s="173"/>
      <c r="E26" s="161"/>
      <c r="F26" s="73"/>
      <c r="G26" s="74"/>
      <c r="H26" s="67">
        <f t="shared" si="6"/>
        <v>0</v>
      </c>
      <c r="I26" s="74"/>
      <c r="J26" s="74"/>
      <c r="K26" s="74"/>
      <c r="L26" s="74"/>
      <c r="M26" s="74"/>
      <c r="N26" s="67">
        <f t="shared" si="3"/>
        <v>0</v>
      </c>
      <c r="O26" s="68" t="str">
        <f t="shared" si="4"/>
        <v/>
      </c>
      <c r="P26" s="69"/>
      <c r="Q26" s="75"/>
      <c r="R26" s="76">
        <f t="shared" si="5"/>
        <v>0</v>
      </c>
      <c r="T26" s="58" t="str">
        <f t="shared" si="7"/>
        <v>ok</v>
      </c>
      <c r="U26" s="58">
        <f t="shared" si="8"/>
        <v>0</v>
      </c>
      <c r="V26" s="58">
        <f t="shared" si="9"/>
        <v>0</v>
      </c>
      <c r="W26" s="151"/>
      <c r="X26" s="149"/>
      <c r="Y26" s="150"/>
      <c r="Z26" s="150"/>
      <c r="AA26" s="151"/>
      <c r="AC26" s="150"/>
      <c r="AF26" s="150"/>
    </row>
    <row r="27" spans="1:32" ht="27" customHeight="1" x14ac:dyDescent="0.2">
      <c r="A27" s="7">
        <v>11</v>
      </c>
      <c r="B27" s="173"/>
      <c r="C27" s="173"/>
      <c r="D27" s="173"/>
      <c r="E27" s="161"/>
      <c r="F27" s="73"/>
      <c r="G27" s="74"/>
      <c r="H27" s="67">
        <f t="shared" si="6"/>
        <v>0</v>
      </c>
      <c r="I27" s="74"/>
      <c r="J27" s="74"/>
      <c r="K27" s="74"/>
      <c r="L27" s="74"/>
      <c r="M27" s="74"/>
      <c r="N27" s="67">
        <f t="shared" si="3"/>
        <v>0</v>
      </c>
      <c r="O27" s="68" t="str">
        <f t="shared" si="4"/>
        <v/>
      </c>
      <c r="P27" s="69"/>
      <c r="Q27" s="75"/>
      <c r="R27" s="76">
        <f t="shared" si="5"/>
        <v>0</v>
      </c>
      <c r="T27" s="58" t="str">
        <f t="shared" si="7"/>
        <v>ok</v>
      </c>
      <c r="U27" s="58">
        <f t="shared" si="8"/>
        <v>0</v>
      </c>
      <c r="V27" s="58">
        <f t="shared" si="9"/>
        <v>0</v>
      </c>
      <c r="W27" s="151"/>
      <c r="X27" s="149"/>
      <c r="Y27" s="150"/>
      <c r="Z27" s="150"/>
      <c r="AA27" s="151"/>
      <c r="AC27" s="150"/>
      <c r="AF27" s="150"/>
    </row>
    <row r="28" spans="1:32" ht="27" customHeight="1" x14ac:dyDescent="0.2">
      <c r="A28" s="7">
        <v>12</v>
      </c>
      <c r="B28" s="173"/>
      <c r="C28" s="173"/>
      <c r="D28" s="173"/>
      <c r="E28" s="161"/>
      <c r="F28" s="73"/>
      <c r="G28" s="74"/>
      <c r="H28" s="67">
        <f t="shared" si="6"/>
        <v>0</v>
      </c>
      <c r="I28" s="74"/>
      <c r="J28" s="74"/>
      <c r="K28" s="74"/>
      <c r="L28" s="74"/>
      <c r="M28" s="74"/>
      <c r="N28" s="67">
        <f t="shared" si="3"/>
        <v>0</v>
      </c>
      <c r="O28" s="68" t="str">
        <f t="shared" si="4"/>
        <v/>
      </c>
      <c r="P28" s="69"/>
      <c r="Q28" s="75"/>
      <c r="R28" s="76">
        <f t="shared" si="5"/>
        <v>0</v>
      </c>
      <c r="T28" s="58" t="str">
        <f t="shared" si="7"/>
        <v>ok</v>
      </c>
      <c r="U28" s="58">
        <f t="shared" si="8"/>
        <v>0</v>
      </c>
      <c r="V28" s="58">
        <f t="shared" si="9"/>
        <v>0</v>
      </c>
      <c r="W28" s="151"/>
      <c r="X28" s="149"/>
      <c r="Y28" s="150"/>
      <c r="Z28" s="150"/>
      <c r="AA28" s="151"/>
      <c r="AC28" s="150"/>
      <c r="AF28" s="150"/>
    </row>
    <row r="29" spans="1:32" ht="27" customHeight="1" x14ac:dyDescent="0.2">
      <c r="A29" s="7">
        <v>13</v>
      </c>
      <c r="B29" s="173"/>
      <c r="C29" s="173"/>
      <c r="D29" s="173"/>
      <c r="E29" s="161"/>
      <c r="F29" s="73"/>
      <c r="G29" s="74"/>
      <c r="H29" s="67">
        <f t="shared" si="6"/>
        <v>0</v>
      </c>
      <c r="I29" s="74"/>
      <c r="J29" s="74"/>
      <c r="K29" s="74"/>
      <c r="L29" s="74"/>
      <c r="M29" s="74"/>
      <c r="N29" s="67">
        <f t="shared" si="3"/>
        <v>0</v>
      </c>
      <c r="O29" s="68" t="str">
        <f t="shared" si="4"/>
        <v/>
      </c>
      <c r="P29" s="69"/>
      <c r="Q29" s="75"/>
      <c r="R29" s="76">
        <f t="shared" si="5"/>
        <v>0</v>
      </c>
      <c r="T29" s="58" t="str">
        <f t="shared" si="7"/>
        <v>ok</v>
      </c>
      <c r="U29" s="58">
        <f t="shared" si="8"/>
        <v>0</v>
      </c>
      <c r="V29" s="58">
        <f t="shared" si="9"/>
        <v>0</v>
      </c>
      <c r="W29" s="151"/>
      <c r="X29" s="149"/>
      <c r="Y29" s="150"/>
      <c r="Z29" s="150"/>
      <c r="AA29" s="151"/>
      <c r="AC29" s="150"/>
      <c r="AF29" s="150"/>
    </row>
    <row r="30" spans="1:32" ht="27" customHeight="1" x14ac:dyDescent="0.2">
      <c r="A30" s="7">
        <v>14</v>
      </c>
      <c r="B30" s="173"/>
      <c r="C30" s="173"/>
      <c r="D30" s="173"/>
      <c r="E30" s="161"/>
      <c r="F30" s="73"/>
      <c r="G30" s="74"/>
      <c r="H30" s="67">
        <f t="shared" si="6"/>
        <v>0</v>
      </c>
      <c r="I30" s="74"/>
      <c r="J30" s="74"/>
      <c r="K30" s="74"/>
      <c r="L30" s="74"/>
      <c r="M30" s="74"/>
      <c r="N30" s="67">
        <f t="shared" si="3"/>
        <v>0</v>
      </c>
      <c r="O30" s="68" t="str">
        <f t="shared" si="4"/>
        <v/>
      </c>
      <c r="P30" s="69"/>
      <c r="Q30" s="75"/>
      <c r="R30" s="76">
        <f t="shared" si="5"/>
        <v>0</v>
      </c>
      <c r="T30" s="58" t="str">
        <f t="shared" si="7"/>
        <v>ok</v>
      </c>
      <c r="U30" s="58">
        <f t="shared" si="8"/>
        <v>0</v>
      </c>
      <c r="V30" s="58">
        <f t="shared" si="9"/>
        <v>0</v>
      </c>
      <c r="W30" s="151"/>
      <c r="X30" s="149"/>
      <c r="Y30" s="150"/>
      <c r="Z30" s="150"/>
      <c r="AA30" s="151"/>
      <c r="AC30" s="150"/>
      <c r="AF30" s="150"/>
    </row>
    <row r="31" spans="1:32" ht="27" customHeight="1" x14ac:dyDescent="0.2">
      <c r="A31" s="7">
        <v>15</v>
      </c>
      <c r="B31" s="173"/>
      <c r="C31" s="173"/>
      <c r="D31" s="173"/>
      <c r="E31" s="161"/>
      <c r="F31" s="73"/>
      <c r="G31" s="74"/>
      <c r="H31" s="67">
        <f t="shared" si="6"/>
        <v>0</v>
      </c>
      <c r="I31" s="74"/>
      <c r="J31" s="74"/>
      <c r="K31" s="74"/>
      <c r="L31" s="74"/>
      <c r="M31" s="74"/>
      <c r="N31" s="67">
        <f t="shared" si="3"/>
        <v>0</v>
      </c>
      <c r="O31" s="68" t="str">
        <f t="shared" si="4"/>
        <v/>
      </c>
      <c r="P31" s="69"/>
      <c r="Q31" s="75"/>
      <c r="R31" s="76">
        <f t="shared" si="5"/>
        <v>0</v>
      </c>
      <c r="T31" s="58" t="str">
        <f t="shared" si="7"/>
        <v>ok</v>
      </c>
      <c r="U31" s="58">
        <f t="shared" si="8"/>
        <v>0</v>
      </c>
      <c r="V31" s="58">
        <f t="shared" si="9"/>
        <v>0</v>
      </c>
      <c r="W31" s="151"/>
      <c r="X31" s="149"/>
      <c r="Y31" s="150"/>
      <c r="Z31" s="150"/>
      <c r="AA31" s="151"/>
      <c r="AC31" s="150"/>
      <c r="AF31" s="150"/>
    </row>
    <row r="32" spans="1:32" ht="27" customHeight="1" x14ac:dyDescent="0.2">
      <c r="A32" s="7">
        <v>16</v>
      </c>
      <c r="B32" s="173"/>
      <c r="C32" s="173"/>
      <c r="D32" s="173"/>
      <c r="E32" s="161"/>
      <c r="F32" s="73"/>
      <c r="G32" s="74"/>
      <c r="H32" s="67">
        <f t="shared" si="6"/>
        <v>0</v>
      </c>
      <c r="I32" s="74"/>
      <c r="J32" s="74"/>
      <c r="K32" s="74"/>
      <c r="L32" s="74"/>
      <c r="M32" s="74"/>
      <c r="N32" s="67">
        <f t="shared" si="3"/>
        <v>0</v>
      </c>
      <c r="O32" s="68" t="str">
        <f t="shared" si="4"/>
        <v/>
      </c>
      <c r="P32" s="69"/>
      <c r="Q32" s="75"/>
      <c r="R32" s="76">
        <f t="shared" si="5"/>
        <v>0</v>
      </c>
      <c r="T32" s="58" t="str">
        <f t="shared" si="7"/>
        <v>ok</v>
      </c>
      <c r="U32" s="58">
        <f t="shared" si="8"/>
        <v>0</v>
      </c>
      <c r="V32" s="58">
        <f t="shared" si="9"/>
        <v>0</v>
      </c>
      <c r="W32" s="151"/>
      <c r="X32" s="149"/>
      <c r="Y32" s="150"/>
      <c r="Z32" s="150"/>
      <c r="AA32" s="151"/>
      <c r="AC32" s="150"/>
      <c r="AF32" s="150"/>
    </row>
    <row r="33" spans="1:32" ht="27" customHeight="1" x14ac:dyDescent="0.2">
      <c r="A33" s="7">
        <v>17</v>
      </c>
      <c r="B33" s="173"/>
      <c r="C33" s="173"/>
      <c r="D33" s="173"/>
      <c r="E33" s="161"/>
      <c r="F33" s="73"/>
      <c r="G33" s="74"/>
      <c r="H33" s="67">
        <f t="shared" si="6"/>
        <v>0</v>
      </c>
      <c r="I33" s="74"/>
      <c r="J33" s="74"/>
      <c r="K33" s="74"/>
      <c r="L33" s="74"/>
      <c r="M33" s="74"/>
      <c r="N33" s="67">
        <f t="shared" si="3"/>
        <v>0</v>
      </c>
      <c r="O33" s="68" t="str">
        <f t="shared" si="4"/>
        <v/>
      </c>
      <c r="P33" s="69"/>
      <c r="Q33" s="75"/>
      <c r="R33" s="76">
        <f t="shared" si="5"/>
        <v>0</v>
      </c>
      <c r="T33" s="58" t="str">
        <f t="shared" si="7"/>
        <v>ok</v>
      </c>
      <c r="U33" s="58">
        <f t="shared" si="8"/>
        <v>0</v>
      </c>
      <c r="V33" s="58">
        <f t="shared" si="9"/>
        <v>0</v>
      </c>
      <c r="W33" s="151"/>
      <c r="X33" s="149"/>
      <c r="Y33" s="150"/>
      <c r="Z33" s="150"/>
      <c r="AA33" s="151"/>
      <c r="AC33" s="150"/>
      <c r="AF33" s="150"/>
    </row>
    <row r="34" spans="1:32" ht="27" customHeight="1" x14ac:dyDescent="0.2">
      <c r="A34" s="7">
        <v>18</v>
      </c>
      <c r="B34" s="173"/>
      <c r="C34" s="173"/>
      <c r="D34" s="173"/>
      <c r="E34" s="161"/>
      <c r="F34" s="73"/>
      <c r="G34" s="74"/>
      <c r="H34" s="67">
        <f t="shared" si="6"/>
        <v>0</v>
      </c>
      <c r="I34" s="74"/>
      <c r="J34" s="74"/>
      <c r="K34" s="74"/>
      <c r="L34" s="74"/>
      <c r="M34" s="74"/>
      <c r="N34" s="67">
        <f t="shared" si="3"/>
        <v>0</v>
      </c>
      <c r="O34" s="68" t="str">
        <f t="shared" si="4"/>
        <v/>
      </c>
      <c r="P34" s="69"/>
      <c r="Q34" s="75"/>
      <c r="R34" s="76">
        <f t="shared" si="5"/>
        <v>0</v>
      </c>
      <c r="T34" s="58" t="str">
        <f t="shared" si="7"/>
        <v>ok</v>
      </c>
      <c r="U34" s="58">
        <f t="shared" si="8"/>
        <v>0</v>
      </c>
      <c r="V34" s="58">
        <f t="shared" si="9"/>
        <v>0</v>
      </c>
      <c r="W34" s="151"/>
      <c r="X34" s="149"/>
      <c r="Y34" s="150"/>
      <c r="Z34" s="150"/>
      <c r="AA34" s="151"/>
      <c r="AC34" s="150"/>
      <c r="AF34" s="150"/>
    </row>
    <row r="35" spans="1:32" ht="27" customHeight="1" x14ac:dyDescent="0.2">
      <c r="A35" s="7">
        <v>19</v>
      </c>
      <c r="B35" s="173"/>
      <c r="C35" s="173"/>
      <c r="D35" s="173"/>
      <c r="E35" s="161"/>
      <c r="F35" s="73"/>
      <c r="G35" s="74"/>
      <c r="H35" s="67">
        <f t="shared" si="6"/>
        <v>0</v>
      </c>
      <c r="I35" s="74"/>
      <c r="J35" s="74"/>
      <c r="K35" s="74"/>
      <c r="L35" s="74"/>
      <c r="M35" s="74"/>
      <c r="N35" s="67">
        <f t="shared" si="3"/>
        <v>0</v>
      </c>
      <c r="O35" s="68" t="str">
        <f t="shared" si="4"/>
        <v/>
      </c>
      <c r="P35" s="69"/>
      <c r="Q35" s="75"/>
      <c r="R35" s="76">
        <f t="shared" si="5"/>
        <v>0</v>
      </c>
      <c r="T35" s="58" t="str">
        <f t="shared" si="7"/>
        <v>ok</v>
      </c>
      <c r="U35" s="58">
        <f t="shared" si="8"/>
        <v>0</v>
      </c>
      <c r="V35" s="58">
        <f t="shared" si="9"/>
        <v>0</v>
      </c>
      <c r="W35" s="151"/>
      <c r="X35" s="149"/>
      <c r="Y35" s="150"/>
      <c r="Z35" s="150"/>
      <c r="AA35" s="151"/>
      <c r="AC35" s="150"/>
      <c r="AF35" s="150"/>
    </row>
    <row r="36" spans="1:32" ht="27" customHeight="1" x14ac:dyDescent="0.2">
      <c r="A36" s="7">
        <v>20</v>
      </c>
      <c r="B36" s="173"/>
      <c r="C36" s="173"/>
      <c r="D36" s="173"/>
      <c r="E36" s="161"/>
      <c r="F36" s="73"/>
      <c r="G36" s="74"/>
      <c r="H36" s="67">
        <f t="shared" si="6"/>
        <v>0</v>
      </c>
      <c r="I36" s="74"/>
      <c r="J36" s="74"/>
      <c r="K36" s="74"/>
      <c r="L36" s="74"/>
      <c r="M36" s="74"/>
      <c r="N36" s="67">
        <f t="shared" si="3"/>
        <v>0</v>
      </c>
      <c r="O36" s="68" t="str">
        <f t="shared" si="4"/>
        <v/>
      </c>
      <c r="P36" s="69"/>
      <c r="Q36" s="75"/>
      <c r="R36" s="76">
        <f t="shared" si="5"/>
        <v>0</v>
      </c>
      <c r="T36" s="58" t="str">
        <f t="shared" si="7"/>
        <v>ok</v>
      </c>
      <c r="U36" s="58">
        <f t="shared" si="8"/>
        <v>0</v>
      </c>
      <c r="V36" s="58">
        <f t="shared" si="9"/>
        <v>0</v>
      </c>
      <c r="W36" s="151"/>
      <c r="X36" s="149"/>
      <c r="Y36" s="150"/>
      <c r="Z36" s="150"/>
      <c r="AA36" s="151"/>
      <c r="AC36" s="150"/>
      <c r="AF36" s="150"/>
    </row>
    <row r="37" spans="1:32" ht="27" customHeight="1" x14ac:dyDescent="0.2">
      <c r="A37" s="7">
        <v>21</v>
      </c>
      <c r="B37" s="173"/>
      <c r="C37" s="173"/>
      <c r="D37" s="173"/>
      <c r="E37" s="161"/>
      <c r="F37" s="73"/>
      <c r="G37" s="74"/>
      <c r="H37" s="67">
        <f t="shared" si="6"/>
        <v>0</v>
      </c>
      <c r="I37" s="74"/>
      <c r="J37" s="74"/>
      <c r="K37" s="74"/>
      <c r="L37" s="74"/>
      <c r="M37" s="74"/>
      <c r="N37" s="67">
        <f t="shared" si="3"/>
        <v>0</v>
      </c>
      <c r="O37" s="68" t="str">
        <f t="shared" si="4"/>
        <v/>
      </c>
      <c r="P37" s="69"/>
      <c r="Q37" s="75"/>
      <c r="R37" s="76">
        <f t="shared" si="5"/>
        <v>0</v>
      </c>
      <c r="T37" s="58" t="str">
        <f t="shared" si="7"/>
        <v>ok</v>
      </c>
      <c r="U37" s="58">
        <f t="shared" si="8"/>
        <v>0</v>
      </c>
      <c r="V37" s="58">
        <f t="shared" si="9"/>
        <v>0</v>
      </c>
      <c r="W37" s="151"/>
      <c r="X37" s="149"/>
      <c r="Y37" s="150"/>
      <c r="Z37" s="150"/>
      <c r="AA37" s="151"/>
      <c r="AC37" s="150"/>
      <c r="AF37" s="150"/>
    </row>
    <row r="38" spans="1:32" ht="27" customHeight="1" x14ac:dyDescent="0.2">
      <c r="A38" s="7">
        <v>22</v>
      </c>
      <c r="B38" s="173"/>
      <c r="C38" s="173"/>
      <c r="D38" s="173"/>
      <c r="E38" s="161"/>
      <c r="F38" s="73"/>
      <c r="G38" s="74"/>
      <c r="H38" s="67">
        <f t="shared" si="6"/>
        <v>0</v>
      </c>
      <c r="I38" s="74"/>
      <c r="J38" s="74"/>
      <c r="K38" s="74"/>
      <c r="L38" s="74"/>
      <c r="M38" s="74"/>
      <c r="N38" s="67">
        <f t="shared" si="3"/>
        <v>0</v>
      </c>
      <c r="O38" s="68" t="str">
        <f t="shared" si="4"/>
        <v/>
      </c>
      <c r="P38" s="69"/>
      <c r="Q38" s="75"/>
      <c r="R38" s="76">
        <f t="shared" si="5"/>
        <v>0</v>
      </c>
      <c r="T38" s="58" t="str">
        <f t="shared" si="7"/>
        <v>ok</v>
      </c>
      <c r="U38" s="58">
        <f t="shared" si="8"/>
        <v>0</v>
      </c>
      <c r="V38" s="58">
        <f t="shared" si="9"/>
        <v>0</v>
      </c>
      <c r="W38" s="151"/>
      <c r="X38" s="149"/>
      <c r="Y38" s="150"/>
      <c r="Z38" s="150"/>
      <c r="AA38" s="151"/>
      <c r="AC38" s="150"/>
      <c r="AF38" s="150"/>
    </row>
    <row r="39" spans="1:32" ht="27" customHeight="1" x14ac:dyDescent="0.2">
      <c r="A39" s="7">
        <v>23</v>
      </c>
      <c r="B39" s="173"/>
      <c r="C39" s="173"/>
      <c r="D39" s="173"/>
      <c r="E39" s="161"/>
      <c r="F39" s="73"/>
      <c r="G39" s="74"/>
      <c r="H39" s="67">
        <f t="shared" si="6"/>
        <v>0</v>
      </c>
      <c r="I39" s="74"/>
      <c r="J39" s="74"/>
      <c r="K39" s="74"/>
      <c r="L39" s="74"/>
      <c r="M39" s="74"/>
      <c r="N39" s="67">
        <f t="shared" si="3"/>
        <v>0</v>
      </c>
      <c r="O39" s="68" t="str">
        <f t="shared" si="4"/>
        <v/>
      </c>
      <c r="P39" s="69"/>
      <c r="Q39" s="75"/>
      <c r="R39" s="76">
        <f t="shared" si="5"/>
        <v>0</v>
      </c>
      <c r="T39" s="58" t="str">
        <f t="shared" si="7"/>
        <v>ok</v>
      </c>
      <c r="U39" s="58">
        <f t="shared" si="8"/>
        <v>0</v>
      </c>
      <c r="V39" s="58">
        <f t="shared" si="9"/>
        <v>0</v>
      </c>
      <c r="W39" s="151"/>
      <c r="X39" s="149"/>
      <c r="Y39" s="150"/>
      <c r="Z39" s="150"/>
      <c r="AA39" s="151"/>
      <c r="AC39" s="150"/>
      <c r="AF39" s="150"/>
    </row>
    <row r="40" spans="1:32" ht="27" customHeight="1" x14ac:dyDescent="0.2">
      <c r="A40" s="7">
        <v>24</v>
      </c>
      <c r="B40" s="173"/>
      <c r="C40" s="173"/>
      <c r="D40" s="173"/>
      <c r="E40" s="161"/>
      <c r="F40" s="73"/>
      <c r="G40" s="74"/>
      <c r="H40" s="67">
        <f t="shared" si="6"/>
        <v>0</v>
      </c>
      <c r="I40" s="74"/>
      <c r="J40" s="74"/>
      <c r="K40" s="74"/>
      <c r="L40" s="74"/>
      <c r="M40" s="74"/>
      <c r="N40" s="67">
        <f t="shared" si="3"/>
        <v>0</v>
      </c>
      <c r="O40" s="68" t="str">
        <f t="shared" si="4"/>
        <v/>
      </c>
      <c r="P40" s="69"/>
      <c r="Q40" s="75"/>
      <c r="R40" s="76">
        <f t="shared" si="5"/>
        <v>0</v>
      </c>
      <c r="T40" s="58" t="str">
        <f t="shared" si="7"/>
        <v>ok</v>
      </c>
      <c r="U40" s="58">
        <f t="shared" si="8"/>
        <v>0</v>
      </c>
      <c r="V40" s="58">
        <f t="shared" si="9"/>
        <v>0</v>
      </c>
      <c r="W40" s="151"/>
      <c r="X40" s="149"/>
      <c r="Y40" s="150"/>
      <c r="Z40" s="150"/>
      <c r="AA40" s="151"/>
      <c r="AC40" s="150"/>
      <c r="AF40" s="150"/>
    </row>
    <row r="41" spans="1:32" ht="27" customHeight="1" x14ac:dyDescent="0.2">
      <c r="A41" s="7">
        <v>25</v>
      </c>
      <c r="B41" s="173"/>
      <c r="C41" s="173"/>
      <c r="D41" s="173"/>
      <c r="E41" s="161"/>
      <c r="F41" s="73"/>
      <c r="G41" s="74"/>
      <c r="H41" s="67">
        <f t="shared" si="6"/>
        <v>0</v>
      </c>
      <c r="I41" s="74"/>
      <c r="J41" s="74"/>
      <c r="K41" s="74"/>
      <c r="L41" s="74"/>
      <c r="M41" s="74"/>
      <c r="N41" s="67">
        <f t="shared" si="3"/>
        <v>0</v>
      </c>
      <c r="O41" s="68" t="str">
        <f t="shared" si="4"/>
        <v/>
      </c>
      <c r="P41" s="69"/>
      <c r="Q41" s="75"/>
      <c r="R41" s="76">
        <f t="shared" si="5"/>
        <v>0</v>
      </c>
      <c r="T41" s="58" t="str">
        <f t="shared" si="7"/>
        <v>ok</v>
      </c>
      <c r="U41" s="58">
        <f t="shared" si="8"/>
        <v>0</v>
      </c>
      <c r="V41" s="58">
        <f t="shared" si="9"/>
        <v>0</v>
      </c>
      <c r="W41" s="151"/>
      <c r="X41" s="149"/>
      <c r="Y41" s="150"/>
      <c r="Z41" s="150"/>
      <c r="AA41" s="151"/>
      <c r="AC41" s="150"/>
      <c r="AF41" s="150"/>
    </row>
    <row r="42" spans="1:32" ht="27" customHeight="1" x14ac:dyDescent="0.2">
      <c r="A42" s="7">
        <v>26</v>
      </c>
      <c r="B42" s="173"/>
      <c r="C42" s="173"/>
      <c r="D42" s="173"/>
      <c r="E42" s="161"/>
      <c r="F42" s="73"/>
      <c r="G42" s="74"/>
      <c r="H42" s="67">
        <f t="shared" si="6"/>
        <v>0</v>
      </c>
      <c r="I42" s="74"/>
      <c r="J42" s="74"/>
      <c r="K42" s="74"/>
      <c r="L42" s="74"/>
      <c r="M42" s="74"/>
      <c r="N42" s="67">
        <f t="shared" si="3"/>
        <v>0</v>
      </c>
      <c r="O42" s="68" t="str">
        <f t="shared" si="4"/>
        <v/>
      </c>
      <c r="P42" s="69"/>
      <c r="Q42" s="75"/>
      <c r="R42" s="76">
        <f t="shared" si="5"/>
        <v>0</v>
      </c>
      <c r="T42" s="58" t="str">
        <f t="shared" si="7"/>
        <v>ok</v>
      </c>
      <c r="U42" s="58">
        <f t="shared" si="8"/>
        <v>0</v>
      </c>
      <c r="V42" s="58">
        <f t="shared" si="9"/>
        <v>0</v>
      </c>
      <c r="W42" s="151"/>
      <c r="X42" s="149"/>
      <c r="Y42" s="150"/>
      <c r="Z42" s="150"/>
      <c r="AA42" s="151"/>
      <c r="AC42" s="150"/>
      <c r="AF42" s="150"/>
    </row>
    <row r="43" spans="1:32" ht="27" customHeight="1" x14ac:dyDescent="0.2">
      <c r="A43" s="7">
        <v>27</v>
      </c>
      <c r="B43" s="173"/>
      <c r="C43" s="173"/>
      <c r="D43" s="173"/>
      <c r="E43" s="161"/>
      <c r="F43" s="73"/>
      <c r="G43" s="74"/>
      <c r="H43" s="67">
        <f t="shared" si="6"/>
        <v>0</v>
      </c>
      <c r="I43" s="74"/>
      <c r="J43" s="74"/>
      <c r="K43" s="74"/>
      <c r="L43" s="74"/>
      <c r="M43" s="74"/>
      <c r="N43" s="67">
        <f t="shared" si="3"/>
        <v>0</v>
      </c>
      <c r="O43" s="68" t="str">
        <f t="shared" si="4"/>
        <v/>
      </c>
      <c r="P43" s="69"/>
      <c r="Q43" s="75"/>
      <c r="R43" s="76">
        <f t="shared" si="5"/>
        <v>0</v>
      </c>
      <c r="T43" s="58" t="str">
        <f t="shared" si="7"/>
        <v>ok</v>
      </c>
      <c r="U43" s="58">
        <f t="shared" si="8"/>
        <v>0</v>
      </c>
      <c r="V43" s="58">
        <f t="shared" si="9"/>
        <v>0</v>
      </c>
      <c r="W43" s="151"/>
      <c r="X43" s="149"/>
      <c r="Y43" s="150"/>
      <c r="Z43" s="150"/>
      <c r="AA43" s="151"/>
      <c r="AC43" s="150"/>
      <c r="AF43" s="150"/>
    </row>
    <row r="44" spans="1:32" ht="27" customHeight="1" x14ac:dyDescent="0.2">
      <c r="A44" s="7">
        <v>28</v>
      </c>
      <c r="B44" s="173"/>
      <c r="C44" s="173"/>
      <c r="D44" s="173"/>
      <c r="E44" s="161"/>
      <c r="F44" s="73"/>
      <c r="G44" s="74"/>
      <c r="H44" s="67">
        <f t="shared" si="6"/>
        <v>0</v>
      </c>
      <c r="I44" s="74"/>
      <c r="J44" s="74"/>
      <c r="K44" s="74"/>
      <c r="L44" s="74"/>
      <c r="M44" s="74"/>
      <c r="N44" s="67">
        <f t="shared" si="3"/>
        <v>0</v>
      </c>
      <c r="O44" s="68" t="str">
        <f t="shared" si="4"/>
        <v/>
      </c>
      <c r="P44" s="69"/>
      <c r="Q44" s="75"/>
      <c r="R44" s="76">
        <f t="shared" si="5"/>
        <v>0</v>
      </c>
      <c r="T44" s="58" t="str">
        <f t="shared" si="7"/>
        <v>ok</v>
      </c>
      <c r="U44" s="58">
        <f t="shared" si="8"/>
        <v>0</v>
      </c>
      <c r="V44" s="58">
        <f t="shared" si="9"/>
        <v>0</v>
      </c>
      <c r="W44" s="151"/>
      <c r="X44" s="149"/>
      <c r="Y44" s="150"/>
      <c r="Z44" s="150"/>
      <c r="AA44" s="151"/>
      <c r="AC44" s="150"/>
      <c r="AF44" s="150"/>
    </row>
    <row r="45" spans="1:32" ht="27" customHeight="1" x14ac:dyDescent="0.2">
      <c r="A45" s="7">
        <v>29</v>
      </c>
      <c r="B45" s="173"/>
      <c r="C45" s="173"/>
      <c r="D45" s="173"/>
      <c r="E45" s="161"/>
      <c r="F45" s="73"/>
      <c r="G45" s="74"/>
      <c r="H45" s="67">
        <f t="shared" si="6"/>
        <v>0</v>
      </c>
      <c r="I45" s="74"/>
      <c r="J45" s="74"/>
      <c r="K45" s="74"/>
      <c r="L45" s="74"/>
      <c r="M45" s="74"/>
      <c r="N45" s="67">
        <f t="shared" si="3"/>
        <v>0</v>
      </c>
      <c r="O45" s="68" t="str">
        <f t="shared" si="4"/>
        <v/>
      </c>
      <c r="P45" s="69"/>
      <c r="Q45" s="75"/>
      <c r="R45" s="76">
        <f t="shared" si="5"/>
        <v>0</v>
      </c>
      <c r="T45" s="58" t="str">
        <f t="shared" si="7"/>
        <v>ok</v>
      </c>
      <c r="U45" s="58">
        <f t="shared" si="8"/>
        <v>0</v>
      </c>
      <c r="V45" s="58">
        <f t="shared" si="9"/>
        <v>0</v>
      </c>
      <c r="W45" s="151"/>
      <c r="X45" s="149"/>
      <c r="Y45" s="150"/>
      <c r="Z45" s="150"/>
      <c r="AA45" s="151"/>
      <c r="AC45" s="150"/>
      <c r="AF45" s="150"/>
    </row>
    <row r="46" spans="1:32" ht="27" customHeight="1" x14ac:dyDescent="0.2">
      <c r="A46" s="7">
        <v>30</v>
      </c>
      <c r="B46" s="173"/>
      <c r="C46" s="173"/>
      <c r="D46" s="173"/>
      <c r="E46" s="161"/>
      <c r="F46" s="73"/>
      <c r="G46" s="74"/>
      <c r="H46" s="67">
        <f t="shared" si="6"/>
        <v>0</v>
      </c>
      <c r="I46" s="74"/>
      <c r="J46" s="74"/>
      <c r="K46" s="74"/>
      <c r="L46" s="74"/>
      <c r="M46" s="74"/>
      <c r="N46" s="67">
        <f t="shared" si="3"/>
        <v>0</v>
      </c>
      <c r="O46" s="68" t="str">
        <f t="shared" si="4"/>
        <v/>
      </c>
      <c r="P46" s="69"/>
      <c r="Q46" s="75"/>
      <c r="R46" s="76">
        <f t="shared" si="5"/>
        <v>0</v>
      </c>
      <c r="T46" s="58" t="str">
        <f t="shared" si="7"/>
        <v>ok</v>
      </c>
      <c r="U46" s="58">
        <f t="shared" si="8"/>
        <v>0</v>
      </c>
      <c r="V46" s="58">
        <f t="shared" si="9"/>
        <v>0</v>
      </c>
      <c r="W46" s="151"/>
      <c r="X46" s="149"/>
      <c r="Y46" s="150"/>
      <c r="Z46" s="150"/>
      <c r="AA46" s="151"/>
      <c r="AC46" s="150"/>
      <c r="AF46" s="150"/>
    </row>
    <row r="47" spans="1:32" ht="27" customHeight="1" x14ac:dyDescent="0.2">
      <c r="A47" s="7">
        <v>31</v>
      </c>
      <c r="B47" s="173"/>
      <c r="C47" s="173"/>
      <c r="D47" s="173"/>
      <c r="E47" s="161"/>
      <c r="F47" s="73"/>
      <c r="G47" s="74"/>
      <c r="H47" s="67">
        <f t="shared" si="6"/>
        <v>0</v>
      </c>
      <c r="I47" s="74"/>
      <c r="J47" s="74"/>
      <c r="K47" s="74"/>
      <c r="L47" s="74"/>
      <c r="M47" s="74"/>
      <c r="N47" s="67">
        <f t="shared" si="3"/>
        <v>0</v>
      </c>
      <c r="O47" s="68" t="str">
        <f t="shared" si="4"/>
        <v/>
      </c>
      <c r="P47" s="69"/>
      <c r="Q47" s="75"/>
      <c r="R47" s="76">
        <f t="shared" si="5"/>
        <v>0</v>
      </c>
      <c r="T47" s="58" t="str">
        <f t="shared" si="7"/>
        <v>ok</v>
      </c>
      <c r="U47" s="58">
        <f t="shared" si="8"/>
        <v>0</v>
      </c>
      <c r="V47" s="58">
        <f t="shared" si="9"/>
        <v>0</v>
      </c>
      <c r="W47" s="151"/>
      <c r="X47" s="149"/>
      <c r="Y47" s="150"/>
      <c r="Z47" s="150"/>
      <c r="AA47" s="151"/>
      <c r="AC47" s="150"/>
      <c r="AF47" s="150"/>
    </row>
    <row r="48" spans="1:32" ht="27" customHeight="1" x14ac:dyDescent="0.2">
      <c r="A48" s="7">
        <v>32</v>
      </c>
      <c r="B48" s="173"/>
      <c r="C48" s="173"/>
      <c r="D48" s="173"/>
      <c r="E48" s="161"/>
      <c r="F48" s="73"/>
      <c r="G48" s="74"/>
      <c r="H48" s="67">
        <f t="shared" si="6"/>
        <v>0</v>
      </c>
      <c r="I48" s="74"/>
      <c r="J48" s="74"/>
      <c r="K48" s="74"/>
      <c r="L48" s="74"/>
      <c r="M48" s="74"/>
      <c r="N48" s="67">
        <f t="shared" si="3"/>
        <v>0</v>
      </c>
      <c r="O48" s="68" t="str">
        <f t="shared" si="4"/>
        <v/>
      </c>
      <c r="P48" s="69"/>
      <c r="Q48" s="75"/>
      <c r="R48" s="76">
        <f t="shared" si="5"/>
        <v>0</v>
      </c>
      <c r="T48" s="58" t="str">
        <f t="shared" si="7"/>
        <v>ok</v>
      </c>
      <c r="U48" s="58">
        <f t="shared" si="8"/>
        <v>0</v>
      </c>
      <c r="V48" s="58">
        <f t="shared" si="9"/>
        <v>0</v>
      </c>
      <c r="W48" s="151"/>
      <c r="X48" s="149"/>
      <c r="Y48" s="150"/>
      <c r="Z48" s="150"/>
      <c r="AA48" s="151"/>
      <c r="AC48" s="150"/>
      <c r="AF48" s="150"/>
    </row>
    <row r="49" spans="1:32" ht="27" customHeight="1" x14ac:dyDescent="0.2">
      <c r="A49" s="7">
        <v>33</v>
      </c>
      <c r="B49" s="173"/>
      <c r="C49" s="173"/>
      <c r="D49" s="173"/>
      <c r="E49" s="161"/>
      <c r="F49" s="73"/>
      <c r="G49" s="74"/>
      <c r="H49" s="67">
        <f t="shared" si="6"/>
        <v>0</v>
      </c>
      <c r="I49" s="74"/>
      <c r="J49" s="74"/>
      <c r="K49" s="74"/>
      <c r="L49" s="74"/>
      <c r="M49" s="74"/>
      <c r="N49" s="67">
        <f t="shared" ref="N49:N80" si="10">SUM(I49:M49)</f>
        <v>0</v>
      </c>
      <c r="O49" s="68" t="str">
        <f t="shared" ref="O49:O80" si="11">IF(ROUNDDOWN(F49*G49,2)-ROUNDDOWN(SUM(I49:M49),2)=0,"","zlý súčet")</f>
        <v/>
      </c>
      <c r="P49" s="69"/>
      <c r="Q49" s="75"/>
      <c r="R49" s="76">
        <f t="shared" ref="R49:R80" si="12">N49-Q49</f>
        <v>0</v>
      </c>
      <c r="T49" s="58" t="str">
        <f t="shared" si="7"/>
        <v>ok</v>
      </c>
      <c r="U49" s="58">
        <f t="shared" si="8"/>
        <v>0</v>
      </c>
      <c r="V49" s="58">
        <f t="shared" si="9"/>
        <v>0</v>
      </c>
      <c r="W49" s="151"/>
      <c r="X49" s="149"/>
      <c r="Y49" s="150"/>
      <c r="Z49" s="150"/>
      <c r="AA49" s="151"/>
      <c r="AC49" s="150"/>
      <c r="AF49" s="150"/>
    </row>
    <row r="50" spans="1:32" ht="27" customHeight="1" x14ac:dyDescent="0.2">
      <c r="A50" s="7">
        <v>34</v>
      </c>
      <c r="B50" s="173"/>
      <c r="C50" s="173"/>
      <c r="D50" s="173"/>
      <c r="E50" s="161"/>
      <c r="F50" s="73"/>
      <c r="G50" s="74"/>
      <c r="H50" s="67">
        <f t="shared" si="6"/>
        <v>0</v>
      </c>
      <c r="I50" s="74"/>
      <c r="J50" s="74"/>
      <c r="K50" s="74"/>
      <c r="L50" s="74"/>
      <c r="M50" s="74"/>
      <c r="N50" s="67">
        <f t="shared" si="10"/>
        <v>0</v>
      </c>
      <c r="O50" s="68" t="str">
        <f t="shared" si="11"/>
        <v/>
      </c>
      <c r="P50" s="69"/>
      <c r="Q50" s="75"/>
      <c r="R50" s="76">
        <f t="shared" si="12"/>
        <v>0</v>
      </c>
      <c r="T50" s="58" t="str">
        <f t="shared" si="7"/>
        <v>ok</v>
      </c>
      <c r="U50" s="58">
        <f t="shared" si="8"/>
        <v>0</v>
      </c>
      <c r="V50" s="58">
        <f t="shared" si="9"/>
        <v>0</v>
      </c>
      <c r="W50" s="151"/>
      <c r="X50" s="149"/>
      <c r="Y50" s="150"/>
      <c r="Z50" s="150"/>
      <c r="AA50" s="151"/>
      <c r="AC50" s="150"/>
      <c r="AF50" s="150"/>
    </row>
    <row r="51" spans="1:32" ht="27" customHeight="1" x14ac:dyDescent="0.2">
      <c r="A51" s="7">
        <v>35</v>
      </c>
      <c r="B51" s="173"/>
      <c r="C51" s="173"/>
      <c r="D51" s="173"/>
      <c r="E51" s="161"/>
      <c r="F51" s="73"/>
      <c r="G51" s="74"/>
      <c r="H51" s="67">
        <f t="shared" si="6"/>
        <v>0</v>
      </c>
      <c r="I51" s="74"/>
      <c r="J51" s="74"/>
      <c r="K51" s="74"/>
      <c r="L51" s="74"/>
      <c r="M51" s="74"/>
      <c r="N51" s="67">
        <f t="shared" si="10"/>
        <v>0</v>
      </c>
      <c r="O51" s="68" t="str">
        <f t="shared" si="11"/>
        <v/>
      </c>
      <c r="P51" s="69"/>
      <c r="Q51" s="75"/>
      <c r="R51" s="76">
        <f t="shared" si="12"/>
        <v>0</v>
      </c>
      <c r="T51" s="58" t="str">
        <f t="shared" si="7"/>
        <v>ok</v>
      </c>
      <c r="U51" s="58">
        <f t="shared" si="8"/>
        <v>0</v>
      </c>
      <c r="V51" s="58">
        <f t="shared" si="9"/>
        <v>0</v>
      </c>
      <c r="W51" s="151"/>
      <c r="X51" s="149"/>
      <c r="Y51" s="150"/>
      <c r="Z51" s="150"/>
      <c r="AA51" s="151"/>
      <c r="AC51" s="150"/>
      <c r="AF51" s="150"/>
    </row>
    <row r="52" spans="1:32" ht="27" customHeight="1" x14ac:dyDescent="0.2">
      <c r="A52" s="7">
        <v>36</v>
      </c>
      <c r="B52" s="173"/>
      <c r="C52" s="173"/>
      <c r="D52" s="173"/>
      <c r="E52" s="161"/>
      <c r="F52" s="73"/>
      <c r="G52" s="74"/>
      <c r="H52" s="67">
        <f t="shared" si="6"/>
        <v>0</v>
      </c>
      <c r="I52" s="74"/>
      <c r="J52" s="74"/>
      <c r="K52" s="74"/>
      <c r="L52" s="74"/>
      <c r="M52" s="74"/>
      <c r="N52" s="67">
        <f t="shared" si="10"/>
        <v>0</v>
      </c>
      <c r="O52" s="68" t="str">
        <f t="shared" si="11"/>
        <v/>
      </c>
      <c r="P52" s="69"/>
      <c r="Q52" s="75"/>
      <c r="R52" s="76">
        <f t="shared" si="12"/>
        <v>0</v>
      </c>
      <c r="T52" s="58" t="str">
        <f t="shared" si="7"/>
        <v>ok</v>
      </c>
      <c r="U52" s="58">
        <f t="shared" si="8"/>
        <v>0</v>
      </c>
      <c r="V52" s="58">
        <f t="shared" si="9"/>
        <v>0</v>
      </c>
      <c r="W52" s="151"/>
      <c r="X52" s="149"/>
      <c r="Y52" s="150"/>
      <c r="Z52" s="150"/>
      <c r="AA52" s="151"/>
      <c r="AC52" s="150"/>
      <c r="AF52" s="150"/>
    </row>
    <row r="53" spans="1:32" ht="27" customHeight="1" x14ac:dyDescent="0.2">
      <c r="A53" s="7">
        <v>37</v>
      </c>
      <c r="B53" s="173"/>
      <c r="C53" s="173"/>
      <c r="D53" s="173"/>
      <c r="E53" s="161"/>
      <c r="F53" s="73"/>
      <c r="G53" s="74"/>
      <c r="H53" s="67">
        <f t="shared" si="6"/>
        <v>0</v>
      </c>
      <c r="I53" s="74"/>
      <c r="J53" s="74"/>
      <c r="K53" s="74"/>
      <c r="L53" s="74"/>
      <c r="M53" s="74"/>
      <c r="N53" s="67">
        <f t="shared" si="10"/>
        <v>0</v>
      </c>
      <c r="O53" s="68" t="str">
        <f t="shared" si="11"/>
        <v/>
      </c>
      <c r="P53" s="69"/>
      <c r="Q53" s="75"/>
      <c r="R53" s="76">
        <f t="shared" si="12"/>
        <v>0</v>
      </c>
      <c r="T53" s="58" t="str">
        <f t="shared" si="7"/>
        <v>ok</v>
      </c>
      <c r="U53" s="58">
        <f t="shared" si="8"/>
        <v>0</v>
      </c>
      <c r="V53" s="58">
        <f t="shared" si="9"/>
        <v>0</v>
      </c>
      <c r="W53" s="151"/>
      <c r="X53" s="149"/>
      <c r="Y53" s="150"/>
      <c r="Z53" s="150"/>
      <c r="AA53" s="151"/>
      <c r="AC53" s="150"/>
      <c r="AF53" s="150"/>
    </row>
    <row r="54" spans="1:32" ht="27" customHeight="1" x14ac:dyDescent="0.2">
      <c r="A54" s="7">
        <v>38</v>
      </c>
      <c r="B54" s="173"/>
      <c r="C54" s="173"/>
      <c r="D54" s="173"/>
      <c r="E54" s="161"/>
      <c r="F54" s="73"/>
      <c r="G54" s="74"/>
      <c r="H54" s="67">
        <f t="shared" si="6"/>
        <v>0</v>
      </c>
      <c r="I54" s="74"/>
      <c r="J54" s="74"/>
      <c r="K54" s="74"/>
      <c r="L54" s="74"/>
      <c r="M54" s="74"/>
      <c r="N54" s="67">
        <f t="shared" si="10"/>
        <v>0</v>
      </c>
      <c r="O54" s="68" t="str">
        <f t="shared" si="11"/>
        <v/>
      </c>
      <c r="P54" s="69"/>
      <c r="Q54" s="75"/>
      <c r="R54" s="76">
        <f t="shared" si="12"/>
        <v>0</v>
      </c>
      <c r="T54" s="58" t="str">
        <f t="shared" si="7"/>
        <v>ok</v>
      </c>
      <c r="U54" s="58">
        <f t="shared" si="8"/>
        <v>0</v>
      </c>
      <c r="V54" s="58">
        <f t="shared" si="9"/>
        <v>0</v>
      </c>
      <c r="W54" s="151"/>
      <c r="X54" s="149"/>
      <c r="Y54" s="150"/>
      <c r="Z54" s="150"/>
      <c r="AA54" s="151"/>
      <c r="AC54" s="150"/>
      <c r="AF54" s="150"/>
    </row>
    <row r="55" spans="1:32" ht="27" customHeight="1" x14ac:dyDescent="0.2">
      <c r="A55" s="7">
        <v>39</v>
      </c>
      <c r="B55" s="173"/>
      <c r="C55" s="173"/>
      <c r="D55" s="173"/>
      <c r="E55" s="161"/>
      <c r="F55" s="73"/>
      <c r="G55" s="74"/>
      <c r="H55" s="67">
        <f t="shared" si="6"/>
        <v>0</v>
      </c>
      <c r="I55" s="74"/>
      <c r="J55" s="74"/>
      <c r="K55" s="74"/>
      <c r="L55" s="74"/>
      <c r="M55" s="74"/>
      <c r="N55" s="67">
        <f t="shared" si="10"/>
        <v>0</v>
      </c>
      <c r="O55" s="68" t="str">
        <f t="shared" si="11"/>
        <v/>
      </c>
      <c r="P55" s="69"/>
      <c r="Q55" s="75"/>
      <c r="R55" s="76">
        <f t="shared" si="12"/>
        <v>0</v>
      </c>
      <c r="T55" s="58" t="str">
        <f t="shared" si="7"/>
        <v>ok</v>
      </c>
      <c r="U55" s="58">
        <f t="shared" si="8"/>
        <v>0</v>
      </c>
      <c r="V55" s="58">
        <f t="shared" si="9"/>
        <v>0</v>
      </c>
      <c r="W55" s="151"/>
      <c r="X55" s="149"/>
      <c r="Y55" s="150"/>
      <c r="Z55" s="150"/>
      <c r="AA55" s="151"/>
      <c r="AC55" s="150"/>
      <c r="AF55" s="150"/>
    </row>
    <row r="56" spans="1:32" ht="27" customHeight="1" x14ac:dyDescent="0.2">
      <c r="A56" s="7">
        <v>40</v>
      </c>
      <c r="B56" s="173"/>
      <c r="C56" s="173"/>
      <c r="D56" s="173"/>
      <c r="E56" s="161"/>
      <c r="F56" s="73"/>
      <c r="G56" s="74"/>
      <c r="H56" s="67">
        <f t="shared" si="6"/>
        <v>0</v>
      </c>
      <c r="I56" s="74"/>
      <c r="J56" s="74"/>
      <c r="K56" s="74"/>
      <c r="L56" s="74"/>
      <c r="M56" s="74"/>
      <c r="N56" s="67">
        <f t="shared" si="10"/>
        <v>0</v>
      </c>
      <c r="O56" s="68" t="str">
        <f t="shared" si="11"/>
        <v/>
      </c>
      <c r="P56" s="69"/>
      <c r="Q56" s="75"/>
      <c r="R56" s="76">
        <f t="shared" si="12"/>
        <v>0</v>
      </c>
      <c r="T56" s="58" t="str">
        <f t="shared" si="7"/>
        <v>ok</v>
      </c>
      <c r="U56" s="58">
        <f t="shared" si="8"/>
        <v>0</v>
      </c>
      <c r="V56" s="58">
        <f t="shared" si="9"/>
        <v>0</v>
      </c>
      <c r="W56" s="151"/>
      <c r="X56" s="149"/>
      <c r="Y56" s="150"/>
      <c r="Z56" s="150"/>
      <c r="AA56" s="151"/>
      <c r="AC56" s="150"/>
      <c r="AF56" s="150"/>
    </row>
    <row r="57" spans="1:32" ht="27" customHeight="1" x14ac:dyDescent="0.2">
      <c r="A57" s="7">
        <v>41</v>
      </c>
      <c r="B57" s="173"/>
      <c r="C57" s="173"/>
      <c r="D57" s="173"/>
      <c r="E57" s="161"/>
      <c r="F57" s="73"/>
      <c r="G57" s="74"/>
      <c r="H57" s="67">
        <f t="shared" si="6"/>
        <v>0</v>
      </c>
      <c r="I57" s="74"/>
      <c r="J57" s="74"/>
      <c r="K57" s="74"/>
      <c r="L57" s="74"/>
      <c r="M57" s="74"/>
      <c r="N57" s="67">
        <f t="shared" si="10"/>
        <v>0</v>
      </c>
      <c r="O57" s="68" t="str">
        <f t="shared" si="11"/>
        <v/>
      </c>
      <c r="P57" s="69"/>
      <c r="Q57" s="75"/>
      <c r="R57" s="76">
        <f t="shared" si="12"/>
        <v>0</v>
      </c>
      <c r="T57" s="58" t="str">
        <f t="shared" si="7"/>
        <v>ok</v>
      </c>
      <c r="U57" s="58">
        <f t="shared" si="8"/>
        <v>0</v>
      </c>
      <c r="V57" s="58">
        <f t="shared" si="9"/>
        <v>0</v>
      </c>
      <c r="W57" s="151"/>
      <c r="X57" s="149"/>
      <c r="Y57" s="150"/>
      <c r="Z57" s="150"/>
      <c r="AA57" s="151"/>
      <c r="AC57" s="150"/>
      <c r="AF57" s="150"/>
    </row>
    <row r="58" spans="1:32" ht="27" customHeight="1" x14ac:dyDescent="0.2">
      <c r="A58" s="7">
        <v>42</v>
      </c>
      <c r="B58" s="173"/>
      <c r="C58" s="173"/>
      <c r="D58" s="173"/>
      <c r="E58" s="161"/>
      <c r="F58" s="73"/>
      <c r="G58" s="74"/>
      <c r="H58" s="67">
        <f t="shared" si="6"/>
        <v>0</v>
      </c>
      <c r="I58" s="74"/>
      <c r="J58" s="74"/>
      <c r="K58" s="74"/>
      <c r="L58" s="74"/>
      <c r="M58" s="74"/>
      <c r="N58" s="67">
        <f t="shared" si="10"/>
        <v>0</v>
      </c>
      <c r="O58" s="68" t="str">
        <f t="shared" si="11"/>
        <v/>
      </c>
      <c r="P58" s="69"/>
      <c r="Q58" s="75"/>
      <c r="R58" s="76">
        <f t="shared" si="12"/>
        <v>0</v>
      </c>
      <c r="T58" s="58" t="str">
        <f t="shared" si="7"/>
        <v>ok</v>
      </c>
      <c r="U58" s="58">
        <f t="shared" si="8"/>
        <v>0</v>
      </c>
      <c r="V58" s="58">
        <f t="shared" si="9"/>
        <v>0</v>
      </c>
      <c r="W58" s="151"/>
      <c r="X58" s="149"/>
      <c r="Y58" s="150"/>
      <c r="Z58" s="150"/>
      <c r="AA58" s="151"/>
      <c r="AC58" s="150"/>
      <c r="AF58" s="150"/>
    </row>
    <row r="59" spans="1:32" ht="27" customHeight="1" x14ac:dyDescent="0.2">
      <c r="A59" s="7">
        <v>43</v>
      </c>
      <c r="B59" s="173"/>
      <c r="C59" s="173"/>
      <c r="D59" s="173"/>
      <c r="E59" s="161"/>
      <c r="F59" s="73"/>
      <c r="G59" s="74"/>
      <c r="H59" s="67">
        <f t="shared" si="6"/>
        <v>0</v>
      </c>
      <c r="I59" s="74"/>
      <c r="J59" s="74"/>
      <c r="K59" s="74"/>
      <c r="L59" s="74"/>
      <c r="M59" s="74"/>
      <c r="N59" s="67">
        <f t="shared" si="10"/>
        <v>0</v>
      </c>
      <c r="O59" s="68" t="str">
        <f t="shared" si="11"/>
        <v/>
      </c>
      <c r="P59" s="69"/>
      <c r="Q59" s="75"/>
      <c r="R59" s="76">
        <f t="shared" si="12"/>
        <v>0</v>
      </c>
      <c r="T59" s="58" t="str">
        <f t="shared" si="7"/>
        <v>ok</v>
      </c>
      <c r="U59" s="58">
        <f t="shared" si="8"/>
        <v>0</v>
      </c>
      <c r="V59" s="58">
        <f t="shared" si="9"/>
        <v>0</v>
      </c>
      <c r="W59" s="151"/>
      <c r="X59" s="149"/>
      <c r="Y59" s="150"/>
      <c r="Z59" s="150"/>
      <c r="AA59" s="151"/>
      <c r="AC59" s="150"/>
      <c r="AF59" s="150"/>
    </row>
    <row r="60" spans="1:32" ht="27" customHeight="1" x14ac:dyDescent="0.2">
      <c r="A60" s="7">
        <v>44</v>
      </c>
      <c r="B60" s="173"/>
      <c r="C60" s="173"/>
      <c r="D60" s="173"/>
      <c r="E60" s="161"/>
      <c r="F60" s="73"/>
      <c r="G60" s="74"/>
      <c r="H60" s="67">
        <f t="shared" si="6"/>
        <v>0</v>
      </c>
      <c r="I60" s="74"/>
      <c r="J60" s="74"/>
      <c r="K60" s="74"/>
      <c r="L60" s="74"/>
      <c r="M60" s="74"/>
      <c r="N60" s="67">
        <f t="shared" si="10"/>
        <v>0</v>
      </c>
      <c r="O60" s="68" t="str">
        <f t="shared" si="11"/>
        <v/>
      </c>
      <c r="P60" s="69"/>
      <c r="Q60" s="75"/>
      <c r="R60" s="76">
        <f t="shared" si="12"/>
        <v>0</v>
      </c>
      <c r="T60" s="58" t="str">
        <f t="shared" si="7"/>
        <v>ok</v>
      </c>
      <c r="U60" s="58">
        <f t="shared" si="8"/>
        <v>0</v>
      </c>
      <c r="V60" s="58">
        <f t="shared" si="9"/>
        <v>0</v>
      </c>
      <c r="W60" s="151"/>
      <c r="X60" s="149"/>
      <c r="Y60" s="150"/>
      <c r="Z60" s="150"/>
      <c r="AA60" s="151"/>
      <c r="AC60" s="150"/>
      <c r="AF60" s="150"/>
    </row>
    <row r="61" spans="1:32" ht="27" customHeight="1" x14ac:dyDescent="0.2">
      <c r="A61" s="7">
        <v>45</v>
      </c>
      <c r="B61" s="173"/>
      <c r="C61" s="173"/>
      <c r="D61" s="173"/>
      <c r="E61" s="161"/>
      <c r="F61" s="73"/>
      <c r="G61" s="74"/>
      <c r="H61" s="67">
        <f t="shared" si="6"/>
        <v>0</v>
      </c>
      <c r="I61" s="74"/>
      <c r="J61" s="74"/>
      <c r="K61" s="74"/>
      <c r="L61" s="74"/>
      <c r="M61" s="74"/>
      <c r="N61" s="67">
        <f t="shared" si="10"/>
        <v>0</v>
      </c>
      <c r="O61" s="68" t="str">
        <f t="shared" si="11"/>
        <v/>
      </c>
      <c r="P61" s="69"/>
      <c r="Q61" s="75"/>
      <c r="R61" s="76">
        <f t="shared" si="12"/>
        <v>0</v>
      </c>
      <c r="T61" s="58" t="str">
        <f t="shared" si="7"/>
        <v>ok</v>
      </c>
      <c r="U61" s="58">
        <f t="shared" si="8"/>
        <v>0</v>
      </c>
      <c r="V61" s="58">
        <f t="shared" si="9"/>
        <v>0</v>
      </c>
      <c r="W61" s="151"/>
      <c r="X61" s="149"/>
      <c r="Y61" s="150"/>
      <c r="Z61" s="150"/>
      <c r="AA61" s="151"/>
      <c r="AC61" s="150"/>
      <c r="AF61" s="150"/>
    </row>
    <row r="62" spans="1:32" ht="27" customHeight="1" x14ac:dyDescent="0.2">
      <c r="A62" s="7">
        <v>46</v>
      </c>
      <c r="B62" s="173"/>
      <c r="C62" s="173"/>
      <c r="D62" s="173"/>
      <c r="E62" s="161"/>
      <c r="F62" s="73"/>
      <c r="G62" s="74"/>
      <c r="H62" s="67">
        <f t="shared" si="6"/>
        <v>0</v>
      </c>
      <c r="I62" s="74"/>
      <c r="J62" s="74"/>
      <c r="K62" s="74"/>
      <c r="L62" s="74"/>
      <c r="M62" s="74"/>
      <c r="N62" s="67">
        <f t="shared" si="10"/>
        <v>0</v>
      </c>
      <c r="O62" s="68" t="str">
        <f t="shared" si="11"/>
        <v/>
      </c>
      <c r="P62" s="69"/>
      <c r="Q62" s="75"/>
      <c r="R62" s="76">
        <f t="shared" si="12"/>
        <v>0</v>
      </c>
      <c r="T62" s="58" t="str">
        <f t="shared" si="7"/>
        <v>ok</v>
      </c>
      <c r="U62" s="58">
        <f t="shared" si="8"/>
        <v>0</v>
      </c>
      <c r="V62" s="58">
        <f t="shared" si="9"/>
        <v>0</v>
      </c>
      <c r="W62" s="151"/>
      <c r="X62" s="149"/>
      <c r="Y62" s="150"/>
      <c r="Z62" s="150"/>
      <c r="AA62" s="151"/>
      <c r="AC62" s="150"/>
      <c r="AF62" s="150"/>
    </row>
    <row r="63" spans="1:32" ht="27" customHeight="1" x14ac:dyDescent="0.2">
      <c r="A63" s="7">
        <v>47</v>
      </c>
      <c r="B63" s="173"/>
      <c r="C63" s="173"/>
      <c r="D63" s="173"/>
      <c r="E63" s="161"/>
      <c r="F63" s="73"/>
      <c r="G63" s="74"/>
      <c r="H63" s="67">
        <f t="shared" si="6"/>
        <v>0</v>
      </c>
      <c r="I63" s="74"/>
      <c r="J63" s="74"/>
      <c r="K63" s="74"/>
      <c r="L63" s="74"/>
      <c r="M63" s="74"/>
      <c r="N63" s="67">
        <f t="shared" si="10"/>
        <v>0</v>
      </c>
      <c r="O63" s="68" t="str">
        <f t="shared" si="11"/>
        <v/>
      </c>
      <c r="P63" s="69"/>
      <c r="Q63" s="75"/>
      <c r="R63" s="76">
        <f t="shared" si="12"/>
        <v>0</v>
      </c>
      <c r="T63" s="58" t="str">
        <f t="shared" si="7"/>
        <v>ok</v>
      </c>
      <c r="U63" s="58">
        <f t="shared" si="8"/>
        <v>0</v>
      </c>
      <c r="V63" s="58">
        <f t="shared" si="9"/>
        <v>0</v>
      </c>
      <c r="W63" s="151"/>
      <c r="X63" s="149"/>
      <c r="Y63" s="150"/>
      <c r="Z63" s="150"/>
      <c r="AA63" s="151"/>
      <c r="AC63" s="150"/>
      <c r="AF63" s="150"/>
    </row>
    <row r="64" spans="1:32" ht="27" customHeight="1" x14ac:dyDescent="0.2">
      <c r="A64" s="7">
        <v>48</v>
      </c>
      <c r="B64" s="173"/>
      <c r="C64" s="173"/>
      <c r="D64" s="173"/>
      <c r="E64" s="161"/>
      <c r="F64" s="73"/>
      <c r="G64" s="74"/>
      <c r="H64" s="67">
        <f t="shared" si="6"/>
        <v>0</v>
      </c>
      <c r="I64" s="74"/>
      <c r="J64" s="74"/>
      <c r="K64" s="74"/>
      <c r="L64" s="74"/>
      <c r="M64" s="74"/>
      <c r="N64" s="67">
        <f t="shared" si="10"/>
        <v>0</v>
      </c>
      <c r="O64" s="68" t="str">
        <f t="shared" si="11"/>
        <v/>
      </c>
      <c r="P64" s="69"/>
      <c r="Q64" s="75"/>
      <c r="R64" s="76">
        <f t="shared" si="12"/>
        <v>0</v>
      </c>
      <c r="T64" s="58" t="str">
        <f t="shared" si="7"/>
        <v>ok</v>
      </c>
      <c r="U64" s="58">
        <f t="shared" si="8"/>
        <v>0</v>
      </c>
      <c r="V64" s="58">
        <f t="shared" si="9"/>
        <v>0</v>
      </c>
      <c r="W64" s="151"/>
      <c r="X64" s="149"/>
      <c r="Y64" s="150"/>
      <c r="Z64" s="150"/>
      <c r="AA64" s="151"/>
      <c r="AC64" s="150"/>
      <c r="AF64" s="150"/>
    </row>
    <row r="65" spans="1:32" ht="27" customHeight="1" x14ac:dyDescent="0.2">
      <c r="A65" s="7">
        <v>49</v>
      </c>
      <c r="B65" s="173"/>
      <c r="C65" s="173"/>
      <c r="D65" s="173"/>
      <c r="E65" s="161"/>
      <c r="F65" s="73"/>
      <c r="G65" s="74"/>
      <c r="H65" s="67">
        <f t="shared" si="6"/>
        <v>0</v>
      </c>
      <c r="I65" s="74"/>
      <c r="J65" s="74"/>
      <c r="K65" s="74"/>
      <c r="L65" s="74"/>
      <c r="M65" s="74"/>
      <c r="N65" s="67">
        <f t="shared" si="10"/>
        <v>0</v>
      </c>
      <c r="O65" s="68" t="str">
        <f t="shared" si="11"/>
        <v/>
      </c>
      <c r="P65" s="69"/>
      <c r="Q65" s="75"/>
      <c r="R65" s="76">
        <f t="shared" si="12"/>
        <v>0</v>
      </c>
      <c r="T65" s="58" t="str">
        <f t="shared" si="7"/>
        <v>ok</v>
      </c>
      <c r="U65" s="58">
        <f t="shared" si="8"/>
        <v>0</v>
      </c>
      <c r="V65" s="58">
        <f t="shared" si="9"/>
        <v>0</v>
      </c>
      <c r="W65" s="151"/>
      <c r="X65" s="149"/>
      <c r="Y65" s="150"/>
      <c r="Z65" s="150"/>
      <c r="AA65" s="151"/>
      <c r="AC65" s="150"/>
      <c r="AF65" s="150"/>
    </row>
    <row r="66" spans="1:32" ht="27" customHeight="1" x14ac:dyDescent="0.2">
      <c r="A66" s="7">
        <v>50</v>
      </c>
      <c r="B66" s="173"/>
      <c r="C66" s="173"/>
      <c r="D66" s="173"/>
      <c r="E66" s="161"/>
      <c r="F66" s="73"/>
      <c r="G66" s="74"/>
      <c r="H66" s="67">
        <f t="shared" si="6"/>
        <v>0</v>
      </c>
      <c r="I66" s="74"/>
      <c r="J66" s="74"/>
      <c r="K66" s="74"/>
      <c r="L66" s="74"/>
      <c r="M66" s="74"/>
      <c r="N66" s="67">
        <f t="shared" si="10"/>
        <v>0</v>
      </c>
      <c r="O66" s="68" t="str">
        <f t="shared" si="11"/>
        <v/>
      </c>
      <c r="P66" s="69"/>
      <c r="Q66" s="75"/>
      <c r="R66" s="76">
        <f t="shared" si="12"/>
        <v>0</v>
      </c>
      <c r="T66" s="58" t="str">
        <f t="shared" si="7"/>
        <v>ok</v>
      </c>
      <c r="U66" s="58">
        <f t="shared" si="8"/>
        <v>0</v>
      </c>
      <c r="V66" s="58">
        <f t="shared" si="9"/>
        <v>0</v>
      </c>
      <c r="W66" s="151"/>
      <c r="X66" s="149"/>
      <c r="Y66" s="150"/>
      <c r="Z66" s="150"/>
      <c r="AA66" s="151"/>
      <c r="AC66" s="150"/>
      <c r="AF66" s="150"/>
    </row>
    <row r="67" spans="1:32" ht="27" customHeight="1" x14ac:dyDescent="0.2">
      <c r="A67" s="7">
        <v>51</v>
      </c>
      <c r="B67" s="173"/>
      <c r="C67" s="173"/>
      <c r="D67" s="173"/>
      <c r="E67" s="161"/>
      <c r="F67" s="73"/>
      <c r="G67" s="74"/>
      <c r="H67" s="67">
        <f t="shared" si="6"/>
        <v>0</v>
      </c>
      <c r="I67" s="74"/>
      <c r="J67" s="74"/>
      <c r="K67" s="74"/>
      <c r="L67" s="74"/>
      <c r="M67" s="74"/>
      <c r="N67" s="67">
        <f t="shared" si="10"/>
        <v>0</v>
      </c>
      <c r="O67" s="68" t="str">
        <f t="shared" si="11"/>
        <v/>
      </c>
      <c r="P67" s="69"/>
      <c r="Q67" s="75"/>
      <c r="R67" s="76">
        <f t="shared" si="12"/>
        <v>0</v>
      </c>
      <c r="T67" s="58" t="str">
        <f t="shared" si="7"/>
        <v>ok</v>
      </c>
      <c r="U67" s="58">
        <f t="shared" si="8"/>
        <v>0</v>
      </c>
      <c r="V67" s="58">
        <f t="shared" si="9"/>
        <v>0</v>
      </c>
      <c r="W67" s="151"/>
      <c r="X67" s="149"/>
      <c r="Y67" s="150"/>
      <c r="Z67" s="150"/>
      <c r="AA67" s="151"/>
      <c r="AC67" s="150"/>
      <c r="AF67" s="150"/>
    </row>
    <row r="68" spans="1:32" ht="27" customHeight="1" x14ac:dyDescent="0.2">
      <c r="A68" s="7">
        <v>52</v>
      </c>
      <c r="B68" s="173"/>
      <c r="C68" s="173"/>
      <c r="D68" s="173"/>
      <c r="E68" s="161"/>
      <c r="F68" s="73"/>
      <c r="G68" s="74"/>
      <c r="H68" s="67">
        <f t="shared" si="6"/>
        <v>0</v>
      </c>
      <c r="I68" s="74"/>
      <c r="J68" s="74"/>
      <c r="K68" s="74"/>
      <c r="L68" s="74"/>
      <c r="M68" s="74"/>
      <c r="N68" s="67">
        <f t="shared" si="10"/>
        <v>0</v>
      </c>
      <c r="O68" s="68" t="str">
        <f t="shared" si="11"/>
        <v/>
      </c>
      <c r="P68" s="69"/>
      <c r="Q68" s="75"/>
      <c r="R68" s="76">
        <f t="shared" si="12"/>
        <v>0</v>
      </c>
      <c r="T68" s="58" t="str">
        <f t="shared" si="7"/>
        <v>ok</v>
      </c>
      <c r="U68" s="58">
        <f t="shared" si="8"/>
        <v>0</v>
      </c>
      <c r="V68" s="58">
        <f t="shared" si="9"/>
        <v>0</v>
      </c>
      <c r="W68" s="151"/>
      <c r="X68" s="149"/>
      <c r="Y68" s="150"/>
      <c r="Z68" s="150"/>
      <c r="AA68" s="151"/>
      <c r="AC68" s="152"/>
      <c r="AF68" s="152"/>
    </row>
    <row r="69" spans="1:32" ht="27" customHeight="1" x14ac:dyDescent="0.2">
      <c r="A69" s="7">
        <v>53</v>
      </c>
      <c r="B69" s="173"/>
      <c r="C69" s="173"/>
      <c r="D69" s="173"/>
      <c r="E69" s="161"/>
      <c r="F69" s="73"/>
      <c r="G69" s="74"/>
      <c r="H69" s="67">
        <f t="shared" si="6"/>
        <v>0</v>
      </c>
      <c r="I69" s="74"/>
      <c r="J69" s="74"/>
      <c r="K69" s="74"/>
      <c r="L69" s="74"/>
      <c r="M69" s="74"/>
      <c r="N69" s="67">
        <f t="shared" si="10"/>
        <v>0</v>
      </c>
      <c r="O69" s="68" t="str">
        <f t="shared" si="11"/>
        <v/>
      </c>
      <c r="P69" s="69"/>
      <c r="Q69" s="75"/>
      <c r="R69" s="76">
        <f t="shared" si="12"/>
        <v>0</v>
      </c>
      <c r="T69" s="58" t="str">
        <f t="shared" si="7"/>
        <v>ok</v>
      </c>
      <c r="U69" s="58">
        <f t="shared" si="8"/>
        <v>0</v>
      </c>
      <c r="V69" s="58">
        <f t="shared" si="9"/>
        <v>0</v>
      </c>
      <c r="W69" s="151"/>
      <c r="X69" s="149"/>
      <c r="Y69" s="150"/>
      <c r="Z69" s="150"/>
      <c r="AA69" s="151"/>
      <c r="AC69" s="152"/>
      <c r="AF69" s="152"/>
    </row>
    <row r="70" spans="1:32" ht="27" customHeight="1" x14ac:dyDescent="0.2">
      <c r="A70" s="7">
        <v>54</v>
      </c>
      <c r="B70" s="173"/>
      <c r="C70" s="173"/>
      <c r="D70" s="173"/>
      <c r="E70" s="161"/>
      <c r="F70" s="73"/>
      <c r="G70" s="74"/>
      <c r="H70" s="67">
        <f t="shared" si="6"/>
        <v>0</v>
      </c>
      <c r="I70" s="74"/>
      <c r="J70" s="74"/>
      <c r="K70" s="74"/>
      <c r="L70" s="74"/>
      <c r="M70" s="74"/>
      <c r="N70" s="67">
        <f t="shared" si="10"/>
        <v>0</v>
      </c>
      <c r="O70" s="68" t="str">
        <f t="shared" si="11"/>
        <v/>
      </c>
      <c r="P70" s="69"/>
      <c r="Q70" s="75"/>
      <c r="R70" s="76">
        <f t="shared" si="12"/>
        <v>0</v>
      </c>
      <c r="T70" s="58" t="str">
        <f t="shared" si="7"/>
        <v>ok</v>
      </c>
      <c r="U70" s="58">
        <f t="shared" si="8"/>
        <v>0</v>
      </c>
      <c r="V70" s="58">
        <f t="shared" si="9"/>
        <v>0</v>
      </c>
      <c r="W70" s="151"/>
      <c r="X70" s="149"/>
      <c r="Y70" s="150"/>
      <c r="Z70" s="150"/>
      <c r="AA70" s="151"/>
      <c r="AC70" s="152"/>
      <c r="AF70" s="152"/>
    </row>
    <row r="71" spans="1:32" ht="27" customHeight="1" x14ac:dyDescent="0.2">
      <c r="A71" s="7">
        <v>55</v>
      </c>
      <c r="B71" s="173"/>
      <c r="C71" s="173"/>
      <c r="D71" s="173"/>
      <c r="E71" s="161"/>
      <c r="F71" s="73"/>
      <c r="G71" s="74"/>
      <c r="H71" s="67">
        <f t="shared" si="6"/>
        <v>0</v>
      </c>
      <c r="I71" s="74"/>
      <c r="J71" s="74"/>
      <c r="K71" s="74"/>
      <c r="L71" s="74"/>
      <c r="M71" s="74"/>
      <c r="N71" s="67">
        <f t="shared" si="10"/>
        <v>0</v>
      </c>
      <c r="O71" s="68" t="str">
        <f t="shared" si="11"/>
        <v/>
      </c>
      <c r="P71" s="69"/>
      <c r="Q71" s="75"/>
      <c r="R71" s="76">
        <f t="shared" si="12"/>
        <v>0</v>
      </c>
      <c r="T71" s="58" t="str">
        <f t="shared" si="7"/>
        <v>ok</v>
      </c>
      <c r="U71" s="58">
        <f t="shared" si="8"/>
        <v>0</v>
      </c>
      <c r="V71" s="58">
        <f t="shared" si="9"/>
        <v>0</v>
      </c>
      <c r="W71" s="151"/>
      <c r="X71" s="149"/>
      <c r="Y71" s="150"/>
      <c r="Z71" s="150"/>
      <c r="AA71" s="151"/>
      <c r="AC71" s="150"/>
      <c r="AF71" s="150"/>
    </row>
    <row r="72" spans="1:32" ht="27" customHeight="1" x14ac:dyDescent="0.2">
      <c r="A72" s="7">
        <v>56</v>
      </c>
      <c r="B72" s="173"/>
      <c r="C72" s="173"/>
      <c r="D72" s="173"/>
      <c r="E72" s="161"/>
      <c r="F72" s="73"/>
      <c r="G72" s="74"/>
      <c r="H72" s="67">
        <f t="shared" si="6"/>
        <v>0</v>
      </c>
      <c r="I72" s="74"/>
      <c r="J72" s="74"/>
      <c r="K72" s="74"/>
      <c r="L72" s="74"/>
      <c r="M72" s="74"/>
      <c r="N72" s="67">
        <f t="shared" si="10"/>
        <v>0</v>
      </c>
      <c r="O72" s="68" t="str">
        <f t="shared" si="11"/>
        <v/>
      </c>
      <c r="P72" s="69"/>
      <c r="Q72" s="75"/>
      <c r="R72" s="76">
        <f t="shared" si="12"/>
        <v>0</v>
      </c>
      <c r="T72" s="58" t="str">
        <f t="shared" si="7"/>
        <v>ok</v>
      </c>
      <c r="U72" s="58">
        <f t="shared" si="8"/>
        <v>0</v>
      </c>
      <c r="V72" s="58">
        <f t="shared" si="9"/>
        <v>0</v>
      </c>
      <c r="W72" s="151"/>
      <c r="X72" s="149"/>
      <c r="Y72" s="150"/>
      <c r="Z72" s="150"/>
      <c r="AA72" s="151"/>
      <c r="AC72" s="150"/>
      <c r="AF72" s="150"/>
    </row>
    <row r="73" spans="1:32" ht="27" customHeight="1" x14ac:dyDescent="0.2">
      <c r="A73" s="7">
        <v>57</v>
      </c>
      <c r="B73" s="173"/>
      <c r="C73" s="173"/>
      <c r="D73" s="173"/>
      <c r="E73" s="161"/>
      <c r="F73" s="73"/>
      <c r="G73" s="74"/>
      <c r="H73" s="67">
        <f t="shared" si="6"/>
        <v>0</v>
      </c>
      <c r="I73" s="74"/>
      <c r="J73" s="74"/>
      <c r="K73" s="74"/>
      <c r="L73" s="74"/>
      <c r="M73" s="74"/>
      <c r="N73" s="67">
        <f t="shared" si="10"/>
        <v>0</v>
      </c>
      <c r="O73" s="68" t="str">
        <f t="shared" si="11"/>
        <v/>
      </c>
      <c r="P73" s="69"/>
      <c r="Q73" s="75"/>
      <c r="R73" s="76">
        <f t="shared" si="12"/>
        <v>0</v>
      </c>
      <c r="T73" s="58" t="str">
        <f t="shared" si="7"/>
        <v>ok</v>
      </c>
      <c r="U73" s="58">
        <f t="shared" si="8"/>
        <v>0</v>
      </c>
      <c r="V73" s="58">
        <f t="shared" si="9"/>
        <v>0</v>
      </c>
      <c r="W73" s="151"/>
      <c r="X73" s="149"/>
      <c r="Y73" s="150"/>
      <c r="Z73" s="150"/>
      <c r="AA73" s="151"/>
      <c r="AC73" s="150"/>
      <c r="AF73" s="150"/>
    </row>
    <row r="74" spans="1:32" ht="27" customHeight="1" x14ac:dyDescent="0.2">
      <c r="A74" s="7">
        <v>58</v>
      </c>
      <c r="B74" s="173"/>
      <c r="C74" s="173"/>
      <c r="D74" s="173"/>
      <c r="E74" s="161"/>
      <c r="F74" s="73"/>
      <c r="G74" s="74"/>
      <c r="H74" s="67">
        <f t="shared" si="6"/>
        <v>0</v>
      </c>
      <c r="I74" s="74"/>
      <c r="J74" s="74"/>
      <c r="K74" s="74"/>
      <c r="L74" s="74"/>
      <c r="M74" s="74"/>
      <c r="N74" s="67">
        <f t="shared" si="10"/>
        <v>0</v>
      </c>
      <c r="O74" s="68" t="str">
        <f t="shared" si="11"/>
        <v/>
      </c>
      <c r="P74" s="69"/>
      <c r="Q74" s="75"/>
      <c r="R74" s="76">
        <f t="shared" si="12"/>
        <v>0</v>
      </c>
      <c r="T74" s="58" t="str">
        <f t="shared" si="7"/>
        <v>ok</v>
      </c>
      <c r="U74" s="58">
        <f t="shared" si="8"/>
        <v>0</v>
      </c>
      <c r="V74" s="58">
        <f t="shared" si="9"/>
        <v>0</v>
      </c>
      <c r="W74" s="151"/>
      <c r="X74" s="149"/>
      <c r="Y74" s="150"/>
      <c r="Z74" s="150"/>
      <c r="AA74" s="151"/>
      <c r="AC74" s="150"/>
      <c r="AF74" s="150"/>
    </row>
    <row r="75" spans="1:32" ht="27" customHeight="1" x14ac:dyDescent="0.2">
      <c r="A75" s="7">
        <v>59</v>
      </c>
      <c r="B75" s="173"/>
      <c r="C75" s="173"/>
      <c r="D75" s="173"/>
      <c r="E75" s="161"/>
      <c r="F75" s="73"/>
      <c r="G75" s="74"/>
      <c r="H75" s="67">
        <f t="shared" si="6"/>
        <v>0</v>
      </c>
      <c r="I75" s="74"/>
      <c r="J75" s="74"/>
      <c r="K75" s="74"/>
      <c r="L75" s="74"/>
      <c r="M75" s="74"/>
      <c r="N75" s="67">
        <f t="shared" si="10"/>
        <v>0</v>
      </c>
      <c r="O75" s="68" t="str">
        <f t="shared" si="11"/>
        <v/>
      </c>
      <c r="P75" s="69"/>
      <c r="Q75" s="75"/>
      <c r="R75" s="76">
        <f t="shared" si="12"/>
        <v>0</v>
      </c>
      <c r="T75" s="58" t="str">
        <f t="shared" si="7"/>
        <v>ok</v>
      </c>
      <c r="U75" s="58">
        <f t="shared" si="8"/>
        <v>0</v>
      </c>
      <c r="V75" s="58">
        <f t="shared" si="9"/>
        <v>0</v>
      </c>
      <c r="W75" s="151"/>
      <c r="X75" s="149"/>
      <c r="Y75" s="150"/>
      <c r="Z75" s="150"/>
      <c r="AA75" s="151"/>
    </row>
    <row r="76" spans="1:32" ht="27" customHeight="1" x14ac:dyDescent="0.2">
      <c r="A76" s="7">
        <v>60</v>
      </c>
      <c r="B76" s="173"/>
      <c r="C76" s="173"/>
      <c r="D76" s="173"/>
      <c r="E76" s="161"/>
      <c r="F76" s="73"/>
      <c r="G76" s="74"/>
      <c r="H76" s="67">
        <f t="shared" si="6"/>
        <v>0</v>
      </c>
      <c r="I76" s="74"/>
      <c r="J76" s="74"/>
      <c r="K76" s="74"/>
      <c r="L76" s="74"/>
      <c r="M76" s="74"/>
      <c r="N76" s="67">
        <f t="shared" si="10"/>
        <v>0</v>
      </c>
      <c r="O76" s="68" t="str">
        <f t="shared" si="11"/>
        <v/>
      </c>
      <c r="P76" s="69"/>
      <c r="Q76" s="75"/>
      <c r="R76" s="76">
        <f t="shared" si="12"/>
        <v>0</v>
      </c>
      <c r="T76" s="58" t="str">
        <f t="shared" si="7"/>
        <v>ok</v>
      </c>
      <c r="U76" s="58">
        <f t="shared" si="8"/>
        <v>0</v>
      </c>
      <c r="V76" s="58">
        <f t="shared" si="9"/>
        <v>0</v>
      </c>
      <c r="W76" s="151"/>
      <c r="X76" s="149"/>
      <c r="Y76" s="150"/>
      <c r="Z76" s="150"/>
      <c r="AA76" s="151"/>
    </row>
    <row r="77" spans="1:32" ht="27" customHeight="1" x14ac:dyDescent="0.2">
      <c r="A77" s="7">
        <v>61</v>
      </c>
      <c r="B77" s="173"/>
      <c r="C77" s="173"/>
      <c r="D77" s="173"/>
      <c r="E77" s="161"/>
      <c r="F77" s="73"/>
      <c r="G77" s="74"/>
      <c r="H77" s="67">
        <f t="shared" si="6"/>
        <v>0</v>
      </c>
      <c r="I77" s="74"/>
      <c r="J77" s="74"/>
      <c r="K77" s="74"/>
      <c r="L77" s="74"/>
      <c r="M77" s="74"/>
      <c r="N77" s="67">
        <f t="shared" si="10"/>
        <v>0</v>
      </c>
      <c r="O77" s="68" t="str">
        <f t="shared" si="11"/>
        <v/>
      </c>
      <c r="P77" s="69"/>
      <c r="Q77" s="75"/>
      <c r="R77" s="76">
        <f t="shared" si="12"/>
        <v>0</v>
      </c>
      <c r="T77" s="58" t="str">
        <f t="shared" si="7"/>
        <v>ok</v>
      </c>
      <c r="U77" s="58">
        <f t="shared" si="8"/>
        <v>0</v>
      </c>
      <c r="V77" s="58">
        <f t="shared" si="9"/>
        <v>0</v>
      </c>
      <c r="W77" s="151"/>
      <c r="X77" s="149"/>
      <c r="Y77" s="150"/>
      <c r="Z77" s="150"/>
      <c r="AA77" s="151"/>
    </row>
    <row r="78" spans="1:32" ht="27" customHeight="1" x14ac:dyDescent="0.2">
      <c r="A78" s="7">
        <v>62</v>
      </c>
      <c r="B78" s="173"/>
      <c r="C78" s="173"/>
      <c r="D78" s="173"/>
      <c r="E78" s="161"/>
      <c r="F78" s="73"/>
      <c r="G78" s="74"/>
      <c r="H78" s="67">
        <f t="shared" si="6"/>
        <v>0</v>
      </c>
      <c r="I78" s="74"/>
      <c r="J78" s="74"/>
      <c r="K78" s="74"/>
      <c r="L78" s="74"/>
      <c r="M78" s="74"/>
      <c r="N78" s="67">
        <f t="shared" si="10"/>
        <v>0</v>
      </c>
      <c r="O78" s="68" t="str">
        <f t="shared" si="11"/>
        <v/>
      </c>
      <c r="P78" s="69"/>
      <c r="Q78" s="75"/>
      <c r="R78" s="76">
        <f t="shared" si="12"/>
        <v>0</v>
      </c>
      <c r="T78" s="58" t="str">
        <f t="shared" si="7"/>
        <v>ok</v>
      </c>
      <c r="U78" s="58">
        <f t="shared" si="8"/>
        <v>0</v>
      </c>
      <c r="V78" s="58">
        <f t="shared" si="9"/>
        <v>0</v>
      </c>
      <c r="W78" s="151"/>
      <c r="X78" s="149"/>
      <c r="Y78" s="150"/>
      <c r="Z78" s="150"/>
      <c r="AA78" s="151"/>
    </row>
    <row r="79" spans="1:32" ht="27" customHeight="1" x14ac:dyDescent="0.2">
      <c r="A79" s="7">
        <v>63</v>
      </c>
      <c r="B79" s="173"/>
      <c r="C79" s="173"/>
      <c r="D79" s="173"/>
      <c r="E79" s="161"/>
      <c r="F79" s="73"/>
      <c r="G79" s="74"/>
      <c r="H79" s="67">
        <f t="shared" si="6"/>
        <v>0</v>
      </c>
      <c r="I79" s="74"/>
      <c r="J79" s="74"/>
      <c r="K79" s="74"/>
      <c r="L79" s="74"/>
      <c r="M79" s="74"/>
      <c r="N79" s="67">
        <f t="shared" si="10"/>
        <v>0</v>
      </c>
      <c r="O79" s="68" t="str">
        <f t="shared" si="11"/>
        <v/>
      </c>
      <c r="P79" s="69"/>
      <c r="Q79" s="75"/>
      <c r="R79" s="76">
        <f t="shared" si="12"/>
        <v>0</v>
      </c>
      <c r="T79" s="58" t="str">
        <f t="shared" si="7"/>
        <v>ok</v>
      </c>
      <c r="U79" s="58">
        <f t="shared" si="8"/>
        <v>0</v>
      </c>
      <c r="V79" s="58">
        <f t="shared" si="9"/>
        <v>0</v>
      </c>
      <c r="W79" s="151"/>
      <c r="X79" s="149"/>
      <c r="Y79" s="150"/>
      <c r="Z79" s="150"/>
      <c r="AA79" s="151"/>
    </row>
    <row r="80" spans="1:32" ht="27" customHeight="1" x14ac:dyDescent="0.2">
      <c r="A80" s="7">
        <v>64</v>
      </c>
      <c r="B80" s="173"/>
      <c r="C80" s="173"/>
      <c r="D80" s="173"/>
      <c r="E80" s="161"/>
      <c r="F80" s="73"/>
      <c r="G80" s="74"/>
      <c r="H80" s="67">
        <f t="shared" si="6"/>
        <v>0</v>
      </c>
      <c r="I80" s="74"/>
      <c r="J80" s="74"/>
      <c r="K80" s="74"/>
      <c r="L80" s="74"/>
      <c r="M80" s="74"/>
      <c r="N80" s="67">
        <f t="shared" si="10"/>
        <v>0</v>
      </c>
      <c r="O80" s="68" t="str">
        <f t="shared" si="11"/>
        <v/>
      </c>
      <c r="P80" s="69"/>
      <c r="Q80" s="75"/>
      <c r="R80" s="76">
        <f t="shared" si="12"/>
        <v>0</v>
      </c>
      <c r="T80" s="58" t="str">
        <f t="shared" si="7"/>
        <v>ok</v>
      </c>
      <c r="U80" s="58">
        <f t="shared" si="8"/>
        <v>0</v>
      </c>
      <c r="V80" s="58">
        <f t="shared" si="9"/>
        <v>0</v>
      </c>
      <c r="W80" s="151"/>
      <c r="X80" s="149"/>
      <c r="Y80" s="150"/>
      <c r="Z80" s="150"/>
      <c r="AA80" s="151"/>
    </row>
    <row r="81" spans="1:27" ht="27" customHeight="1" x14ac:dyDescent="0.2">
      <c r="A81" s="7">
        <v>65</v>
      </c>
      <c r="B81" s="173"/>
      <c r="C81" s="173"/>
      <c r="D81" s="173"/>
      <c r="E81" s="161"/>
      <c r="F81" s="73"/>
      <c r="G81" s="74"/>
      <c r="H81" s="67">
        <f t="shared" ref="H81:H127" si="13">ROUNDDOWN(F81*G81,2)</f>
        <v>0</v>
      </c>
      <c r="I81" s="74"/>
      <c r="J81" s="74"/>
      <c r="K81" s="74"/>
      <c r="L81" s="74"/>
      <c r="M81" s="74"/>
      <c r="N81" s="67">
        <f t="shared" ref="N81:N112" si="14">SUM(I81:M81)</f>
        <v>0</v>
      </c>
      <c r="O81" s="68" t="str">
        <f t="shared" ref="O81:O112" si="15">IF(ROUNDDOWN(F81*G81,2)-ROUNDDOWN(SUM(I81:M81),2)=0,"","zlý súčet")</f>
        <v/>
      </c>
      <c r="P81" s="69"/>
      <c r="Q81" s="75"/>
      <c r="R81" s="76">
        <f t="shared" ref="R81:R112" si="16">N81-Q81</f>
        <v>0</v>
      </c>
      <c r="T81" s="58" t="str">
        <f t="shared" si="7"/>
        <v>ok</v>
      </c>
      <c r="U81" s="58">
        <f t="shared" si="8"/>
        <v>0</v>
      </c>
      <c r="V81" s="58">
        <f t="shared" si="9"/>
        <v>0</v>
      </c>
      <c r="W81" s="151"/>
      <c r="X81" s="149"/>
      <c r="Y81" s="150"/>
      <c r="Z81" s="150"/>
      <c r="AA81" s="151"/>
    </row>
    <row r="82" spans="1:27" ht="27" customHeight="1" x14ac:dyDescent="0.2">
      <c r="A82" s="7">
        <v>66</v>
      </c>
      <c r="B82" s="173"/>
      <c r="C82" s="173"/>
      <c r="D82" s="173"/>
      <c r="E82" s="161"/>
      <c r="F82" s="73"/>
      <c r="G82" s="74"/>
      <c r="H82" s="67">
        <f t="shared" si="13"/>
        <v>0</v>
      </c>
      <c r="I82" s="74"/>
      <c r="J82" s="74"/>
      <c r="K82" s="74"/>
      <c r="L82" s="74"/>
      <c r="M82" s="74"/>
      <c r="N82" s="67">
        <f t="shared" si="14"/>
        <v>0</v>
      </c>
      <c r="O82" s="68" t="str">
        <f t="shared" si="15"/>
        <v/>
      </c>
      <c r="P82" s="69"/>
      <c r="Q82" s="75"/>
      <c r="R82" s="76">
        <f t="shared" si="16"/>
        <v>0</v>
      </c>
      <c r="T82" s="58" t="str">
        <f t="shared" ref="T82:T127" si="17">IF(AND(H82&gt;0,OR(B82="",E82="")),"chyba","ok")</f>
        <v>ok</v>
      </c>
      <c r="U82" s="58">
        <f t="shared" ref="U82:U127" si="18">IF(T82="chyba",1,0)</f>
        <v>0</v>
      </c>
      <c r="V82" s="58">
        <f t="shared" ref="V82:V127" si="19">IF(O82="zlý súčet",1,0)</f>
        <v>0</v>
      </c>
      <c r="W82" s="151"/>
      <c r="X82" s="149"/>
      <c r="Y82" s="150"/>
      <c r="Z82" s="150"/>
      <c r="AA82" s="151"/>
    </row>
    <row r="83" spans="1:27" ht="27" customHeight="1" x14ac:dyDescent="0.2">
      <c r="A83" s="7">
        <v>67</v>
      </c>
      <c r="B83" s="173"/>
      <c r="C83" s="173"/>
      <c r="D83" s="173"/>
      <c r="E83" s="161"/>
      <c r="F83" s="73"/>
      <c r="G83" s="74"/>
      <c r="H83" s="67">
        <f t="shared" si="13"/>
        <v>0</v>
      </c>
      <c r="I83" s="74"/>
      <c r="J83" s="74"/>
      <c r="K83" s="74"/>
      <c r="L83" s="74"/>
      <c r="M83" s="74"/>
      <c r="N83" s="67">
        <f t="shared" si="14"/>
        <v>0</v>
      </c>
      <c r="O83" s="68" t="str">
        <f t="shared" si="15"/>
        <v/>
      </c>
      <c r="P83" s="69"/>
      <c r="Q83" s="75"/>
      <c r="R83" s="76">
        <f t="shared" si="16"/>
        <v>0</v>
      </c>
      <c r="T83" s="58" t="str">
        <f t="shared" si="17"/>
        <v>ok</v>
      </c>
      <c r="U83" s="58">
        <f t="shared" si="18"/>
        <v>0</v>
      </c>
      <c r="V83" s="58">
        <f t="shared" si="19"/>
        <v>0</v>
      </c>
      <c r="W83" s="151"/>
      <c r="X83" s="149"/>
      <c r="Y83" s="150"/>
      <c r="Z83" s="150"/>
      <c r="AA83" s="151"/>
    </row>
    <row r="84" spans="1:27" ht="27" customHeight="1" x14ac:dyDescent="0.2">
      <c r="A84" s="7">
        <v>68</v>
      </c>
      <c r="B84" s="173"/>
      <c r="C84" s="173"/>
      <c r="D84" s="173"/>
      <c r="E84" s="161"/>
      <c r="F84" s="73"/>
      <c r="G84" s="74"/>
      <c r="H84" s="67">
        <f t="shared" si="13"/>
        <v>0</v>
      </c>
      <c r="I84" s="74"/>
      <c r="J84" s="74"/>
      <c r="K84" s="74"/>
      <c r="L84" s="74"/>
      <c r="M84" s="74"/>
      <c r="N84" s="67">
        <f t="shared" si="14"/>
        <v>0</v>
      </c>
      <c r="O84" s="68" t="str">
        <f t="shared" si="15"/>
        <v/>
      </c>
      <c r="P84" s="69"/>
      <c r="Q84" s="75"/>
      <c r="R84" s="76">
        <f t="shared" si="16"/>
        <v>0</v>
      </c>
      <c r="T84" s="58" t="str">
        <f t="shared" si="17"/>
        <v>ok</v>
      </c>
      <c r="U84" s="58">
        <f t="shared" si="18"/>
        <v>0</v>
      </c>
      <c r="V84" s="58">
        <f t="shared" si="19"/>
        <v>0</v>
      </c>
      <c r="W84" s="151"/>
      <c r="X84" s="149"/>
      <c r="Y84" s="150"/>
      <c r="Z84" s="150"/>
      <c r="AA84" s="151"/>
    </row>
    <row r="85" spans="1:27" ht="27" customHeight="1" x14ac:dyDescent="0.2">
      <c r="A85" s="7">
        <v>69</v>
      </c>
      <c r="B85" s="173"/>
      <c r="C85" s="173"/>
      <c r="D85" s="173"/>
      <c r="E85" s="161"/>
      <c r="F85" s="73"/>
      <c r="G85" s="74"/>
      <c r="H85" s="67">
        <f t="shared" si="13"/>
        <v>0</v>
      </c>
      <c r="I85" s="74"/>
      <c r="J85" s="74"/>
      <c r="K85" s="74"/>
      <c r="L85" s="74"/>
      <c r="M85" s="74"/>
      <c r="N85" s="67">
        <f t="shared" si="14"/>
        <v>0</v>
      </c>
      <c r="O85" s="68" t="str">
        <f t="shared" si="15"/>
        <v/>
      </c>
      <c r="P85" s="69"/>
      <c r="Q85" s="75"/>
      <c r="R85" s="76">
        <f t="shared" si="16"/>
        <v>0</v>
      </c>
      <c r="T85" s="58" t="str">
        <f t="shared" si="17"/>
        <v>ok</v>
      </c>
      <c r="U85" s="58">
        <f t="shared" si="18"/>
        <v>0</v>
      </c>
      <c r="V85" s="58">
        <f t="shared" si="19"/>
        <v>0</v>
      </c>
      <c r="W85" s="151"/>
      <c r="X85" s="149"/>
      <c r="Y85" s="150"/>
      <c r="Z85" s="150"/>
      <c r="AA85" s="151"/>
    </row>
    <row r="86" spans="1:27" ht="27" customHeight="1" x14ac:dyDescent="0.2">
      <c r="A86" s="7">
        <v>70</v>
      </c>
      <c r="B86" s="173"/>
      <c r="C86" s="173"/>
      <c r="D86" s="173"/>
      <c r="E86" s="161"/>
      <c r="F86" s="73"/>
      <c r="G86" s="74"/>
      <c r="H86" s="67">
        <f t="shared" si="13"/>
        <v>0</v>
      </c>
      <c r="I86" s="74"/>
      <c r="J86" s="74"/>
      <c r="K86" s="74"/>
      <c r="L86" s="74"/>
      <c r="M86" s="74"/>
      <c r="N86" s="67">
        <f t="shared" si="14"/>
        <v>0</v>
      </c>
      <c r="O86" s="68" t="str">
        <f t="shared" si="15"/>
        <v/>
      </c>
      <c r="P86" s="69"/>
      <c r="Q86" s="75"/>
      <c r="R86" s="76">
        <f t="shared" si="16"/>
        <v>0</v>
      </c>
      <c r="T86" s="58" t="str">
        <f t="shared" si="17"/>
        <v>ok</v>
      </c>
      <c r="U86" s="58">
        <f t="shared" si="18"/>
        <v>0</v>
      </c>
      <c r="V86" s="58">
        <f t="shared" si="19"/>
        <v>0</v>
      </c>
      <c r="W86" s="151"/>
      <c r="X86" s="149"/>
      <c r="Y86" s="150"/>
      <c r="Z86" s="150"/>
      <c r="AA86" s="151"/>
    </row>
    <row r="87" spans="1:27" ht="27" customHeight="1" x14ac:dyDescent="0.2">
      <c r="A87" s="7">
        <v>71</v>
      </c>
      <c r="B87" s="173"/>
      <c r="C87" s="173"/>
      <c r="D87" s="173"/>
      <c r="E87" s="161"/>
      <c r="F87" s="73"/>
      <c r="G87" s="74"/>
      <c r="H87" s="67">
        <f t="shared" si="13"/>
        <v>0</v>
      </c>
      <c r="I87" s="74"/>
      <c r="J87" s="74"/>
      <c r="K87" s="74"/>
      <c r="L87" s="74"/>
      <c r="M87" s="74"/>
      <c r="N87" s="67">
        <f t="shared" si="14"/>
        <v>0</v>
      </c>
      <c r="O87" s="68" t="str">
        <f t="shared" si="15"/>
        <v/>
      </c>
      <c r="P87" s="69"/>
      <c r="Q87" s="75"/>
      <c r="R87" s="76">
        <f t="shared" si="16"/>
        <v>0</v>
      </c>
      <c r="T87" s="58" t="str">
        <f t="shared" si="17"/>
        <v>ok</v>
      </c>
      <c r="U87" s="58">
        <f t="shared" si="18"/>
        <v>0</v>
      </c>
      <c r="V87" s="58">
        <f t="shared" si="19"/>
        <v>0</v>
      </c>
      <c r="W87" s="151"/>
      <c r="X87" s="149"/>
      <c r="Y87" s="150"/>
      <c r="Z87" s="150"/>
      <c r="AA87" s="151"/>
    </row>
    <row r="88" spans="1:27" ht="27" customHeight="1" x14ac:dyDescent="0.2">
      <c r="A88" s="7">
        <v>72</v>
      </c>
      <c r="B88" s="173"/>
      <c r="C88" s="173"/>
      <c r="D88" s="173"/>
      <c r="E88" s="161"/>
      <c r="F88" s="73"/>
      <c r="G88" s="74"/>
      <c r="H88" s="67">
        <f t="shared" si="13"/>
        <v>0</v>
      </c>
      <c r="I88" s="74"/>
      <c r="J88" s="74"/>
      <c r="K88" s="74"/>
      <c r="L88" s="74"/>
      <c r="M88" s="74"/>
      <c r="N88" s="67">
        <f t="shared" si="14"/>
        <v>0</v>
      </c>
      <c r="O88" s="68" t="str">
        <f t="shared" si="15"/>
        <v/>
      </c>
      <c r="P88" s="69"/>
      <c r="Q88" s="75"/>
      <c r="R88" s="76">
        <f t="shared" si="16"/>
        <v>0</v>
      </c>
      <c r="T88" s="58" t="str">
        <f t="shared" si="17"/>
        <v>ok</v>
      </c>
      <c r="U88" s="58">
        <f t="shared" si="18"/>
        <v>0</v>
      </c>
      <c r="V88" s="58">
        <f t="shared" si="19"/>
        <v>0</v>
      </c>
      <c r="W88" s="151"/>
      <c r="X88" s="149"/>
      <c r="Y88" s="150"/>
      <c r="Z88" s="150"/>
      <c r="AA88" s="151"/>
    </row>
    <row r="89" spans="1:27" ht="27" customHeight="1" x14ac:dyDescent="0.2">
      <c r="A89" s="7">
        <v>73</v>
      </c>
      <c r="B89" s="173"/>
      <c r="C89" s="173"/>
      <c r="D89" s="173"/>
      <c r="E89" s="161"/>
      <c r="F89" s="73"/>
      <c r="G89" s="74"/>
      <c r="H89" s="67">
        <f t="shared" si="13"/>
        <v>0</v>
      </c>
      <c r="I89" s="74"/>
      <c r="J89" s="74"/>
      <c r="K89" s="74"/>
      <c r="L89" s="74"/>
      <c r="M89" s="74"/>
      <c r="N89" s="67">
        <f t="shared" si="14"/>
        <v>0</v>
      </c>
      <c r="O89" s="68" t="str">
        <f t="shared" si="15"/>
        <v/>
      </c>
      <c r="P89" s="69"/>
      <c r="Q89" s="75"/>
      <c r="R89" s="76">
        <f t="shared" si="16"/>
        <v>0</v>
      </c>
      <c r="T89" s="58" t="str">
        <f t="shared" si="17"/>
        <v>ok</v>
      </c>
      <c r="U89" s="58">
        <f t="shared" si="18"/>
        <v>0</v>
      </c>
      <c r="V89" s="58">
        <f t="shared" si="19"/>
        <v>0</v>
      </c>
      <c r="W89" s="151"/>
      <c r="X89" s="149"/>
      <c r="Y89" s="150"/>
      <c r="Z89" s="150"/>
      <c r="AA89" s="151"/>
    </row>
    <row r="90" spans="1:27" ht="27" customHeight="1" x14ac:dyDescent="0.2">
      <c r="A90" s="7">
        <v>74</v>
      </c>
      <c r="B90" s="173"/>
      <c r="C90" s="173"/>
      <c r="D90" s="173"/>
      <c r="E90" s="161"/>
      <c r="F90" s="73"/>
      <c r="G90" s="74"/>
      <c r="H90" s="67">
        <f t="shared" si="13"/>
        <v>0</v>
      </c>
      <c r="I90" s="74"/>
      <c r="J90" s="74"/>
      <c r="K90" s="74"/>
      <c r="L90" s="74"/>
      <c r="M90" s="74"/>
      <c r="N90" s="67">
        <f t="shared" si="14"/>
        <v>0</v>
      </c>
      <c r="O90" s="68" t="str">
        <f t="shared" si="15"/>
        <v/>
      </c>
      <c r="P90" s="69"/>
      <c r="Q90" s="75"/>
      <c r="R90" s="76">
        <f t="shared" si="16"/>
        <v>0</v>
      </c>
      <c r="T90" s="58" t="str">
        <f t="shared" si="17"/>
        <v>ok</v>
      </c>
      <c r="U90" s="58">
        <f t="shared" si="18"/>
        <v>0</v>
      </c>
      <c r="V90" s="58">
        <f t="shared" si="19"/>
        <v>0</v>
      </c>
      <c r="W90" s="151"/>
      <c r="X90" s="149"/>
      <c r="Y90" s="150"/>
      <c r="Z90" s="150"/>
      <c r="AA90" s="151"/>
    </row>
    <row r="91" spans="1:27" ht="27" customHeight="1" x14ac:dyDescent="0.2">
      <c r="A91" s="7">
        <v>75</v>
      </c>
      <c r="B91" s="173"/>
      <c r="C91" s="173"/>
      <c r="D91" s="173"/>
      <c r="E91" s="161"/>
      <c r="F91" s="73"/>
      <c r="G91" s="74"/>
      <c r="H91" s="67">
        <f t="shared" si="13"/>
        <v>0</v>
      </c>
      <c r="I91" s="74"/>
      <c r="J91" s="74"/>
      <c r="K91" s="74"/>
      <c r="L91" s="74"/>
      <c r="M91" s="74"/>
      <c r="N91" s="67">
        <f t="shared" si="14"/>
        <v>0</v>
      </c>
      <c r="O91" s="68" t="str">
        <f t="shared" si="15"/>
        <v/>
      </c>
      <c r="P91" s="69"/>
      <c r="Q91" s="75"/>
      <c r="R91" s="76">
        <f t="shared" si="16"/>
        <v>0</v>
      </c>
      <c r="T91" s="58" t="str">
        <f t="shared" si="17"/>
        <v>ok</v>
      </c>
      <c r="U91" s="58">
        <f t="shared" si="18"/>
        <v>0</v>
      </c>
      <c r="V91" s="58">
        <f t="shared" si="19"/>
        <v>0</v>
      </c>
      <c r="W91" s="151"/>
      <c r="X91" s="149"/>
      <c r="Y91" s="150"/>
      <c r="Z91" s="150"/>
      <c r="AA91" s="151"/>
    </row>
    <row r="92" spans="1:27" ht="27" customHeight="1" x14ac:dyDescent="0.2">
      <c r="A92" s="7">
        <v>76</v>
      </c>
      <c r="B92" s="173"/>
      <c r="C92" s="173"/>
      <c r="D92" s="173"/>
      <c r="E92" s="161"/>
      <c r="F92" s="73"/>
      <c r="G92" s="74"/>
      <c r="H92" s="67">
        <f t="shared" si="13"/>
        <v>0</v>
      </c>
      <c r="I92" s="74"/>
      <c r="J92" s="74"/>
      <c r="K92" s="74"/>
      <c r="L92" s="74"/>
      <c r="M92" s="74"/>
      <c r="N92" s="67">
        <f t="shared" si="14"/>
        <v>0</v>
      </c>
      <c r="O92" s="68" t="str">
        <f t="shared" si="15"/>
        <v/>
      </c>
      <c r="P92" s="69"/>
      <c r="Q92" s="75"/>
      <c r="R92" s="76">
        <f t="shared" si="16"/>
        <v>0</v>
      </c>
      <c r="T92" s="58" t="str">
        <f t="shared" si="17"/>
        <v>ok</v>
      </c>
      <c r="U92" s="58">
        <f t="shared" si="18"/>
        <v>0</v>
      </c>
      <c r="V92" s="58">
        <f t="shared" si="19"/>
        <v>0</v>
      </c>
      <c r="W92" s="151"/>
      <c r="X92" s="149"/>
      <c r="Y92" s="150"/>
      <c r="Z92" s="150"/>
      <c r="AA92" s="151"/>
    </row>
    <row r="93" spans="1:27" ht="27" customHeight="1" x14ac:dyDescent="0.2">
      <c r="A93" s="7">
        <v>77</v>
      </c>
      <c r="B93" s="173"/>
      <c r="C93" s="173"/>
      <c r="D93" s="173"/>
      <c r="E93" s="161"/>
      <c r="F93" s="73"/>
      <c r="G93" s="74"/>
      <c r="H93" s="67">
        <f t="shared" si="13"/>
        <v>0</v>
      </c>
      <c r="I93" s="74"/>
      <c r="J93" s="74"/>
      <c r="K93" s="74"/>
      <c r="L93" s="74"/>
      <c r="M93" s="74"/>
      <c r="N93" s="67">
        <f t="shared" si="14"/>
        <v>0</v>
      </c>
      <c r="O93" s="68" t="str">
        <f t="shared" si="15"/>
        <v/>
      </c>
      <c r="P93" s="69"/>
      <c r="Q93" s="75"/>
      <c r="R93" s="76">
        <f t="shared" si="16"/>
        <v>0</v>
      </c>
      <c r="T93" s="58" t="str">
        <f t="shared" si="17"/>
        <v>ok</v>
      </c>
      <c r="U93" s="58">
        <f t="shared" si="18"/>
        <v>0</v>
      </c>
      <c r="V93" s="58">
        <f t="shared" si="19"/>
        <v>0</v>
      </c>
      <c r="W93" s="151"/>
      <c r="X93" s="149"/>
      <c r="Y93" s="150"/>
      <c r="Z93" s="150"/>
      <c r="AA93" s="151"/>
    </row>
    <row r="94" spans="1:27" ht="27" customHeight="1" x14ac:dyDescent="0.2">
      <c r="A94" s="7">
        <v>78</v>
      </c>
      <c r="B94" s="173"/>
      <c r="C94" s="173"/>
      <c r="D94" s="173"/>
      <c r="E94" s="161"/>
      <c r="F94" s="73"/>
      <c r="G94" s="74"/>
      <c r="H94" s="67">
        <f t="shared" si="13"/>
        <v>0</v>
      </c>
      <c r="I94" s="74"/>
      <c r="J94" s="74"/>
      <c r="K94" s="74"/>
      <c r="L94" s="74"/>
      <c r="M94" s="74"/>
      <c r="N94" s="67">
        <f t="shared" si="14"/>
        <v>0</v>
      </c>
      <c r="O94" s="68" t="str">
        <f t="shared" si="15"/>
        <v/>
      </c>
      <c r="P94" s="69"/>
      <c r="Q94" s="75"/>
      <c r="R94" s="76">
        <f t="shared" si="16"/>
        <v>0</v>
      </c>
      <c r="T94" s="58" t="str">
        <f t="shared" si="17"/>
        <v>ok</v>
      </c>
      <c r="U94" s="58">
        <f t="shared" si="18"/>
        <v>0</v>
      </c>
      <c r="V94" s="58">
        <f t="shared" si="19"/>
        <v>0</v>
      </c>
      <c r="W94" s="151"/>
      <c r="X94" s="149"/>
      <c r="Y94" s="150"/>
      <c r="Z94" s="150"/>
      <c r="AA94" s="151"/>
    </row>
    <row r="95" spans="1:27" ht="27" customHeight="1" x14ac:dyDescent="0.2">
      <c r="A95" s="7">
        <v>79</v>
      </c>
      <c r="B95" s="173"/>
      <c r="C95" s="173"/>
      <c r="D95" s="173"/>
      <c r="E95" s="161"/>
      <c r="F95" s="73"/>
      <c r="G95" s="74"/>
      <c r="H95" s="67">
        <f t="shared" si="13"/>
        <v>0</v>
      </c>
      <c r="I95" s="74"/>
      <c r="J95" s="74"/>
      <c r="K95" s="74"/>
      <c r="L95" s="74"/>
      <c r="M95" s="74"/>
      <c r="N95" s="67">
        <f t="shared" si="14"/>
        <v>0</v>
      </c>
      <c r="O95" s="68" t="str">
        <f t="shared" si="15"/>
        <v/>
      </c>
      <c r="P95" s="69"/>
      <c r="Q95" s="75"/>
      <c r="R95" s="76">
        <f t="shared" si="16"/>
        <v>0</v>
      </c>
      <c r="T95" s="58" t="str">
        <f t="shared" si="17"/>
        <v>ok</v>
      </c>
      <c r="U95" s="58">
        <f t="shared" si="18"/>
        <v>0</v>
      </c>
      <c r="V95" s="58">
        <f t="shared" si="19"/>
        <v>0</v>
      </c>
      <c r="W95" s="151"/>
      <c r="X95" s="149"/>
      <c r="Y95" s="150"/>
      <c r="Z95" s="150"/>
      <c r="AA95" s="151"/>
    </row>
    <row r="96" spans="1:27" ht="27" customHeight="1" x14ac:dyDescent="0.2">
      <c r="A96" s="7">
        <v>80</v>
      </c>
      <c r="B96" s="173"/>
      <c r="C96" s="173"/>
      <c r="D96" s="173"/>
      <c r="E96" s="161"/>
      <c r="F96" s="73"/>
      <c r="G96" s="74"/>
      <c r="H96" s="67">
        <f t="shared" si="13"/>
        <v>0</v>
      </c>
      <c r="I96" s="74"/>
      <c r="J96" s="74"/>
      <c r="K96" s="74"/>
      <c r="L96" s="74"/>
      <c r="M96" s="74"/>
      <c r="N96" s="67">
        <f t="shared" si="14"/>
        <v>0</v>
      </c>
      <c r="O96" s="68" t="str">
        <f t="shared" si="15"/>
        <v/>
      </c>
      <c r="P96" s="69"/>
      <c r="Q96" s="75"/>
      <c r="R96" s="76">
        <f t="shared" si="16"/>
        <v>0</v>
      </c>
      <c r="T96" s="58" t="str">
        <f t="shared" si="17"/>
        <v>ok</v>
      </c>
      <c r="U96" s="58">
        <f t="shared" si="18"/>
        <v>0</v>
      </c>
      <c r="V96" s="58">
        <f t="shared" si="19"/>
        <v>0</v>
      </c>
      <c r="W96" s="151"/>
      <c r="X96" s="149"/>
      <c r="Y96" s="150"/>
      <c r="Z96" s="150"/>
      <c r="AA96" s="151"/>
    </row>
    <row r="97" spans="1:27" ht="27" customHeight="1" x14ac:dyDescent="0.2">
      <c r="A97" s="7">
        <v>81</v>
      </c>
      <c r="B97" s="173"/>
      <c r="C97" s="173"/>
      <c r="D97" s="173"/>
      <c r="E97" s="161"/>
      <c r="F97" s="73"/>
      <c r="G97" s="74"/>
      <c r="H97" s="67">
        <f t="shared" si="13"/>
        <v>0</v>
      </c>
      <c r="I97" s="74"/>
      <c r="J97" s="74"/>
      <c r="K97" s="74"/>
      <c r="L97" s="74"/>
      <c r="M97" s="74"/>
      <c r="N97" s="67">
        <f t="shared" si="14"/>
        <v>0</v>
      </c>
      <c r="O97" s="68" t="str">
        <f t="shared" si="15"/>
        <v/>
      </c>
      <c r="P97" s="69"/>
      <c r="Q97" s="75"/>
      <c r="R97" s="76">
        <f t="shared" si="16"/>
        <v>0</v>
      </c>
      <c r="T97" s="58" t="str">
        <f t="shared" si="17"/>
        <v>ok</v>
      </c>
      <c r="U97" s="58">
        <f t="shared" si="18"/>
        <v>0</v>
      </c>
      <c r="V97" s="58">
        <f t="shared" si="19"/>
        <v>0</v>
      </c>
      <c r="W97" s="151"/>
      <c r="X97" s="149"/>
      <c r="Y97" s="150"/>
      <c r="Z97" s="150"/>
      <c r="AA97" s="151"/>
    </row>
    <row r="98" spans="1:27" ht="27" customHeight="1" x14ac:dyDescent="0.2">
      <c r="A98" s="7">
        <v>82</v>
      </c>
      <c r="B98" s="173"/>
      <c r="C98" s="173"/>
      <c r="D98" s="173"/>
      <c r="E98" s="161"/>
      <c r="F98" s="73"/>
      <c r="G98" s="74"/>
      <c r="H98" s="67">
        <f t="shared" si="13"/>
        <v>0</v>
      </c>
      <c r="I98" s="74"/>
      <c r="J98" s="74"/>
      <c r="K98" s="74"/>
      <c r="L98" s="74"/>
      <c r="M98" s="74"/>
      <c r="N98" s="67">
        <f t="shared" si="14"/>
        <v>0</v>
      </c>
      <c r="O98" s="68" t="str">
        <f t="shared" si="15"/>
        <v/>
      </c>
      <c r="P98" s="69"/>
      <c r="Q98" s="75"/>
      <c r="R98" s="76">
        <f t="shared" si="16"/>
        <v>0</v>
      </c>
      <c r="T98" s="58" t="str">
        <f t="shared" si="17"/>
        <v>ok</v>
      </c>
      <c r="U98" s="58">
        <f t="shared" si="18"/>
        <v>0</v>
      </c>
      <c r="V98" s="58">
        <f t="shared" si="19"/>
        <v>0</v>
      </c>
      <c r="W98" s="151"/>
      <c r="X98" s="149"/>
      <c r="Y98" s="150"/>
      <c r="Z98" s="150"/>
      <c r="AA98" s="151"/>
    </row>
    <row r="99" spans="1:27" ht="27" customHeight="1" x14ac:dyDescent="0.2">
      <c r="A99" s="7">
        <v>83</v>
      </c>
      <c r="B99" s="173"/>
      <c r="C99" s="173"/>
      <c r="D99" s="173"/>
      <c r="E99" s="161"/>
      <c r="F99" s="73"/>
      <c r="G99" s="74"/>
      <c r="H99" s="67">
        <f t="shared" si="13"/>
        <v>0</v>
      </c>
      <c r="I99" s="74"/>
      <c r="J99" s="74"/>
      <c r="K99" s="74"/>
      <c r="L99" s="74"/>
      <c r="M99" s="74"/>
      <c r="N99" s="67">
        <f t="shared" si="14"/>
        <v>0</v>
      </c>
      <c r="O99" s="68" t="str">
        <f t="shared" si="15"/>
        <v/>
      </c>
      <c r="P99" s="69"/>
      <c r="Q99" s="75"/>
      <c r="R99" s="76">
        <f t="shared" si="16"/>
        <v>0</v>
      </c>
      <c r="T99" s="58" t="str">
        <f t="shared" si="17"/>
        <v>ok</v>
      </c>
      <c r="U99" s="58">
        <f t="shared" si="18"/>
        <v>0</v>
      </c>
      <c r="V99" s="58">
        <f t="shared" si="19"/>
        <v>0</v>
      </c>
      <c r="W99" s="151"/>
      <c r="X99" s="149"/>
      <c r="Y99" s="150"/>
      <c r="Z99" s="150"/>
      <c r="AA99" s="151"/>
    </row>
    <row r="100" spans="1:27" ht="27" customHeight="1" x14ac:dyDescent="0.2">
      <c r="A100" s="7">
        <v>84</v>
      </c>
      <c r="B100" s="173"/>
      <c r="C100" s="173"/>
      <c r="D100" s="173"/>
      <c r="E100" s="161"/>
      <c r="F100" s="73"/>
      <c r="G100" s="74"/>
      <c r="H100" s="67">
        <f t="shared" si="13"/>
        <v>0</v>
      </c>
      <c r="I100" s="74"/>
      <c r="J100" s="74"/>
      <c r="K100" s="74"/>
      <c r="L100" s="74"/>
      <c r="M100" s="74"/>
      <c r="N100" s="67">
        <f t="shared" si="14"/>
        <v>0</v>
      </c>
      <c r="O100" s="68" t="str">
        <f t="shared" si="15"/>
        <v/>
      </c>
      <c r="P100" s="69"/>
      <c r="Q100" s="75"/>
      <c r="R100" s="76">
        <f t="shared" si="16"/>
        <v>0</v>
      </c>
      <c r="T100" s="58" t="str">
        <f t="shared" si="17"/>
        <v>ok</v>
      </c>
      <c r="U100" s="58">
        <f t="shared" si="18"/>
        <v>0</v>
      </c>
      <c r="V100" s="58">
        <f t="shared" si="19"/>
        <v>0</v>
      </c>
      <c r="W100" s="151"/>
      <c r="X100" s="149"/>
      <c r="Y100" s="150"/>
      <c r="Z100" s="150"/>
      <c r="AA100" s="151"/>
    </row>
    <row r="101" spans="1:27" ht="27" customHeight="1" x14ac:dyDescent="0.2">
      <c r="A101" s="7">
        <v>85</v>
      </c>
      <c r="B101" s="173"/>
      <c r="C101" s="173"/>
      <c r="D101" s="173"/>
      <c r="E101" s="161"/>
      <c r="F101" s="73"/>
      <c r="G101" s="74"/>
      <c r="H101" s="67">
        <f t="shared" si="13"/>
        <v>0</v>
      </c>
      <c r="I101" s="74"/>
      <c r="J101" s="74"/>
      <c r="K101" s="74"/>
      <c r="L101" s="74"/>
      <c r="M101" s="74"/>
      <c r="N101" s="67">
        <f t="shared" si="14"/>
        <v>0</v>
      </c>
      <c r="O101" s="68" t="str">
        <f t="shared" si="15"/>
        <v/>
      </c>
      <c r="P101" s="69"/>
      <c r="Q101" s="75"/>
      <c r="R101" s="76">
        <f t="shared" si="16"/>
        <v>0</v>
      </c>
      <c r="T101" s="58" t="str">
        <f t="shared" si="17"/>
        <v>ok</v>
      </c>
      <c r="U101" s="58">
        <f t="shared" si="18"/>
        <v>0</v>
      </c>
      <c r="V101" s="58">
        <f t="shared" si="19"/>
        <v>0</v>
      </c>
      <c r="W101" s="151"/>
      <c r="X101" s="149"/>
      <c r="Y101" s="150"/>
      <c r="Z101" s="150"/>
      <c r="AA101" s="151"/>
    </row>
    <row r="102" spans="1:27" ht="27" customHeight="1" x14ac:dyDescent="0.2">
      <c r="A102" s="7">
        <v>86</v>
      </c>
      <c r="B102" s="173"/>
      <c r="C102" s="173"/>
      <c r="D102" s="173"/>
      <c r="E102" s="161"/>
      <c r="F102" s="73"/>
      <c r="G102" s="74"/>
      <c r="H102" s="67">
        <f t="shared" si="13"/>
        <v>0</v>
      </c>
      <c r="I102" s="74"/>
      <c r="J102" s="74"/>
      <c r="K102" s="74"/>
      <c r="L102" s="74"/>
      <c r="M102" s="74"/>
      <c r="N102" s="67">
        <f t="shared" si="14"/>
        <v>0</v>
      </c>
      <c r="O102" s="68" t="str">
        <f t="shared" si="15"/>
        <v/>
      </c>
      <c r="P102" s="69"/>
      <c r="Q102" s="75"/>
      <c r="R102" s="76">
        <f t="shared" si="16"/>
        <v>0</v>
      </c>
      <c r="T102" s="58" t="str">
        <f t="shared" si="17"/>
        <v>ok</v>
      </c>
      <c r="U102" s="58">
        <f t="shared" si="18"/>
        <v>0</v>
      </c>
      <c r="V102" s="58">
        <f t="shared" si="19"/>
        <v>0</v>
      </c>
      <c r="W102" s="151"/>
      <c r="X102" s="149"/>
      <c r="Y102" s="150"/>
      <c r="Z102" s="150"/>
      <c r="AA102" s="151"/>
    </row>
    <row r="103" spans="1:27" ht="27" customHeight="1" x14ac:dyDescent="0.2">
      <c r="A103" s="7">
        <v>87</v>
      </c>
      <c r="B103" s="173"/>
      <c r="C103" s="173"/>
      <c r="D103" s="173"/>
      <c r="E103" s="161"/>
      <c r="F103" s="73"/>
      <c r="G103" s="74"/>
      <c r="H103" s="67">
        <f t="shared" si="13"/>
        <v>0</v>
      </c>
      <c r="I103" s="74"/>
      <c r="J103" s="74"/>
      <c r="K103" s="74"/>
      <c r="L103" s="74"/>
      <c r="M103" s="74"/>
      <c r="N103" s="67">
        <f t="shared" si="14"/>
        <v>0</v>
      </c>
      <c r="O103" s="68" t="str">
        <f t="shared" si="15"/>
        <v/>
      </c>
      <c r="P103" s="69"/>
      <c r="Q103" s="75"/>
      <c r="R103" s="76">
        <f t="shared" si="16"/>
        <v>0</v>
      </c>
      <c r="T103" s="58" t="str">
        <f t="shared" si="17"/>
        <v>ok</v>
      </c>
      <c r="U103" s="58">
        <f t="shared" si="18"/>
        <v>0</v>
      </c>
      <c r="V103" s="58">
        <f t="shared" si="19"/>
        <v>0</v>
      </c>
      <c r="W103" s="151"/>
      <c r="X103" s="149"/>
      <c r="Y103" s="150"/>
      <c r="Z103" s="150"/>
      <c r="AA103" s="151"/>
    </row>
    <row r="104" spans="1:27" ht="27" customHeight="1" x14ac:dyDescent="0.2">
      <c r="A104" s="7">
        <v>88</v>
      </c>
      <c r="B104" s="173"/>
      <c r="C104" s="173"/>
      <c r="D104" s="173"/>
      <c r="E104" s="161"/>
      <c r="F104" s="73"/>
      <c r="G104" s="74"/>
      <c r="H104" s="67">
        <f t="shared" si="13"/>
        <v>0</v>
      </c>
      <c r="I104" s="74"/>
      <c r="J104" s="74"/>
      <c r="K104" s="74"/>
      <c r="L104" s="74"/>
      <c r="M104" s="74"/>
      <c r="N104" s="67">
        <f t="shared" si="14"/>
        <v>0</v>
      </c>
      <c r="O104" s="68" t="str">
        <f t="shared" si="15"/>
        <v/>
      </c>
      <c r="P104" s="69"/>
      <c r="Q104" s="75"/>
      <c r="R104" s="76">
        <f t="shared" si="16"/>
        <v>0</v>
      </c>
      <c r="T104" s="58" t="str">
        <f t="shared" si="17"/>
        <v>ok</v>
      </c>
      <c r="U104" s="58">
        <f t="shared" si="18"/>
        <v>0</v>
      </c>
      <c r="V104" s="58">
        <f t="shared" si="19"/>
        <v>0</v>
      </c>
      <c r="W104" s="151"/>
      <c r="X104" s="149"/>
      <c r="Y104" s="150"/>
      <c r="Z104" s="150"/>
      <c r="AA104" s="151"/>
    </row>
    <row r="105" spans="1:27" ht="27" customHeight="1" x14ac:dyDescent="0.2">
      <c r="A105" s="7">
        <v>89</v>
      </c>
      <c r="B105" s="173"/>
      <c r="C105" s="173"/>
      <c r="D105" s="173"/>
      <c r="E105" s="161"/>
      <c r="F105" s="73"/>
      <c r="G105" s="74"/>
      <c r="H105" s="67">
        <f t="shared" si="13"/>
        <v>0</v>
      </c>
      <c r="I105" s="74"/>
      <c r="J105" s="74"/>
      <c r="K105" s="74"/>
      <c r="L105" s="74"/>
      <c r="M105" s="74"/>
      <c r="N105" s="67">
        <f t="shared" si="14"/>
        <v>0</v>
      </c>
      <c r="O105" s="68" t="str">
        <f t="shared" si="15"/>
        <v/>
      </c>
      <c r="P105" s="69"/>
      <c r="Q105" s="75"/>
      <c r="R105" s="76">
        <f t="shared" si="16"/>
        <v>0</v>
      </c>
      <c r="T105" s="58" t="str">
        <f t="shared" si="17"/>
        <v>ok</v>
      </c>
      <c r="U105" s="58">
        <f t="shared" si="18"/>
        <v>0</v>
      </c>
      <c r="V105" s="58">
        <f t="shared" si="19"/>
        <v>0</v>
      </c>
      <c r="W105" s="151"/>
      <c r="X105" s="149"/>
      <c r="Y105" s="150"/>
      <c r="Z105" s="150"/>
      <c r="AA105" s="151"/>
    </row>
    <row r="106" spans="1:27" ht="27" customHeight="1" x14ac:dyDescent="0.2">
      <c r="A106" s="7">
        <v>90</v>
      </c>
      <c r="B106" s="173"/>
      <c r="C106" s="173"/>
      <c r="D106" s="173"/>
      <c r="E106" s="161"/>
      <c r="F106" s="73"/>
      <c r="G106" s="74"/>
      <c r="H106" s="67">
        <f t="shared" si="13"/>
        <v>0</v>
      </c>
      <c r="I106" s="74"/>
      <c r="J106" s="74"/>
      <c r="K106" s="74"/>
      <c r="L106" s="74"/>
      <c r="M106" s="74"/>
      <c r="N106" s="67">
        <f t="shared" si="14"/>
        <v>0</v>
      </c>
      <c r="O106" s="68" t="str">
        <f t="shared" si="15"/>
        <v/>
      </c>
      <c r="P106" s="69"/>
      <c r="Q106" s="75"/>
      <c r="R106" s="76">
        <f t="shared" si="16"/>
        <v>0</v>
      </c>
      <c r="T106" s="58" t="str">
        <f t="shared" si="17"/>
        <v>ok</v>
      </c>
      <c r="U106" s="58">
        <f t="shared" si="18"/>
        <v>0</v>
      </c>
      <c r="V106" s="58">
        <f t="shared" si="19"/>
        <v>0</v>
      </c>
      <c r="W106" s="151"/>
      <c r="X106" s="149"/>
      <c r="Y106" s="150"/>
      <c r="Z106" s="150"/>
      <c r="AA106" s="151"/>
    </row>
    <row r="107" spans="1:27" ht="27" customHeight="1" x14ac:dyDescent="0.2">
      <c r="A107" s="7">
        <v>91</v>
      </c>
      <c r="B107" s="173"/>
      <c r="C107" s="173"/>
      <c r="D107" s="173"/>
      <c r="E107" s="161"/>
      <c r="F107" s="73"/>
      <c r="G107" s="74"/>
      <c r="H107" s="67">
        <f t="shared" si="13"/>
        <v>0</v>
      </c>
      <c r="I107" s="74"/>
      <c r="J107" s="74"/>
      <c r="K107" s="74"/>
      <c r="L107" s="74"/>
      <c r="M107" s="74"/>
      <c r="N107" s="67">
        <f t="shared" si="14"/>
        <v>0</v>
      </c>
      <c r="O107" s="68" t="str">
        <f t="shared" si="15"/>
        <v/>
      </c>
      <c r="P107" s="69"/>
      <c r="Q107" s="75"/>
      <c r="R107" s="76">
        <f t="shared" si="16"/>
        <v>0</v>
      </c>
      <c r="T107" s="58" t="str">
        <f t="shared" si="17"/>
        <v>ok</v>
      </c>
      <c r="U107" s="58">
        <f t="shared" si="18"/>
        <v>0</v>
      </c>
      <c r="V107" s="58">
        <f t="shared" si="19"/>
        <v>0</v>
      </c>
      <c r="W107" s="151"/>
      <c r="X107" s="149"/>
      <c r="Y107" s="150"/>
      <c r="Z107" s="150"/>
      <c r="AA107" s="151"/>
    </row>
    <row r="108" spans="1:27" ht="27" customHeight="1" x14ac:dyDescent="0.2">
      <c r="A108" s="7">
        <v>92</v>
      </c>
      <c r="B108" s="173"/>
      <c r="C108" s="173"/>
      <c r="D108" s="173"/>
      <c r="E108" s="161"/>
      <c r="F108" s="73"/>
      <c r="G108" s="74"/>
      <c r="H108" s="67">
        <f t="shared" si="13"/>
        <v>0</v>
      </c>
      <c r="I108" s="74"/>
      <c r="J108" s="74"/>
      <c r="K108" s="74"/>
      <c r="L108" s="74"/>
      <c r="M108" s="74"/>
      <c r="N108" s="67">
        <f t="shared" si="14"/>
        <v>0</v>
      </c>
      <c r="O108" s="68" t="str">
        <f t="shared" si="15"/>
        <v/>
      </c>
      <c r="P108" s="69"/>
      <c r="Q108" s="75"/>
      <c r="R108" s="76">
        <f t="shared" si="16"/>
        <v>0</v>
      </c>
      <c r="T108" s="58" t="str">
        <f t="shared" si="17"/>
        <v>ok</v>
      </c>
      <c r="U108" s="58">
        <f t="shared" si="18"/>
        <v>0</v>
      </c>
      <c r="V108" s="58">
        <f t="shared" si="19"/>
        <v>0</v>
      </c>
      <c r="W108" s="151"/>
      <c r="X108" s="149"/>
      <c r="Y108" s="150"/>
      <c r="Z108" s="150"/>
      <c r="AA108" s="151"/>
    </row>
    <row r="109" spans="1:27" ht="27" customHeight="1" x14ac:dyDescent="0.2">
      <c r="A109" s="7">
        <v>93</v>
      </c>
      <c r="B109" s="173"/>
      <c r="C109" s="173"/>
      <c r="D109" s="173"/>
      <c r="E109" s="161"/>
      <c r="F109" s="73"/>
      <c r="G109" s="74"/>
      <c r="H109" s="67">
        <f t="shared" si="13"/>
        <v>0</v>
      </c>
      <c r="I109" s="74"/>
      <c r="J109" s="74"/>
      <c r="K109" s="74"/>
      <c r="L109" s="74"/>
      <c r="M109" s="74"/>
      <c r="N109" s="67">
        <f t="shared" si="14"/>
        <v>0</v>
      </c>
      <c r="O109" s="68" t="str">
        <f t="shared" si="15"/>
        <v/>
      </c>
      <c r="P109" s="69"/>
      <c r="Q109" s="75"/>
      <c r="R109" s="76">
        <f t="shared" si="16"/>
        <v>0</v>
      </c>
      <c r="T109" s="58" t="str">
        <f t="shared" si="17"/>
        <v>ok</v>
      </c>
      <c r="U109" s="58">
        <f t="shared" si="18"/>
        <v>0</v>
      </c>
      <c r="V109" s="58">
        <f t="shared" si="19"/>
        <v>0</v>
      </c>
      <c r="W109" s="151"/>
      <c r="X109" s="149"/>
      <c r="Y109" s="150"/>
      <c r="Z109" s="150"/>
      <c r="AA109" s="151"/>
    </row>
    <row r="110" spans="1:27" ht="27" customHeight="1" x14ac:dyDescent="0.2">
      <c r="A110" s="7">
        <v>94</v>
      </c>
      <c r="B110" s="173"/>
      <c r="C110" s="173"/>
      <c r="D110" s="173"/>
      <c r="E110" s="161"/>
      <c r="F110" s="73"/>
      <c r="G110" s="74"/>
      <c r="H110" s="67">
        <f t="shared" si="13"/>
        <v>0</v>
      </c>
      <c r="I110" s="74"/>
      <c r="J110" s="74"/>
      <c r="K110" s="74"/>
      <c r="L110" s="74"/>
      <c r="M110" s="74"/>
      <c r="N110" s="67">
        <f t="shared" si="14"/>
        <v>0</v>
      </c>
      <c r="O110" s="68" t="str">
        <f t="shared" si="15"/>
        <v/>
      </c>
      <c r="P110" s="69"/>
      <c r="Q110" s="75"/>
      <c r="R110" s="76">
        <f t="shared" si="16"/>
        <v>0</v>
      </c>
      <c r="T110" s="58" t="str">
        <f t="shared" si="17"/>
        <v>ok</v>
      </c>
      <c r="U110" s="58">
        <f t="shared" si="18"/>
        <v>0</v>
      </c>
      <c r="V110" s="58">
        <f t="shared" si="19"/>
        <v>0</v>
      </c>
      <c r="W110" s="151"/>
      <c r="X110" s="149"/>
      <c r="Y110" s="150"/>
      <c r="Z110" s="150"/>
      <c r="AA110" s="151"/>
    </row>
    <row r="111" spans="1:27" ht="27" customHeight="1" x14ac:dyDescent="0.2">
      <c r="A111" s="7">
        <v>95</v>
      </c>
      <c r="B111" s="173"/>
      <c r="C111" s="173"/>
      <c r="D111" s="173"/>
      <c r="E111" s="161"/>
      <c r="F111" s="73"/>
      <c r="G111" s="74"/>
      <c r="H111" s="67">
        <f t="shared" si="13"/>
        <v>0</v>
      </c>
      <c r="I111" s="74"/>
      <c r="J111" s="74"/>
      <c r="K111" s="74"/>
      <c r="L111" s="74"/>
      <c r="M111" s="74"/>
      <c r="N111" s="67">
        <f t="shared" si="14"/>
        <v>0</v>
      </c>
      <c r="O111" s="68" t="str">
        <f t="shared" si="15"/>
        <v/>
      </c>
      <c r="P111" s="69"/>
      <c r="Q111" s="75"/>
      <c r="R111" s="76">
        <f t="shared" si="16"/>
        <v>0</v>
      </c>
      <c r="T111" s="58" t="str">
        <f t="shared" si="17"/>
        <v>ok</v>
      </c>
      <c r="U111" s="58">
        <f t="shared" si="18"/>
        <v>0</v>
      </c>
      <c r="V111" s="58">
        <f t="shared" si="19"/>
        <v>0</v>
      </c>
      <c r="W111" s="151"/>
      <c r="X111" s="149"/>
      <c r="Y111" s="150"/>
      <c r="Z111" s="150"/>
      <c r="AA111" s="151"/>
    </row>
    <row r="112" spans="1:27" ht="27" customHeight="1" x14ac:dyDescent="0.2">
      <c r="A112" s="7">
        <v>96</v>
      </c>
      <c r="B112" s="173"/>
      <c r="C112" s="173"/>
      <c r="D112" s="173"/>
      <c r="E112" s="161"/>
      <c r="F112" s="73"/>
      <c r="G112" s="74"/>
      <c r="H112" s="67">
        <f t="shared" si="13"/>
        <v>0</v>
      </c>
      <c r="I112" s="74"/>
      <c r="J112" s="74"/>
      <c r="K112" s="74"/>
      <c r="L112" s="74"/>
      <c r="M112" s="74"/>
      <c r="N112" s="67">
        <f t="shared" si="14"/>
        <v>0</v>
      </c>
      <c r="O112" s="68" t="str">
        <f t="shared" si="15"/>
        <v/>
      </c>
      <c r="P112" s="69"/>
      <c r="Q112" s="75"/>
      <c r="R112" s="76">
        <f t="shared" si="16"/>
        <v>0</v>
      </c>
      <c r="T112" s="58" t="str">
        <f t="shared" si="17"/>
        <v>ok</v>
      </c>
      <c r="U112" s="58">
        <f t="shared" si="18"/>
        <v>0</v>
      </c>
      <c r="V112" s="58">
        <f t="shared" si="19"/>
        <v>0</v>
      </c>
      <c r="W112" s="151"/>
      <c r="X112" s="149"/>
      <c r="Y112" s="150"/>
      <c r="Z112" s="150"/>
      <c r="AA112" s="151"/>
    </row>
    <row r="113" spans="1:27" ht="27" customHeight="1" x14ac:dyDescent="0.2">
      <c r="A113" s="7">
        <v>97</v>
      </c>
      <c r="B113" s="173"/>
      <c r="C113" s="173"/>
      <c r="D113" s="173"/>
      <c r="E113" s="161"/>
      <c r="F113" s="73"/>
      <c r="G113" s="74"/>
      <c r="H113" s="67">
        <f t="shared" si="13"/>
        <v>0</v>
      </c>
      <c r="I113" s="74"/>
      <c r="J113" s="74"/>
      <c r="K113" s="74"/>
      <c r="L113" s="74"/>
      <c r="M113" s="74"/>
      <c r="N113" s="67">
        <f t="shared" ref="N113:N127" si="20">SUM(I113:M113)</f>
        <v>0</v>
      </c>
      <c r="O113" s="68" t="str">
        <f t="shared" ref="O113:O127" si="21">IF(ROUNDDOWN(F113*G113,2)-ROUNDDOWN(SUM(I113:M113),2)=0,"","zlý súčet")</f>
        <v/>
      </c>
      <c r="P113" s="69"/>
      <c r="Q113" s="75"/>
      <c r="R113" s="76">
        <f t="shared" ref="R113:R127" si="22">N113-Q113</f>
        <v>0</v>
      </c>
      <c r="T113" s="58" t="str">
        <f t="shared" si="17"/>
        <v>ok</v>
      </c>
      <c r="U113" s="58">
        <f t="shared" si="18"/>
        <v>0</v>
      </c>
      <c r="V113" s="58">
        <f t="shared" si="19"/>
        <v>0</v>
      </c>
      <c r="W113" s="151"/>
      <c r="X113" s="149"/>
      <c r="Y113" s="150"/>
      <c r="Z113" s="150"/>
      <c r="AA113" s="151"/>
    </row>
    <row r="114" spans="1:27" ht="27" customHeight="1" x14ac:dyDescent="0.2">
      <c r="A114" s="7">
        <v>98</v>
      </c>
      <c r="B114" s="173"/>
      <c r="C114" s="173"/>
      <c r="D114" s="173"/>
      <c r="E114" s="161"/>
      <c r="F114" s="73"/>
      <c r="G114" s="74"/>
      <c r="H114" s="67">
        <f t="shared" si="13"/>
        <v>0</v>
      </c>
      <c r="I114" s="74"/>
      <c r="J114" s="74"/>
      <c r="K114" s="74"/>
      <c r="L114" s="74"/>
      <c r="M114" s="74"/>
      <c r="N114" s="67">
        <f t="shared" si="20"/>
        <v>0</v>
      </c>
      <c r="O114" s="68" t="str">
        <f t="shared" si="21"/>
        <v/>
      </c>
      <c r="P114" s="69"/>
      <c r="Q114" s="75"/>
      <c r="R114" s="76">
        <f t="shared" si="22"/>
        <v>0</v>
      </c>
      <c r="T114" s="58" t="str">
        <f t="shared" si="17"/>
        <v>ok</v>
      </c>
      <c r="U114" s="58">
        <f t="shared" si="18"/>
        <v>0</v>
      </c>
      <c r="V114" s="58">
        <f t="shared" si="19"/>
        <v>0</v>
      </c>
      <c r="W114" s="151"/>
      <c r="X114" s="149"/>
      <c r="Y114" s="150"/>
      <c r="Z114" s="150"/>
      <c r="AA114" s="151"/>
    </row>
    <row r="115" spans="1:27" ht="27" customHeight="1" x14ac:dyDescent="0.2">
      <c r="A115" s="7">
        <v>99</v>
      </c>
      <c r="B115" s="173"/>
      <c r="C115" s="173"/>
      <c r="D115" s="173"/>
      <c r="E115" s="161"/>
      <c r="F115" s="73"/>
      <c r="G115" s="74"/>
      <c r="H115" s="67">
        <f t="shared" si="13"/>
        <v>0</v>
      </c>
      <c r="I115" s="74"/>
      <c r="J115" s="74"/>
      <c r="K115" s="74"/>
      <c r="L115" s="74"/>
      <c r="M115" s="74"/>
      <c r="N115" s="67">
        <f t="shared" si="20"/>
        <v>0</v>
      </c>
      <c r="O115" s="68" t="str">
        <f t="shared" si="21"/>
        <v/>
      </c>
      <c r="P115" s="69"/>
      <c r="Q115" s="75"/>
      <c r="R115" s="76">
        <f t="shared" si="22"/>
        <v>0</v>
      </c>
      <c r="T115" s="58" t="str">
        <f t="shared" si="17"/>
        <v>ok</v>
      </c>
      <c r="U115" s="58">
        <f t="shared" si="18"/>
        <v>0</v>
      </c>
      <c r="V115" s="58">
        <f t="shared" si="19"/>
        <v>0</v>
      </c>
      <c r="W115" s="151"/>
      <c r="X115" s="149"/>
      <c r="Y115" s="150"/>
      <c r="Z115" s="150"/>
      <c r="AA115" s="151"/>
    </row>
    <row r="116" spans="1:27" ht="27" customHeight="1" x14ac:dyDescent="0.2">
      <c r="A116" s="7">
        <v>100</v>
      </c>
      <c r="B116" s="173"/>
      <c r="C116" s="173"/>
      <c r="D116" s="173"/>
      <c r="E116" s="161"/>
      <c r="F116" s="73"/>
      <c r="G116" s="74"/>
      <c r="H116" s="67">
        <f t="shared" si="13"/>
        <v>0</v>
      </c>
      <c r="I116" s="74"/>
      <c r="J116" s="74"/>
      <c r="K116" s="74"/>
      <c r="L116" s="74"/>
      <c r="M116" s="74"/>
      <c r="N116" s="67">
        <f t="shared" si="20"/>
        <v>0</v>
      </c>
      <c r="O116" s="68" t="str">
        <f t="shared" si="21"/>
        <v/>
      </c>
      <c r="P116" s="69"/>
      <c r="Q116" s="75"/>
      <c r="R116" s="76">
        <f t="shared" si="22"/>
        <v>0</v>
      </c>
      <c r="T116" s="58" t="str">
        <f t="shared" si="17"/>
        <v>ok</v>
      </c>
      <c r="U116" s="58">
        <f t="shared" si="18"/>
        <v>0</v>
      </c>
      <c r="V116" s="58">
        <f t="shared" si="19"/>
        <v>0</v>
      </c>
      <c r="W116" s="151"/>
      <c r="X116" s="149"/>
      <c r="Y116" s="150"/>
      <c r="Z116" s="150"/>
      <c r="AA116" s="151"/>
    </row>
    <row r="117" spans="1:27" ht="27" customHeight="1" x14ac:dyDescent="0.2">
      <c r="A117" s="7">
        <v>101</v>
      </c>
      <c r="B117" s="173"/>
      <c r="C117" s="173"/>
      <c r="D117" s="173"/>
      <c r="E117" s="161"/>
      <c r="F117" s="73"/>
      <c r="G117" s="74"/>
      <c r="H117" s="67">
        <f t="shared" si="13"/>
        <v>0</v>
      </c>
      <c r="I117" s="74"/>
      <c r="J117" s="74"/>
      <c r="K117" s="74"/>
      <c r="L117" s="74"/>
      <c r="M117" s="74"/>
      <c r="N117" s="67">
        <f t="shared" si="20"/>
        <v>0</v>
      </c>
      <c r="O117" s="68" t="str">
        <f t="shared" si="21"/>
        <v/>
      </c>
      <c r="P117" s="69"/>
      <c r="Q117" s="75"/>
      <c r="R117" s="76">
        <f t="shared" si="22"/>
        <v>0</v>
      </c>
      <c r="T117" s="58" t="str">
        <f t="shared" si="17"/>
        <v>ok</v>
      </c>
      <c r="U117" s="58">
        <f t="shared" si="18"/>
        <v>0</v>
      </c>
      <c r="V117" s="58">
        <f t="shared" si="19"/>
        <v>0</v>
      </c>
      <c r="W117" s="151"/>
      <c r="X117" s="149"/>
      <c r="Y117" s="150"/>
      <c r="Z117" s="150"/>
      <c r="AA117" s="151"/>
    </row>
    <row r="118" spans="1:27" ht="27" customHeight="1" x14ac:dyDescent="0.2">
      <c r="A118" s="7">
        <v>102</v>
      </c>
      <c r="B118" s="173"/>
      <c r="C118" s="173"/>
      <c r="D118" s="173"/>
      <c r="E118" s="161"/>
      <c r="F118" s="73"/>
      <c r="G118" s="74"/>
      <c r="H118" s="67">
        <f t="shared" si="13"/>
        <v>0</v>
      </c>
      <c r="I118" s="74"/>
      <c r="J118" s="74"/>
      <c r="K118" s="74"/>
      <c r="L118" s="74"/>
      <c r="M118" s="74"/>
      <c r="N118" s="67">
        <f t="shared" si="20"/>
        <v>0</v>
      </c>
      <c r="O118" s="68" t="str">
        <f t="shared" si="21"/>
        <v/>
      </c>
      <c r="P118" s="69"/>
      <c r="Q118" s="75"/>
      <c r="R118" s="76">
        <f t="shared" si="22"/>
        <v>0</v>
      </c>
      <c r="T118" s="58" t="str">
        <f t="shared" si="17"/>
        <v>ok</v>
      </c>
      <c r="U118" s="58">
        <f t="shared" si="18"/>
        <v>0</v>
      </c>
      <c r="V118" s="58">
        <f t="shared" si="19"/>
        <v>0</v>
      </c>
      <c r="W118" s="151"/>
      <c r="X118" s="149"/>
      <c r="Y118" s="150"/>
      <c r="Z118" s="150"/>
      <c r="AA118" s="151"/>
    </row>
    <row r="119" spans="1:27" ht="27" customHeight="1" x14ac:dyDescent="0.2">
      <c r="A119" s="7">
        <v>103</v>
      </c>
      <c r="B119" s="173"/>
      <c r="C119" s="173"/>
      <c r="D119" s="173"/>
      <c r="E119" s="161"/>
      <c r="F119" s="73"/>
      <c r="G119" s="74"/>
      <c r="H119" s="67">
        <f t="shared" si="13"/>
        <v>0</v>
      </c>
      <c r="I119" s="74"/>
      <c r="J119" s="74"/>
      <c r="K119" s="74"/>
      <c r="L119" s="74"/>
      <c r="M119" s="74"/>
      <c r="N119" s="67">
        <f t="shared" si="20"/>
        <v>0</v>
      </c>
      <c r="O119" s="68" t="str">
        <f t="shared" si="21"/>
        <v/>
      </c>
      <c r="P119" s="69"/>
      <c r="Q119" s="75"/>
      <c r="R119" s="76">
        <f t="shared" si="22"/>
        <v>0</v>
      </c>
      <c r="T119" s="58" t="str">
        <f t="shared" si="17"/>
        <v>ok</v>
      </c>
      <c r="U119" s="58">
        <f t="shared" si="18"/>
        <v>0</v>
      </c>
      <c r="V119" s="58">
        <f t="shared" si="19"/>
        <v>0</v>
      </c>
      <c r="W119" s="151"/>
      <c r="X119" s="149"/>
      <c r="Y119" s="150"/>
      <c r="Z119" s="150"/>
      <c r="AA119" s="151"/>
    </row>
    <row r="120" spans="1:27" ht="27" customHeight="1" x14ac:dyDescent="0.2">
      <c r="A120" s="7">
        <v>104</v>
      </c>
      <c r="B120" s="173"/>
      <c r="C120" s="173"/>
      <c r="D120" s="173"/>
      <c r="E120" s="161"/>
      <c r="F120" s="73"/>
      <c r="G120" s="74"/>
      <c r="H120" s="67">
        <f t="shared" si="13"/>
        <v>0</v>
      </c>
      <c r="I120" s="74"/>
      <c r="J120" s="74"/>
      <c r="K120" s="74"/>
      <c r="L120" s="74"/>
      <c r="M120" s="74"/>
      <c r="N120" s="67">
        <f t="shared" si="20"/>
        <v>0</v>
      </c>
      <c r="O120" s="68" t="str">
        <f t="shared" si="21"/>
        <v/>
      </c>
      <c r="P120" s="69"/>
      <c r="Q120" s="75"/>
      <c r="R120" s="76">
        <f t="shared" si="22"/>
        <v>0</v>
      </c>
      <c r="T120" s="58" t="str">
        <f t="shared" si="17"/>
        <v>ok</v>
      </c>
      <c r="U120" s="58">
        <f t="shared" si="18"/>
        <v>0</v>
      </c>
      <c r="V120" s="58">
        <f t="shared" si="19"/>
        <v>0</v>
      </c>
      <c r="W120" s="151"/>
      <c r="X120" s="149"/>
      <c r="Y120" s="150"/>
      <c r="Z120" s="150"/>
      <c r="AA120" s="151"/>
    </row>
    <row r="121" spans="1:27" ht="27" customHeight="1" x14ac:dyDescent="0.2">
      <c r="A121" s="7">
        <v>105</v>
      </c>
      <c r="B121" s="173"/>
      <c r="C121" s="173"/>
      <c r="D121" s="173"/>
      <c r="E121" s="161"/>
      <c r="F121" s="73"/>
      <c r="G121" s="74"/>
      <c r="H121" s="67">
        <f t="shared" si="13"/>
        <v>0</v>
      </c>
      <c r="I121" s="74"/>
      <c r="J121" s="74"/>
      <c r="K121" s="74"/>
      <c r="L121" s="74"/>
      <c r="M121" s="74"/>
      <c r="N121" s="67">
        <f t="shared" si="20"/>
        <v>0</v>
      </c>
      <c r="O121" s="68" t="str">
        <f t="shared" si="21"/>
        <v/>
      </c>
      <c r="P121" s="69"/>
      <c r="Q121" s="75"/>
      <c r="R121" s="76">
        <f t="shared" si="22"/>
        <v>0</v>
      </c>
      <c r="T121" s="58" t="str">
        <f t="shared" si="17"/>
        <v>ok</v>
      </c>
      <c r="U121" s="58">
        <f t="shared" si="18"/>
        <v>0</v>
      </c>
      <c r="V121" s="58">
        <f t="shared" si="19"/>
        <v>0</v>
      </c>
      <c r="W121" s="151"/>
      <c r="X121" s="149"/>
      <c r="Y121" s="150"/>
      <c r="Z121" s="150"/>
      <c r="AA121" s="151"/>
    </row>
    <row r="122" spans="1:27" ht="27" customHeight="1" x14ac:dyDescent="0.2">
      <c r="A122" s="7">
        <v>106</v>
      </c>
      <c r="B122" s="173"/>
      <c r="C122" s="173"/>
      <c r="D122" s="173"/>
      <c r="E122" s="161"/>
      <c r="F122" s="73"/>
      <c r="G122" s="74"/>
      <c r="H122" s="67">
        <f t="shared" si="13"/>
        <v>0</v>
      </c>
      <c r="I122" s="74"/>
      <c r="J122" s="74"/>
      <c r="K122" s="74"/>
      <c r="L122" s="74"/>
      <c r="M122" s="74"/>
      <c r="N122" s="67">
        <f t="shared" si="20"/>
        <v>0</v>
      </c>
      <c r="O122" s="68" t="str">
        <f t="shared" si="21"/>
        <v/>
      </c>
      <c r="P122" s="69"/>
      <c r="Q122" s="75"/>
      <c r="R122" s="76">
        <f t="shared" si="22"/>
        <v>0</v>
      </c>
      <c r="T122" s="58" t="str">
        <f t="shared" si="17"/>
        <v>ok</v>
      </c>
      <c r="U122" s="58">
        <f t="shared" si="18"/>
        <v>0</v>
      </c>
      <c r="V122" s="58">
        <f t="shared" si="19"/>
        <v>0</v>
      </c>
      <c r="W122" s="151"/>
      <c r="X122" s="149"/>
      <c r="Y122" s="150"/>
      <c r="Z122" s="150"/>
      <c r="AA122" s="151"/>
    </row>
    <row r="123" spans="1:27" ht="27" customHeight="1" x14ac:dyDescent="0.2">
      <c r="A123" s="7">
        <v>107</v>
      </c>
      <c r="B123" s="173"/>
      <c r="C123" s="173"/>
      <c r="D123" s="173"/>
      <c r="E123" s="161"/>
      <c r="F123" s="73"/>
      <c r="G123" s="74"/>
      <c r="H123" s="67">
        <f t="shared" si="13"/>
        <v>0</v>
      </c>
      <c r="I123" s="74"/>
      <c r="J123" s="74"/>
      <c r="K123" s="74"/>
      <c r="L123" s="74"/>
      <c r="M123" s="74"/>
      <c r="N123" s="67">
        <f t="shared" si="20"/>
        <v>0</v>
      </c>
      <c r="O123" s="68" t="str">
        <f t="shared" si="21"/>
        <v/>
      </c>
      <c r="P123" s="69"/>
      <c r="Q123" s="75"/>
      <c r="R123" s="76">
        <f t="shared" si="22"/>
        <v>0</v>
      </c>
      <c r="T123" s="58" t="str">
        <f t="shared" si="17"/>
        <v>ok</v>
      </c>
      <c r="U123" s="58">
        <f t="shared" si="18"/>
        <v>0</v>
      </c>
      <c r="V123" s="58">
        <f t="shared" si="19"/>
        <v>0</v>
      </c>
      <c r="W123" s="151"/>
      <c r="X123" s="149"/>
      <c r="Y123" s="150"/>
      <c r="Z123" s="150"/>
      <c r="AA123" s="151"/>
    </row>
    <row r="124" spans="1:27" ht="27" customHeight="1" x14ac:dyDescent="0.2">
      <c r="A124" s="7">
        <v>108</v>
      </c>
      <c r="B124" s="173"/>
      <c r="C124" s="173"/>
      <c r="D124" s="173"/>
      <c r="E124" s="161"/>
      <c r="F124" s="73"/>
      <c r="G124" s="74"/>
      <c r="H124" s="67">
        <f t="shared" si="13"/>
        <v>0</v>
      </c>
      <c r="I124" s="74"/>
      <c r="J124" s="74"/>
      <c r="K124" s="74"/>
      <c r="L124" s="74"/>
      <c r="M124" s="74"/>
      <c r="N124" s="67">
        <f t="shared" si="20"/>
        <v>0</v>
      </c>
      <c r="O124" s="68" t="str">
        <f t="shared" si="21"/>
        <v/>
      </c>
      <c r="P124" s="69"/>
      <c r="Q124" s="75"/>
      <c r="R124" s="76">
        <f t="shared" si="22"/>
        <v>0</v>
      </c>
      <c r="T124" s="58" t="str">
        <f t="shared" si="17"/>
        <v>ok</v>
      </c>
      <c r="U124" s="58">
        <f t="shared" si="18"/>
        <v>0</v>
      </c>
      <c r="V124" s="58">
        <f t="shared" si="19"/>
        <v>0</v>
      </c>
      <c r="W124" s="151"/>
      <c r="X124" s="149"/>
      <c r="Y124" s="150"/>
      <c r="Z124" s="150"/>
      <c r="AA124" s="151"/>
    </row>
    <row r="125" spans="1:27" ht="27" customHeight="1" x14ac:dyDescent="0.2">
      <c r="A125" s="7">
        <v>109</v>
      </c>
      <c r="B125" s="173"/>
      <c r="C125" s="173"/>
      <c r="D125" s="173"/>
      <c r="E125" s="161"/>
      <c r="F125" s="73"/>
      <c r="G125" s="74"/>
      <c r="H125" s="67">
        <f t="shared" si="13"/>
        <v>0</v>
      </c>
      <c r="I125" s="74"/>
      <c r="J125" s="74"/>
      <c r="K125" s="74"/>
      <c r="L125" s="74"/>
      <c r="M125" s="74"/>
      <c r="N125" s="67">
        <f t="shared" si="20"/>
        <v>0</v>
      </c>
      <c r="O125" s="68" t="str">
        <f t="shared" si="21"/>
        <v/>
      </c>
      <c r="P125" s="69"/>
      <c r="Q125" s="75"/>
      <c r="R125" s="76">
        <f t="shared" si="22"/>
        <v>0</v>
      </c>
      <c r="T125" s="58" t="str">
        <f t="shared" si="17"/>
        <v>ok</v>
      </c>
      <c r="U125" s="58">
        <f t="shared" si="18"/>
        <v>0</v>
      </c>
      <c r="V125" s="58">
        <f t="shared" si="19"/>
        <v>0</v>
      </c>
      <c r="W125" s="151"/>
      <c r="X125" s="149"/>
      <c r="Y125" s="150"/>
      <c r="Z125" s="150"/>
      <c r="AA125" s="151"/>
    </row>
    <row r="126" spans="1:27" ht="27" customHeight="1" x14ac:dyDescent="0.2">
      <c r="A126" s="7">
        <v>110</v>
      </c>
      <c r="B126" s="173"/>
      <c r="C126" s="173"/>
      <c r="D126" s="173"/>
      <c r="E126" s="161"/>
      <c r="F126" s="73"/>
      <c r="G126" s="74"/>
      <c r="H126" s="67">
        <f t="shared" si="13"/>
        <v>0</v>
      </c>
      <c r="I126" s="74"/>
      <c r="J126" s="74"/>
      <c r="K126" s="74"/>
      <c r="L126" s="74"/>
      <c r="M126" s="74"/>
      <c r="N126" s="67">
        <f t="shared" si="20"/>
        <v>0</v>
      </c>
      <c r="O126" s="68" t="str">
        <f t="shared" si="21"/>
        <v/>
      </c>
      <c r="P126" s="69"/>
      <c r="Q126" s="75"/>
      <c r="R126" s="76">
        <f t="shared" si="22"/>
        <v>0</v>
      </c>
      <c r="T126" s="58" t="str">
        <f t="shared" si="17"/>
        <v>ok</v>
      </c>
      <c r="U126" s="58">
        <f t="shared" si="18"/>
        <v>0</v>
      </c>
      <c r="V126" s="58">
        <f t="shared" si="19"/>
        <v>0</v>
      </c>
      <c r="W126" s="151"/>
      <c r="X126" s="149"/>
      <c r="Y126" s="150"/>
      <c r="Z126" s="150"/>
      <c r="AA126" s="151"/>
    </row>
    <row r="127" spans="1:27" ht="27" customHeight="1" thickBot="1" x14ac:dyDescent="0.25">
      <c r="A127" s="8">
        <v>111</v>
      </c>
      <c r="B127" s="189"/>
      <c r="C127" s="189"/>
      <c r="D127" s="189"/>
      <c r="E127" s="163"/>
      <c r="F127" s="77"/>
      <c r="G127" s="78"/>
      <c r="H127" s="79">
        <f t="shared" si="13"/>
        <v>0</v>
      </c>
      <c r="I127" s="78"/>
      <c r="J127" s="78"/>
      <c r="K127" s="78"/>
      <c r="L127" s="78"/>
      <c r="M127" s="78"/>
      <c r="N127" s="79">
        <f t="shared" si="20"/>
        <v>0</v>
      </c>
      <c r="O127" s="80" t="str">
        <f t="shared" si="21"/>
        <v/>
      </c>
      <c r="P127" s="81"/>
      <c r="Q127" s="82"/>
      <c r="R127" s="83">
        <f t="shared" si="22"/>
        <v>0</v>
      </c>
      <c r="T127" s="58" t="str">
        <f t="shared" si="17"/>
        <v>ok</v>
      </c>
      <c r="U127" s="58">
        <f t="shared" si="18"/>
        <v>0</v>
      </c>
      <c r="V127" s="58">
        <f t="shared" si="19"/>
        <v>0</v>
      </c>
      <c r="W127" s="151"/>
      <c r="X127" s="149"/>
      <c r="Y127" s="150"/>
      <c r="Z127" s="150"/>
      <c r="AA127" s="151"/>
    </row>
    <row r="128" spans="1:27" x14ac:dyDescent="0.2">
      <c r="W128" s="151"/>
      <c r="X128" s="149"/>
      <c r="Y128" s="150"/>
      <c r="Z128" s="150"/>
      <c r="AA128" s="151"/>
    </row>
    <row r="129" spans="23:27" x14ac:dyDescent="0.2">
      <c r="W129" s="151"/>
      <c r="X129" s="149"/>
      <c r="Y129" s="150"/>
      <c r="Z129" s="150"/>
      <c r="AA129" s="151"/>
    </row>
    <row r="130" spans="23:27" x14ac:dyDescent="0.2">
      <c r="W130" s="151"/>
      <c r="X130" s="149"/>
      <c r="Y130" s="150"/>
      <c r="Z130" s="150"/>
      <c r="AA130" s="151"/>
    </row>
    <row r="131" spans="23:27" x14ac:dyDescent="0.2">
      <c r="W131" s="151"/>
      <c r="X131" s="149"/>
      <c r="Y131" s="150"/>
      <c r="Z131" s="150"/>
      <c r="AA131" s="151"/>
    </row>
    <row r="132" spans="23:27" x14ac:dyDescent="0.2">
      <c r="W132" s="151"/>
      <c r="X132" s="149"/>
      <c r="Y132" s="150"/>
      <c r="Z132" s="150"/>
      <c r="AA132" s="151"/>
    </row>
    <row r="133" spans="23:27" x14ac:dyDescent="0.2">
      <c r="W133" s="151"/>
      <c r="X133" s="149"/>
      <c r="Y133" s="150"/>
      <c r="Z133" s="150"/>
      <c r="AA133" s="151"/>
    </row>
    <row r="134" spans="23:27" x14ac:dyDescent="0.2">
      <c r="W134" s="151"/>
      <c r="X134" s="149"/>
      <c r="Y134" s="150"/>
      <c r="Z134" s="150"/>
      <c r="AA134" s="151"/>
    </row>
    <row r="135" spans="23:27" x14ac:dyDescent="0.2">
      <c r="W135" s="151"/>
      <c r="X135" s="149"/>
      <c r="Y135" s="150"/>
      <c r="Z135" s="150"/>
      <c r="AA135" s="151"/>
    </row>
    <row r="136" spans="23:27" x14ac:dyDescent="0.2">
      <c r="W136" s="151"/>
      <c r="X136" s="149"/>
      <c r="Y136" s="150"/>
      <c r="Z136" s="150"/>
      <c r="AA136" s="151"/>
    </row>
    <row r="137" spans="23:27" x14ac:dyDescent="0.2">
      <c r="W137" s="151"/>
      <c r="X137" s="149"/>
      <c r="Y137" s="150"/>
      <c r="Z137" s="150"/>
      <c r="AA137" s="151"/>
    </row>
    <row r="138" spans="23:27" x14ac:dyDescent="0.2">
      <c r="W138" s="151"/>
      <c r="X138" s="149"/>
      <c r="Y138" s="150"/>
      <c r="Z138" s="150"/>
      <c r="AA138" s="151"/>
    </row>
    <row r="139" spans="23:27" x14ac:dyDescent="0.2">
      <c r="W139" s="151"/>
      <c r="X139" s="149"/>
      <c r="Y139" s="150"/>
      <c r="Z139" s="150"/>
      <c r="AA139" s="151"/>
    </row>
    <row r="140" spans="23:27" x14ac:dyDescent="0.2">
      <c r="W140" s="151"/>
      <c r="X140" s="149"/>
      <c r="Y140" s="150"/>
      <c r="Z140" s="150"/>
      <c r="AA140" s="151"/>
    </row>
    <row r="141" spans="23:27" x14ac:dyDescent="0.2">
      <c r="W141" s="151"/>
      <c r="X141" s="149"/>
      <c r="Y141" s="150"/>
      <c r="Z141" s="150"/>
      <c r="AA141" s="151"/>
    </row>
    <row r="142" spans="23:27" x14ac:dyDescent="0.2">
      <c r="W142" s="151"/>
      <c r="X142" s="149"/>
      <c r="Y142" s="150"/>
      <c r="Z142" s="150"/>
      <c r="AA142" s="151"/>
    </row>
    <row r="143" spans="23:27" x14ac:dyDescent="0.2">
      <c r="W143" s="151"/>
      <c r="X143" s="149"/>
      <c r="Y143" s="150"/>
      <c r="Z143" s="150"/>
      <c r="AA143" s="151"/>
    </row>
    <row r="144" spans="23:27" x14ac:dyDescent="0.2">
      <c r="W144" s="151"/>
      <c r="X144" s="149"/>
      <c r="Y144" s="150"/>
      <c r="Z144" s="150"/>
      <c r="AA144" s="151"/>
    </row>
    <row r="145" spans="23:27" x14ac:dyDescent="0.2">
      <c r="W145" s="151"/>
      <c r="X145" s="149"/>
      <c r="Y145" s="150"/>
      <c r="Z145" s="150"/>
      <c r="AA145" s="151"/>
    </row>
    <row r="146" spans="23:27" x14ac:dyDescent="0.2">
      <c r="W146" s="151"/>
      <c r="X146" s="149"/>
      <c r="Y146" s="150"/>
      <c r="Z146" s="150"/>
      <c r="AA146" s="151"/>
    </row>
    <row r="147" spans="23:27" x14ac:dyDescent="0.2">
      <c r="W147" s="151"/>
      <c r="X147" s="149"/>
      <c r="Y147" s="150"/>
      <c r="Z147" s="150"/>
      <c r="AA147" s="151"/>
    </row>
    <row r="148" spans="23:27" x14ac:dyDescent="0.2">
      <c r="W148" s="151"/>
      <c r="X148" s="149"/>
      <c r="Y148" s="150"/>
      <c r="Z148" s="150"/>
      <c r="AA148" s="151"/>
    </row>
    <row r="149" spans="23:27" x14ac:dyDescent="0.2">
      <c r="W149" s="151"/>
      <c r="X149" s="149"/>
      <c r="Y149" s="150"/>
      <c r="Z149" s="150"/>
      <c r="AA149" s="151"/>
    </row>
    <row r="150" spans="23:27" x14ac:dyDescent="0.2">
      <c r="W150" s="151"/>
      <c r="X150" s="149"/>
      <c r="Y150" s="150"/>
      <c r="Z150" s="150"/>
      <c r="AA150" s="151"/>
    </row>
    <row r="151" spans="23:27" x14ac:dyDescent="0.2">
      <c r="W151" s="151"/>
      <c r="X151" s="149"/>
      <c r="Y151" s="150"/>
      <c r="Z151" s="150"/>
      <c r="AA151" s="151"/>
    </row>
    <row r="152" spans="23:27" x14ac:dyDescent="0.2">
      <c r="W152" s="151"/>
      <c r="X152" s="149"/>
      <c r="Y152" s="150"/>
      <c r="Z152" s="150"/>
      <c r="AA152" s="151"/>
    </row>
    <row r="153" spans="23:27" x14ac:dyDescent="0.2">
      <c r="W153" s="151"/>
      <c r="X153" s="149"/>
      <c r="Y153" s="150"/>
      <c r="Z153" s="150"/>
      <c r="AA153" s="151"/>
    </row>
    <row r="154" spans="23:27" x14ac:dyDescent="0.2">
      <c r="W154" s="151"/>
      <c r="X154" s="149"/>
      <c r="Y154" s="150"/>
      <c r="Z154" s="150"/>
      <c r="AA154" s="151"/>
    </row>
    <row r="155" spans="23:27" x14ac:dyDescent="0.2">
      <c r="W155" s="151"/>
      <c r="X155" s="149"/>
      <c r="Y155" s="150"/>
      <c r="Z155" s="150"/>
      <c r="AA155" s="151"/>
    </row>
    <row r="156" spans="23:27" x14ac:dyDescent="0.2">
      <c r="W156" s="151"/>
      <c r="X156" s="149"/>
      <c r="Y156" s="150"/>
      <c r="Z156" s="150"/>
      <c r="AA156" s="151"/>
    </row>
    <row r="157" spans="23:27" x14ac:dyDescent="0.2">
      <c r="W157" s="151"/>
      <c r="X157" s="149"/>
      <c r="Y157" s="150"/>
      <c r="Z157" s="150"/>
      <c r="AA157" s="151"/>
    </row>
    <row r="158" spans="23:27" x14ac:dyDescent="0.2">
      <c r="W158" s="151"/>
      <c r="X158" s="149"/>
      <c r="Y158" s="150"/>
      <c r="Z158" s="150"/>
      <c r="AA158" s="151"/>
    </row>
    <row r="159" spans="23:27" x14ac:dyDescent="0.2">
      <c r="W159" s="151"/>
      <c r="X159" s="149"/>
      <c r="Y159" s="150"/>
      <c r="Z159" s="150"/>
      <c r="AA159" s="151"/>
    </row>
    <row r="160" spans="23:27" x14ac:dyDescent="0.2">
      <c r="W160" s="151"/>
      <c r="X160" s="149"/>
      <c r="Y160" s="150"/>
      <c r="Z160" s="150"/>
      <c r="AA160" s="151"/>
    </row>
    <row r="161" spans="23:27" x14ac:dyDescent="0.2">
      <c r="W161" s="151"/>
      <c r="X161" s="149"/>
      <c r="Y161" s="150"/>
      <c r="Z161" s="150"/>
      <c r="AA161" s="151"/>
    </row>
    <row r="162" spans="23:27" x14ac:dyDescent="0.2">
      <c r="W162" s="151"/>
      <c r="X162" s="149"/>
      <c r="Y162" s="150"/>
      <c r="Z162" s="150"/>
      <c r="AA162" s="151"/>
    </row>
    <row r="163" spans="23:27" x14ac:dyDescent="0.2">
      <c r="W163" s="151"/>
      <c r="X163" s="149"/>
      <c r="Y163" s="150"/>
      <c r="Z163" s="150"/>
      <c r="AA163" s="151"/>
    </row>
    <row r="164" spans="23:27" x14ac:dyDescent="0.2">
      <c r="W164" s="151"/>
      <c r="X164" s="149"/>
      <c r="Y164" s="150"/>
      <c r="Z164" s="150"/>
      <c r="AA164" s="151"/>
    </row>
    <row r="165" spans="23:27" x14ac:dyDescent="0.2">
      <c r="W165" s="151"/>
      <c r="X165" s="149"/>
      <c r="Y165" s="150"/>
      <c r="Z165" s="150"/>
      <c r="AA165" s="151"/>
    </row>
    <row r="166" spans="23:27" x14ac:dyDescent="0.2">
      <c r="W166" s="151"/>
      <c r="X166" s="149"/>
      <c r="Y166" s="150"/>
      <c r="Z166" s="150"/>
      <c r="AA166" s="151"/>
    </row>
    <row r="167" spans="23:27" x14ac:dyDescent="0.2">
      <c r="W167" s="151"/>
      <c r="X167" s="149"/>
      <c r="Y167" s="150"/>
      <c r="Z167" s="150"/>
      <c r="AA167" s="151"/>
    </row>
    <row r="168" spans="23:27" x14ac:dyDescent="0.2">
      <c r="W168" s="151"/>
      <c r="X168" s="149"/>
      <c r="Y168" s="150"/>
      <c r="Z168" s="150"/>
      <c r="AA168" s="151"/>
    </row>
    <row r="169" spans="23:27" x14ac:dyDescent="0.2">
      <c r="W169" s="151"/>
      <c r="X169" s="149"/>
      <c r="Y169" s="150"/>
      <c r="Z169" s="150"/>
      <c r="AA169" s="151"/>
    </row>
    <row r="170" spans="23:27" x14ac:dyDescent="0.2">
      <c r="W170" s="151"/>
      <c r="X170" s="149"/>
      <c r="Y170" s="150"/>
      <c r="Z170" s="150"/>
      <c r="AA170" s="151"/>
    </row>
    <row r="171" spans="23:27" x14ac:dyDescent="0.2">
      <c r="W171" s="151"/>
      <c r="X171" s="149"/>
      <c r="Y171" s="150"/>
      <c r="Z171" s="150"/>
      <c r="AA171" s="151"/>
    </row>
    <row r="172" spans="23:27" x14ac:dyDescent="0.2">
      <c r="W172" s="151"/>
      <c r="X172" s="149"/>
      <c r="Y172" s="150"/>
      <c r="Z172" s="150"/>
      <c r="AA172" s="151"/>
    </row>
    <row r="173" spans="23:27" x14ac:dyDescent="0.2">
      <c r="W173" s="151"/>
      <c r="X173" s="149"/>
      <c r="Y173" s="150"/>
      <c r="Z173" s="150"/>
      <c r="AA173" s="151"/>
    </row>
    <row r="174" spans="23:27" x14ac:dyDescent="0.2">
      <c r="W174" s="151"/>
      <c r="X174" s="149"/>
      <c r="Y174" s="150"/>
      <c r="Z174" s="150"/>
      <c r="AA174" s="151"/>
    </row>
    <row r="175" spans="23:27" x14ac:dyDescent="0.2">
      <c r="W175" s="151"/>
      <c r="X175" s="149"/>
      <c r="Y175" s="150"/>
      <c r="Z175" s="150"/>
      <c r="AA175" s="151"/>
    </row>
    <row r="176" spans="23:27" x14ac:dyDescent="0.2">
      <c r="W176" s="151"/>
      <c r="X176" s="149"/>
      <c r="Y176" s="150"/>
      <c r="Z176" s="150"/>
      <c r="AA176" s="151"/>
    </row>
    <row r="177" spans="23:27" x14ac:dyDescent="0.2">
      <c r="W177" s="151"/>
      <c r="X177" s="149"/>
      <c r="Y177" s="150"/>
      <c r="Z177" s="150"/>
      <c r="AA177" s="151"/>
    </row>
    <row r="178" spans="23:27" x14ac:dyDescent="0.2">
      <c r="W178" s="151"/>
      <c r="X178" s="149"/>
      <c r="Y178" s="150"/>
      <c r="Z178" s="150"/>
      <c r="AA178" s="151"/>
    </row>
    <row r="179" spans="23:27" x14ac:dyDescent="0.2">
      <c r="W179" s="151"/>
      <c r="X179" s="149"/>
      <c r="Y179" s="150"/>
      <c r="Z179" s="150"/>
      <c r="AA179" s="151"/>
    </row>
    <row r="180" spans="23:27" x14ac:dyDescent="0.2">
      <c r="W180" s="151"/>
      <c r="X180" s="149"/>
      <c r="Y180" s="150"/>
      <c r="Z180" s="150"/>
      <c r="AA180" s="151"/>
    </row>
    <row r="181" spans="23:27" x14ac:dyDescent="0.2">
      <c r="W181" s="151"/>
      <c r="X181" s="149"/>
      <c r="Y181" s="150"/>
      <c r="Z181" s="150"/>
      <c r="AA181" s="151"/>
    </row>
    <row r="182" spans="23:27" x14ac:dyDescent="0.2">
      <c r="W182" s="151"/>
      <c r="X182" s="149"/>
      <c r="Y182" s="150"/>
      <c r="Z182" s="150"/>
      <c r="AA182" s="151"/>
    </row>
    <row r="183" spans="23:27" x14ac:dyDescent="0.2">
      <c r="W183" s="151"/>
      <c r="X183" s="149"/>
      <c r="Y183" s="150"/>
      <c r="Z183" s="150"/>
      <c r="AA183" s="151"/>
    </row>
    <row r="184" spans="23:27" x14ac:dyDescent="0.2">
      <c r="W184" s="151"/>
      <c r="X184" s="149"/>
      <c r="Y184" s="150"/>
      <c r="Z184" s="150"/>
      <c r="AA184" s="151"/>
    </row>
    <row r="185" spans="23:27" x14ac:dyDescent="0.2">
      <c r="W185" s="151"/>
      <c r="X185" s="149"/>
      <c r="Y185" s="150"/>
      <c r="Z185" s="150"/>
      <c r="AA185" s="151"/>
    </row>
    <row r="186" spans="23:27" x14ac:dyDescent="0.2">
      <c r="W186" s="151"/>
      <c r="X186" s="149"/>
      <c r="Y186" s="150"/>
      <c r="Z186" s="150"/>
      <c r="AA186" s="151"/>
    </row>
    <row r="187" spans="23:27" x14ac:dyDescent="0.2">
      <c r="W187" s="151"/>
      <c r="X187" s="149"/>
      <c r="Y187" s="150"/>
      <c r="Z187" s="150"/>
      <c r="AA187" s="151"/>
    </row>
    <row r="188" spans="23:27" x14ac:dyDescent="0.2">
      <c r="W188" s="151"/>
      <c r="X188" s="149"/>
      <c r="Y188" s="150"/>
      <c r="Z188" s="150"/>
      <c r="AA188" s="151"/>
    </row>
    <row r="189" spans="23:27" x14ac:dyDescent="0.2">
      <c r="W189" s="151"/>
      <c r="X189" s="149"/>
      <c r="Y189" s="150"/>
      <c r="Z189" s="150"/>
      <c r="AA189" s="151"/>
    </row>
    <row r="190" spans="23:27" x14ac:dyDescent="0.2">
      <c r="W190" s="151"/>
      <c r="X190" s="149"/>
      <c r="Y190" s="150"/>
      <c r="Z190" s="150"/>
      <c r="AA190" s="151"/>
    </row>
    <row r="191" spans="23:27" x14ac:dyDescent="0.2">
      <c r="W191" s="151"/>
      <c r="X191" s="149"/>
      <c r="Y191" s="150"/>
      <c r="Z191" s="150"/>
      <c r="AA191" s="151"/>
    </row>
    <row r="192" spans="23:27" x14ac:dyDescent="0.2">
      <c r="W192" s="151"/>
      <c r="X192" s="149"/>
      <c r="Y192" s="150"/>
      <c r="Z192" s="150"/>
      <c r="AA192" s="151"/>
    </row>
    <row r="193" spans="23:27" x14ac:dyDescent="0.2">
      <c r="W193" s="151"/>
      <c r="X193" s="149"/>
      <c r="Y193" s="150"/>
      <c r="Z193" s="150"/>
      <c r="AA193" s="151"/>
    </row>
    <row r="194" spans="23:27" x14ac:dyDescent="0.2">
      <c r="W194" s="151"/>
      <c r="X194" s="149"/>
      <c r="Y194" s="150"/>
      <c r="Z194" s="150"/>
      <c r="AA194" s="151"/>
    </row>
    <row r="195" spans="23:27" x14ac:dyDescent="0.2">
      <c r="W195" s="151"/>
      <c r="X195" s="149"/>
      <c r="Y195" s="150"/>
      <c r="Z195" s="150"/>
      <c r="AA195" s="151"/>
    </row>
    <row r="196" spans="23:27" x14ac:dyDescent="0.2">
      <c r="W196" s="151"/>
      <c r="X196" s="149"/>
      <c r="Y196" s="150"/>
      <c r="Z196" s="150"/>
      <c r="AA196" s="151"/>
    </row>
    <row r="197" spans="23:27" x14ac:dyDescent="0.2">
      <c r="W197" s="151"/>
      <c r="X197" s="149"/>
      <c r="Y197" s="150"/>
      <c r="Z197" s="150"/>
      <c r="AA197" s="151"/>
    </row>
    <row r="198" spans="23:27" x14ac:dyDescent="0.2">
      <c r="W198" s="151"/>
      <c r="X198" s="149"/>
      <c r="Y198" s="150"/>
      <c r="Z198" s="150"/>
      <c r="AA198" s="151"/>
    </row>
    <row r="199" spans="23:27" x14ac:dyDescent="0.2">
      <c r="W199" s="151"/>
      <c r="X199" s="149"/>
      <c r="Y199" s="150"/>
      <c r="Z199" s="150"/>
      <c r="AA199" s="151"/>
    </row>
    <row r="200" spans="23:27" x14ac:dyDescent="0.2">
      <c r="W200" s="151"/>
      <c r="X200" s="149"/>
      <c r="Y200" s="150"/>
      <c r="Z200" s="150"/>
      <c r="AA200" s="151"/>
    </row>
    <row r="201" spans="23:27" x14ac:dyDescent="0.2">
      <c r="W201" s="151"/>
      <c r="X201" s="149"/>
      <c r="Y201" s="150"/>
      <c r="Z201" s="150"/>
      <c r="AA201" s="151"/>
    </row>
    <row r="202" spans="23:27" x14ac:dyDescent="0.2">
      <c r="W202" s="151"/>
      <c r="X202" s="149"/>
      <c r="Y202" s="150"/>
      <c r="Z202" s="150"/>
      <c r="AA202" s="151"/>
    </row>
    <row r="203" spans="23:27" x14ac:dyDescent="0.2">
      <c r="W203" s="151"/>
      <c r="X203" s="149"/>
      <c r="Y203" s="150"/>
      <c r="Z203" s="150"/>
      <c r="AA203" s="151"/>
    </row>
    <row r="204" spans="23:27" x14ac:dyDescent="0.2">
      <c r="W204" s="151"/>
      <c r="X204" s="149"/>
      <c r="Y204" s="150"/>
      <c r="Z204" s="150"/>
      <c r="AA204" s="151"/>
    </row>
    <row r="205" spans="23:27" x14ac:dyDescent="0.2">
      <c r="W205" s="151"/>
      <c r="X205" s="149"/>
      <c r="Y205" s="150"/>
      <c r="Z205" s="150"/>
      <c r="AA205" s="151"/>
    </row>
    <row r="206" spans="23:27" x14ac:dyDescent="0.2">
      <c r="W206" s="151"/>
      <c r="X206" s="149"/>
      <c r="Y206" s="150"/>
      <c r="Z206" s="150"/>
      <c r="AA206" s="151"/>
    </row>
    <row r="207" spans="23:27" x14ac:dyDescent="0.2">
      <c r="W207" s="151"/>
      <c r="X207" s="149"/>
      <c r="Y207" s="150"/>
      <c r="Z207" s="150"/>
      <c r="AA207" s="151"/>
    </row>
    <row r="208" spans="23:27" x14ac:dyDescent="0.2">
      <c r="W208" s="151"/>
      <c r="X208" s="149"/>
      <c r="Y208" s="150"/>
      <c r="Z208" s="150"/>
      <c r="AA208" s="151"/>
    </row>
    <row r="209" spans="23:27" x14ac:dyDescent="0.2">
      <c r="W209" s="151"/>
      <c r="X209" s="149"/>
      <c r="Y209" s="150"/>
      <c r="Z209" s="150"/>
      <c r="AA209" s="151"/>
    </row>
    <row r="210" spans="23:27" x14ac:dyDescent="0.2">
      <c r="W210" s="151"/>
      <c r="X210" s="149"/>
      <c r="Y210" s="150"/>
      <c r="Z210" s="150"/>
      <c r="AA210" s="151"/>
    </row>
    <row r="211" spans="23:27" x14ac:dyDescent="0.2">
      <c r="W211" s="151"/>
      <c r="X211" s="149"/>
      <c r="Y211" s="150"/>
      <c r="Z211" s="150"/>
      <c r="AA211" s="151"/>
    </row>
    <row r="212" spans="23:27" x14ac:dyDescent="0.2">
      <c r="W212" s="151"/>
      <c r="X212" s="149"/>
      <c r="Y212" s="150"/>
      <c r="Z212" s="150"/>
      <c r="AA212" s="151"/>
    </row>
    <row r="213" spans="23:27" x14ac:dyDescent="0.2">
      <c r="W213" s="151"/>
      <c r="X213" s="149"/>
      <c r="Y213" s="150"/>
      <c r="Z213" s="150"/>
      <c r="AA213" s="151"/>
    </row>
    <row r="214" spans="23:27" x14ac:dyDescent="0.2">
      <c r="W214" s="151"/>
      <c r="X214" s="149"/>
      <c r="Y214" s="150"/>
      <c r="Z214" s="150"/>
      <c r="AA214" s="151"/>
    </row>
    <row r="215" spans="23:27" x14ac:dyDescent="0.2">
      <c r="W215" s="151"/>
      <c r="X215" s="149"/>
      <c r="Y215" s="150"/>
      <c r="Z215" s="150"/>
      <c r="AA215" s="151"/>
    </row>
    <row r="216" spans="23:27" x14ac:dyDescent="0.2">
      <c r="W216" s="151"/>
      <c r="X216" s="149"/>
      <c r="Y216" s="150"/>
      <c r="Z216" s="150"/>
      <c r="AA216" s="151"/>
    </row>
    <row r="217" spans="23:27" x14ac:dyDescent="0.2">
      <c r="W217" s="151"/>
      <c r="X217" s="149"/>
      <c r="Y217" s="150"/>
      <c r="Z217" s="150"/>
      <c r="AA217" s="151"/>
    </row>
    <row r="218" spans="23:27" x14ac:dyDescent="0.2">
      <c r="W218" s="151"/>
      <c r="X218" s="149"/>
      <c r="Y218" s="150"/>
      <c r="Z218" s="150"/>
      <c r="AA218" s="151"/>
    </row>
    <row r="219" spans="23:27" x14ac:dyDescent="0.2">
      <c r="W219" s="151"/>
      <c r="X219" s="149"/>
      <c r="Y219" s="150"/>
      <c r="Z219" s="150"/>
      <c r="AA219" s="151"/>
    </row>
    <row r="220" spans="23:27" x14ac:dyDescent="0.2">
      <c r="W220" s="151"/>
      <c r="X220" s="149"/>
      <c r="Y220" s="150"/>
      <c r="Z220" s="150"/>
      <c r="AA220" s="151"/>
    </row>
    <row r="221" spans="23:27" x14ac:dyDescent="0.2">
      <c r="W221" s="151"/>
      <c r="X221" s="149"/>
      <c r="Y221" s="150"/>
      <c r="Z221" s="150"/>
      <c r="AA221" s="151"/>
    </row>
    <row r="222" spans="23:27" x14ac:dyDescent="0.2">
      <c r="W222" s="151"/>
      <c r="X222" s="149"/>
      <c r="Y222" s="150"/>
      <c r="Z222" s="150"/>
      <c r="AA222" s="151"/>
    </row>
    <row r="223" spans="23:27" x14ac:dyDescent="0.2">
      <c r="W223" s="151"/>
      <c r="X223" s="149"/>
      <c r="Y223" s="150"/>
      <c r="Z223" s="150"/>
      <c r="AA223" s="151"/>
    </row>
    <row r="224" spans="23:27" x14ac:dyDescent="0.2">
      <c r="W224" s="151"/>
      <c r="X224" s="149"/>
      <c r="Y224" s="150"/>
      <c r="Z224" s="150"/>
      <c r="AA224" s="151"/>
    </row>
    <row r="225" spans="23:27" x14ac:dyDescent="0.2">
      <c r="W225" s="151"/>
      <c r="X225" s="149"/>
      <c r="Y225" s="150"/>
      <c r="Z225" s="150"/>
      <c r="AA225" s="151"/>
    </row>
    <row r="226" spans="23:27" x14ac:dyDescent="0.2">
      <c r="W226" s="151"/>
      <c r="X226" s="149"/>
      <c r="Y226" s="150"/>
      <c r="Z226" s="150"/>
      <c r="AA226" s="151"/>
    </row>
    <row r="227" spans="23:27" x14ac:dyDescent="0.2">
      <c r="W227" s="151"/>
      <c r="X227" s="149"/>
      <c r="Y227" s="150"/>
      <c r="Z227" s="150"/>
      <c r="AA227" s="151"/>
    </row>
    <row r="228" spans="23:27" x14ac:dyDescent="0.2">
      <c r="W228" s="151"/>
      <c r="X228" s="149"/>
      <c r="Y228" s="150"/>
      <c r="Z228" s="150"/>
      <c r="AA228" s="151"/>
    </row>
    <row r="229" spans="23:27" x14ac:dyDescent="0.2">
      <c r="W229" s="151"/>
      <c r="X229" s="149"/>
      <c r="Y229" s="150"/>
      <c r="Z229" s="150"/>
      <c r="AA229" s="151"/>
    </row>
    <row r="230" spans="23:27" x14ac:dyDescent="0.2">
      <c r="W230" s="151"/>
      <c r="X230" s="149"/>
      <c r="Y230" s="150"/>
      <c r="Z230" s="150"/>
      <c r="AA230" s="151"/>
    </row>
    <row r="231" spans="23:27" x14ac:dyDescent="0.2">
      <c r="W231" s="151"/>
      <c r="X231" s="149"/>
      <c r="Y231" s="150"/>
      <c r="Z231" s="150"/>
      <c r="AA231" s="151"/>
    </row>
    <row r="232" spans="23:27" x14ac:dyDescent="0.2">
      <c r="W232" s="151"/>
      <c r="X232" s="149"/>
      <c r="Y232" s="150"/>
      <c r="Z232" s="150"/>
      <c r="AA232" s="151"/>
    </row>
    <row r="233" spans="23:27" x14ac:dyDescent="0.2">
      <c r="W233" s="151"/>
      <c r="X233" s="149"/>
      <c r="Y233" s="150"/>
      <c r="Z233" s="150"/>
      <c r="AA233" s="151"/>
    </row>
    <row r="234" spans="23:27" x14ac:dyDescent="0.2">
      <c r="W234" s="151"/>
      <c r="X234" s="149"/>
      <c r="Y234" s="150"/>
      <c r="Z234" s="150"/>
      <c r="AA234" s="151"/>
    </row>
    <row r="235" spans="23:27" x14ac:dyDescent="0.2">
      <c r="W235" s="151"/>
      <c r="X235" s="149"/>
      <c r="Y235" s="150"/>
      <c r="Z235" s="150"/>
      <c r="AA235" s="151"/>
    </row>
    <row r="236" spans="23:27" x14ac:dyDescent="0.2">
      <c r="W236" s="151"/>
      <c r="X236" s="149"/>
      <c r="Y236" s="150"/>
      <c r="Z236" s="150"/>
      <c r="AA236" s="151"/>
    </row>
    <row r="237" spans="23:27" x14ac:dyDescent="0.2">
      <c r="W237" s="151"/>
      <c r="X237" s="149"/>
      <c r="Y237" s="150"/>
      <c r="Z237" s="150"/>
      <c r="AA237" s="151"/>
    </row>
    <row r="238" spans="23:27" x14ac:dyDescent="0.2">
      <c r="W238" s="151"/>
      <c r="X238" s="149"/>
      <c r="Y238" s="150"/>
      <c r="Z238" s="150"/>
      <c r="AA238" s="151"/>
    </row>
    <row r="239" spans="23:27" x14ac:dyDescent="0.2">
      <c r="W239" s="151"/>
      <c r="X239" s="149"/>
      <c r="Y239" s="150"/>
      <c r="Z239" s="150"/>
      <c r="AA239" s="151"/>
    </row>
    <row r="240" spans="23:27" x14ac:dyDescent="0.2">
      <c r="W240" s="151"/>
      <c r="X240" s="149"/>
      <c r="Y240" s="150"/>
      <c r="Z240" s="150"/>
      <c r="AA240" s="151"/>
    </row>
    <row r="241" spans="23:27" x14ac:dyDescent="0.2">
      <c r="W241" s="151"/>
      <c r="X241" s="149"/>
      <c r="Y241" s="150"/>
      <c r="Z241" s="150"/>
      <c r="AA241" s="151"/>
    </row>
    <row r="242" spans="23:27" x14ac:dyDescent="0.2">
      <c r="W242" s="151"/>
      <c r="X242" s="149"/>
      <c r="Y242" s="150"/>
      <c r="Z242" s="150"/>
      <c r="AA242" s="151"/>
    </row>
    <row r="243" spans="23:27" x14ac:dyDescent="0.2">
      <c r="W243" s="151"/>
      <c r="X243" s="149"/>
      <c r="Y243" s="150"/>
      <c r="Z243" s="150"/>
      <c r="AA243" s="151"/>
    </row>
    <row r="244" spans="23:27" x14ac:dyDescent="0.2">
      <c r="W244" s="151"/>
      <c r="X244" s="149"/>
      <c r="Y244" s="150"/>
      <c r="Z244" s="150"/>
      <c r="AA244" s="151"/>
    </row>
    <row r="245" spans="23:27" x14ac:dyDescent="0.2">
      <c r="W245" s="151"/>
      <c r="X245" s="149"/>
      <c r="Y245" s="150"/>
      <c r="Z245" s="150"/>
      <c r="AA245" s="151"/>
    </row>
    <row r="246" spans="23:27" x14ac:dyDescent="0.2">
      <c r="W246" s="151"/>
      <c r="X246" s="149"/>
      <c r="Y246" s="150"/>
      <c r="Z246" s="150"/>
      <c r="AA246" s="151"/>
    </row>
    <row r="247" spans="23:27" x14ac:dyDescent="0.2">
      <c r="W247" s="151"/>
      <c r="X247" s="149"/>
      <c r="Y247" s="150"/>
      <c r="Z247" s="150"/>
      <c r="AA247" s="151"/>
    </row>
    <row r="248" spans="23:27" x14ac:dyDescent="0.2">
      <c r="W248" s="151"/>
      <c r="X248" s="149"/>
      <c r="Y248" s="150"/>
      <c r="Z248" s="150"/>
      <c r="AA248" s="151"/>
    </row>
    <row r="249" spans="23:27" x14ac:dyDescent="0.2">
      <c r="W249" s="151"/>
      <c r="X249" s="149"/>
      <c r="Y249" s="150"/>
      <c r="Z249" s="150"/>
      <c r="AA249" s="151"/>
    </row>
    <row r="250" spans="23:27" x14ac:dyDescent="0.2">
      <c r="W250" s="151"/>
      <c r="X250" s="149"/>
      <c r="Y250" s="150"/>
      <c r="Z250" s="150"/>
      <c r="AA250" s="151"/>
    </row>
    <row r="251" spans="23:27" x14ac:dyDescent="0.2">
      <c r="W251" s="151"/>
      <c r="X251" s="149"/>
      <c r="Y251" s="150"/>
      <c r="Z251" s="150"/>
      <c r="AA251" s="151"/>
    </row>
    <row r="252" spans="23:27" x14ac:dyDescent="0.2">
      <c r="W252" s="151"/>
      <c r="X252" s="149"/>
      <c r="Y252" s="150"/>
      <c r="Z252" s="150"/>
      <c r="AA252" s="151"/>
    </row>
    <row r="253" spans="23:27" x14ac:dyDescent="0.2">
      <c r="W253" s="151"/>
      <c r="X253" s="149"/>
      <c r="Y253" s="150"/>
      <c r="Z253" s="150"/>
      <c r="AA253" s="151"/>
    </row>
    <row r="254" spans="23:27" x14ac:dyDescent="0.2">
      <c r="W254" s="151"/>
      <c r="X254" s="149"/>
      <c r="Y254" s="150"/>
      <c r="Z254" s="150"/>
      <c r="AA254" s="151"/>
    </row>
    <row r="255" spans="23:27" x14ac:dyDescent="0.2">
      <c r="W255" s="151"/>
      <c r="X255" s="149"/>
      <c r="Y255" s="150"/>
      <c r="Z255" s="150"/>
      <c r="AA255" s="151"/>
    </row>
    <row r="256" spans="23:27" x14ac:dyDescent="0.2">
      <c r="W256" s="151"/>
      <c r="X256" s="149"/>
      <c r="Y256" s="150"/>
      <c r="Z256" s="150"/>
      <c r="AA256" s="151"/>
    </row>
    <row r="257" spans="23:27" x14ac:dyDescent="0.2">
      <c r="W257" s="151"/>
      <c r="X257" s="149"/>
      <c r="Y257" s="150"/>
      <c r="Z257" s="150"/>
      <c r="AA257" s="151"/>
    </row>
    <row r="258" spans="23:27" x14ac:dyDescent="0.2">
      <c r="W258" s="151"/>
      <c r="X258" s="149"/>
      <c r="Y258" s="150"/>
      <c r="Z258" s="150"/>
      <c r="AA258" s="151"/>
    </row>
    <row r="259" spans="23:27" x14ac:dyDescent="0.2">
      <c r="W259" s="151"/>
      <c r="X259" s="149"/>
      <c r="Y259" s="150"/>
      <c r="Z259" s="150"/>
      <c r="AA259" s="151"/>
    </row>
    <row r="260" spans="23:27" x14ac:dyDescent="0.2">
      <c r="W260" s="151"/>
      <c r="X260" s="149"/>
      <c r="Y260" s="150"/>
      <c r="Z260" s="150"/>
      <c r="AA260" s="151"/>
    </row>
    <row r="261" spans="23:27" x14ac:dyDescent="0.2">
      <c r="W261" s="151"/>
      <c r="X261" s="149"/>
      <c r="Y261" s="150"/>
      <c r="Z261" s="150"/>
      <c r="AA261" s="151"/>
    </row>
    <row r="262" spans="23:27" x14ac:dyDescent="0.2">
      <c r="W262" s="151"/>
      <c r="X262" s="149"/>
      <c r="Y262" s="150"/>
      <c r="Z262" s="150"/>
      <c r="AA262" s="151"/>
    </row>
    <row r="263" spans="23:27" x14ac:dyDescent="0.2">
      <c r="W263" s="151"/>
      <c r="X263" s="149"/>
      <c r="Y263" s="150"/>
      <c r="Z263" s="150"/>
      <c r="AA263" s="151"/>
    </row>
    <row r="264" spans="23:27" x14ac:dyDescent="0.2">
      <c r="W264" s="151"/>
      <c r="X264" s="149"/>
      <c r="Y264" s="150"/>
      <c r="Z264" s="150"/>
      <c r="AA264" s="151"/>
    </row>
    <row r="265" spans="23:27" x14ac:dyDescent="0.2">
      <c r="W265" s="151"/>
      <c r="X265" s="149"/>
      <c r="Y265" s="150"/>
      <c r="Z265" s="150"/>
      <c r="AA265" s="151"/>
    </row>
    <row r="266" spans="23:27" x14ac:dyDescent="0.2">
      <c r="W266" s="151"/>
      <c r="X266" s="149"/>
      <c r="Y266" s="150"/>
      <c r="Z266" s="150"/>
      <c r="AA266" s="151"/>
    </row>
    <row r="267" spans="23:27" x14ac:dyDescent="0.2">
      <c r="W267" s="151"/>
      <c r="X267" s="149"/>
      <c r="Y267" s="150"/>
      <c r="Z267" s="150"/>
      <c r="AA267" s="151"/>
    </row>
    <row r="268" spans="23:27" x14ac:dyDescent="0.2">
      <c r="W268" s="151"/>
      <c r="X268" s="149"/>
      <c r="Y268" s="150"/>
      <c r="Z268" s="150"/>
      <c r="AA268" s="151"/>
    </row>
    <row r="269" spans="23:27" x14ac:dyDescent="0.2">
      <c r="W269" s="151"/>
      <c r="X269" s="149"/>
      <c r="Y269" s="150"/>
      <c r="Z269" s="150"/>
      <c r="AA269" s="151"/>
    </row>
    <row r="270" spans="23:27" x14ac:dyDescent="0.2">
      <c r="W270" s="151"/>
      <c r="X270" s="149"/>
      <c r="Y270" s="150"/>
      <c r="Z270" s="150"/>
      <c r="AA270" s="151"/>
    </row>
    <row r="271" spans="23:27" x14ac:dyDescent="0.2">
      <c r="W271" s="151"/>
      <c r="X271" s="149"/>
      <c r="Y271" s="150"/>
      <c r="Z271" s="150"/>
      <c r="AA271" s="151"/>
    </row>
    <row r="272" spans="23:27" x14ac:dyDescent="0.2">
      <c r="W272" s="151"/>
      <c r="X272" s="149"/>
      <c r="Y272" s="150"/>
      <c r="Z272" s="150"/>
      <c r="AA272" s="151"/>
    </row>
    <row r="273" spans="23:27" x14ac:dyDescent="0.2">
      <c r="W273" s="151"/>
      <c r="X273" s="149"/>
      <c r="Y273" s="150"/>
      <c r="Z273" s="150"/>
      <c r="AA273" s="151"/>
    </row>
    <row r="274" spans="23:27" x14ac:dyDescent="0.2">
      <c r="W274" s="151"/>
      <c r="X274" s="149"/>
      <c r="Y274" s="150"/>
      <c r="Z274" s="150"/>
      <c r="AA274" s="151"/>
    </row>
    <row r="275" spans="23:27" x14ac:dyDescent="0.2">
      <c r="W275" s="151"/>
      <c r="X275" s="149"/>
      <c r="Y275" s="150"/>
      <c r="Z275" s="150"/>
      <c r="AA275" s="151"/>
    </row>
    <row r="276" spans="23:27" x14ac:dyDescent="0.2">
      <c r="W276" s="151"/>
      <c r="X276" s="149"/>
      <c r="Y276" s="150"/>
      <c r="Z276" s="150"/>
      <c r="AA276" s="151"/>
    </row>
    <row r="277" spans="23:27" x14ac:dyDescent="0.2">
      <c r="W277" s="151"/>
      <c r="X277" s="149"/>
      <c r="Y277" s="150"/>
      <c r="Z277" s="150"/>
      <c r="AA277" s="151"/>
    </row>
    <row r="278" spans="23:27" x14ac:dyDescent="0.2">
      <c r="W278" s="151"/>
      <c r="X278" s="149"/>
      <c r="Y278" s="150"/>
      <c r="Z278" s="150"/>
      <c r="AA278" s="151"/>
    </row>
    <row r="279" spans="23:27" x14ac:dyDescent="0.2">
      <c r="W279" s="151"/>
      <c r="X279" s="149"/>
      <c r="Y279" s="150"/>
      <c r="Z279" s="150"/>
      <c r="AA279" s="151"/>
    </row>
    <row r="280" spans="23:27" x14ac:dyDescent="0.2">
      <c r="W280" s="151"/>
      <c r="X280" s="149"/>
      <c r="Y280" s="150"/>
      <c r="Z280" s="150"/>
      <c r="AA280" s="151"/>
    </row>
    <row r="281" spans="23:27" x14ac:dyDescent="0.2">
      <c r="W281" s="151"/>
      <c r="X281" s="149"/>
      <c r="Y281" s="150"/>
      <c r="Z281" s="150"/>
      <c r="AA281" s="151"/>
    </row>
    <row r="282" spans="23:27" x14ac:dyDescent="0.2">
      <c r="W282" s="151"/>
      <c r="X282" s="149"/>
      <c r="Y282" s="150"/>
      <c r="Z282" s="150"/>
      <c r="AA282" s="151"/>
    </row>
    <row r="283" spans="23:27" x14ac:dyDescent="0.2">
      <c r="W283" s="151"/>
      <c r="X283" s="149"/>
      <c r="Y283" s="150"/>
      <c r="Z283" s="150"/>
      <c r="AA283" s="151"/>
    </row>
    <row r="284" spans="23:27" x14ac:dyDescent="0.2">
      <c r="W284" s="151"/>
      <c r="X284" s="149"/>
      <c r="Y284" s="150"/>
      <c r="Z284" s="150"/>
      <c r="AA284" s="151"/>
    </row>
    <row r="285" spans="23:27" x14ac:dyDescent="0.2">
      <c r="W285" s="151"/>
      <c r="X285" s="149"/>
      <c r="Y285" s="150"/>
      <c r="Z285" s="150"/>
      <c r="AA285" s="151"/>
    </row>
    <row r="286" spans="23:27" x14ac:dyDescent="0.2">
      <c r="W286" s="151"/>
      <c r="X286" s="149"/>
      <c r="Y286" s="150"/>
      <c r="Z286" s="150"/>
      <c r="AA286" s="151"/>
    </row>
    <row r="287" spans="23:27" x14ac:dyDescent="0.2">
      <c r="W287" s="151"/>
      <c r="X287" s="149"/>
      <c r="Y287" s="150"/>
      <c r="Z287" s="150"/>
      <c r="AA287" s="151"/>
    </row>
    <row r="288" spans="23:27" x14ac:dyDescent="0.2">
      <c r="W288" s="151"/>
      <c r="X288" s="149"/>
      <c r="Y288" s="150"/>
      <c r="Z288" s="150"/>
      <c r="AA288" s="151"/>
    </row>
    <row r="289" spans="23:27" x14ac:dyDescent="0.2">
      <c r="W289" s="151"/>
      <c r="X289" s="149"/>
      <c r="Y289" s="150"/>
      <c r="Z289" s="150"/>
      <c r="AA289" s="151"/>
    </row>
    <row r="290" spans="23:27" x14ac:dyDescent="0.2">
      <c r="W290" s="151"/>
      <c r="X290" s="149"/>
      <c r="Y290" s="150"/>
      <c r="Z290" s="150"/>
      <c r="AA290" s="151"/>
    </row>
    <row r="291" spans="23:27" x14ac:dyDescent="0.2">
      <c r="W291" s="151"/>
      <c r="X291" s="149"/>
      <c r="Y291" s="150"/>
      <c r="Z291" s="150"/>
      <c r="AA291" s="151"/>
    </row>
    <row r="292" spans="23:27" x14ac:dyDescent="0.2">
      <c r="W292" s="151"/>
      <c r="X292" s="149"/>
      <c r="Y292" s="150"/>
      <c r="Z292" s="150"/>
      <c r="AA292" s="151"/>
    </row>
    <row r="293" spans="23:27" x14ac:dyDescent="0.2">
      <c r="W293" s="151"/>
      <c r="X293" s="149"/>
      <c r="Y293" s="150"/>
      <c r="Z293" s="150"/>
      <c r="AA293" s="151"/>
    </row>
    <row r="294" spans="23:27" x14ac:dyDescent="0.2">
      <c r="W294" s="151"/>
      <c r="X294" s="149"/>
      <c r="Y294" s="150"/>
      <c r="Z294" s="150"/>
      <c r="AA294" s="151"/>
    </row>
    <row r="295" spans="23:27" x14ac:dyDescent="0.2">
      <c r="W295" s="151"/>
      <c r="X295" s="149"/>
      <c r="Y295" s="150"/>
      <c r="Z295" s="150"/>
      <c r="AA295" s="151"/>
    </row>
    <row r="296" spans="23:27" x14ac:dyDescent="0.2">
      <c r="W296" s="151"/>
      <c r="X296" s="149"/>
      <c r="Y296" s="150"/>
      <c r="Z296" s="150"/>
      <c r="AA296" s="151"/>
    </row>
    <row r="297" spans="23:27" x14ac:dyDescent="0.2">
      <c r="W297" s="151"/>
      <c r="X297" s="149"/>
      <c r="Y297" s="150"/>
      <c r="Z297" s="150"/>
      <c r="AA297" s="151"/>
    </row>
    <row r="298" spans="23:27" x14ac:dyDescent="0.2">
      <c r="W298" s="151"/>
      <c r="X298" s="149"/>
      <c r="Y298" s="150"/>
      <c r="Z298" s="150"/>
      <c r="AA298" s="151"/>
    </row>
    <row r="299" spans="23:27" x14ac:dyDescent="0.2">
      <c r="W299" s="151"/>
      <c r="X299" s="149"/>
      <c r="Y299" s="150"/>
      <c r="Z299" s="150"/>
      <c r="AA299" s="151"/>
    </row>
    <row r="300" spans="23:27" x14ac:dyDescent="0.2">
      <c r="W300" s="151"/>
      <c r="X300" s="149"/>
      <c r="Y300" s="150"/>
      <c r="Z300" s="150"/>
      <c r="AA300" s="151"/>
    </row>
    <row r="301" spans="23:27" x14ac:dyDescent="0.2">
      <c r="W301" s="151"/>
      <c r="X301" s="149"/>
      <c r="Y301" s="150"/>
      <c r="Z301" s="150"/>
      <c r="AA301" s="151"/>
    </row>
    <row r="302" spans="23:27" x14ac:dyDescent="0.2">
      <c r="W302" s="151"/>
      <c r="X302" s="149"/>
      <c r="Y302" s="150"/>
      <c r="Z302" s="150"/>
      <c r="AA302" s="151"/>
    </row>
    <row r="303" spans="23:27" x14ac:dyDescent="0.2">
      <c r="W303" s="151"/>
      <c r="X303" s="149"/>
      <c r="Y303" s="150"/>
      <c r="Z303" s="150"/>
      <c r="AA303" s="151"/>
    </row>
    <row r="304" spans="23:27" x14ac:dyDescent="0.2">
      <c r="W304" s="151"/>
      <c r="X304" s="149"/>
      <c r="Y304" s="150"/>
      <c r="Z304" s="150"/>
      <c r="AA304" s="151"/>
    </row>
    <row r="305" spans="23:27" x14ac:dyDescent="0.2">
      <c r="W305" s="151"/>
      <c r="X305" s="149"/>
      <c r="Y305" s="150"/>
      <c r="Z305" s="150"/>
      <c r="AA305" s="151"/>
    </row>
    <row r="306" spans="23:27" x14ac:dyDescent="0.2">
      <c r="W306" s="151"/>
      <c r="X306" s="149"/>
      <c r="Y306" s="150"/>
      <c r="Z306" s="150"/>
      <c r="AA306" s="151"/>
    </row>
    <row r="307" spans="23:27" x14ac:dyDescent="0.2">
      <c r="W307" s="151"/>
      <c r="X307" s="149"/>
      <c r="Y307" s="150"/>
      <c r="Z307" s="150"/>
      <c r="AA307" s="151"/>
    </row>
    <row r="308" spans="23:27" x14ac:dyDescent="0.2">
      <c r="W308" s="151"/>
      <c r="X308" s="149"/>
      <c r="Y308" s="150"/>
      <c r="Z308" s="150"/>
      <c r="AA308" s="151"/>
    </row>
    <row r="309" spans="23:27" x14ac:dyDescent="0.2">
      <c r="W309" s="151"/>
      <c r="X309" s="149"/>
      <c r="Y309" s="150"/>
      <c r="Z309" s="150"/>
      <c r="AA309" s="151"/>
    </row>
    <row r="310" spans="23:27" x14ac:dyDescent="0.2">
      <c r="W310" s="151"/>
      <c r="X310" s="149"/>
      <c r="Y310" s="150"/>
      <c r="Z310" s="150"/>
      <c r="AA310" s="151"/>
    </row>
    <row r="311" spans="23:27" x14ac:dyDescent="0.2">
      <c r="W311" s="151"/>
      <c r="X311" s="149"/>
      <c r="Y311" s="150"/>
      <c r="Z311" s="150"/>
      <c r="AA311" s="151"/>
    </row>
    <row r="312" spans="23:27" x14ac:dyDescent="0.2">
      <c r="W312" s="151"/>
      <c r="X312" s="149"/>
      <c r="Y312" s="150"/>
      <c r="Z312" s="150"/>
      <c r="AA312" s="151"/>
    </row>
    <row r="313" spans="23:27" x14ac:dyDescent="0.2">
      <c r="W313" s="151"/>
      <c r="X313" s="149"/>
      <c r="Y313" s="150"/>
      <c r="Z313" s="150"/>
      <c r="AA313" s="151"/>
    </row>
    <row r="314" spans="23:27" x14ac:dyDescent="0.2">
      <c r="W314" s="151"/>
      <c r="X314" s="149"/>
      <c r="Y314" s="150"/>
      <c r="Z314" s="150"/>
      <c r="AA314" s="151"/>
    </row>
    <row r="315" spans="23:27" x14ac:dyDescent="0.2">
      <c r="W315" s="151"/>
      <c r="X315" s="149"/>
      <c r="Y315" s="150"/>
      <c r="Z315" s="150"/>
      <c r="AA315" s="151"/>
    </row>
    <row r="316" spans="23:27" x14ac:dyDescent="0.2">
      <c r="W316" s="151"/>
      <c r="X316" s="149"/>
      <c r="Y316" s="150"/>
      <c r="Z316" s="150"/>
      <c r="AA316" s="151"/>
    </row>
    <row r="317" spans="23:27" x14ac:dyDescent="0.2">
      <c r="W317" s="151"/>
      <c r="X317" s="149"/>
      <c r="Y317" s="150"/>
      <c r="Z317" s="150"/>
      <c r="AA317" s="151"/>
    </row>
    <row r="318" spans="23:27" x14ac:dyDescent="0.2">
      <c r="W318" s="151"/>
      <c r="X318" s="149"/>
      <c r="Y318" s="150"/>
      <c r="Z318" s="150"/>
      <c r="AA318" s="151"/>
    </row>
    <row r="319" spans="23:27" x14ac:dyDescent="0.2">
      <c r="W319" s="151"/>
      <c r="X319" s="149"/>
      <c r="Y319" s="150"/>
      <c r="Z319" s="150"/>
      <c r="AA319" s="151"/>
    </row>
    <row r="320" spans="23:27" x14ac:dyDescent="0.2">
      <c r="W320" s="151"/>
      <c r="X320" s="149"/>
      <c r="Y320" s="150"/>
      <c r="Z320" s="150"/>
      <c r="AA320" s="151"/>
    </row>
    <row r="321" spans="23:27" x14ac:dyDescent="0.2">
      <c r="W321" s="151"/>
      <c r="X321" s="149"/>
      <c r="Y321" s="150"/>
      <c r="Z321" s="150"/>
      <c r="AA321" s="151"/>
    </row>
    <row r="322" spans="23:27" x14ac:dyDescent="0.2">
      <c r="W322" s="151"/>
      <c r="X322" s="149"/>
      <c r="Y322" s="150"/>
      <c r="Z322" s="150"/>
      <c r="AA322" s="151"/>
    </row>
    <row r="323" spans="23:27" x14ac:dyDescent="0.2">
      <c r="W323" s="151"/>
      <c r="X323" s="149"/>
      <c r="Y323" s="150"/>
      <c r="Z323" s="150"/>
      <c r="AA323" s="151"/>
    </row>
    <row r="324" spans="23:27" x14ac:dyDescent="0.2">
      <c r="W324" s="151"/>
      <c r="X324" s="149"/>
      <c r="Y324" s="150"/>
      <c r="Z324" s="150"/>
      <c r="AA324" s="151"/>
    </row>
    <row r="325" spans="23:27" x14ac:dyDescent="0.2">
      <c r="W325" s="151"/>
      <c r="X325" s="149"/>
      <c r="Y325" s="150"/>
      <c r="Z325" s="150"/>
      <c r="AA325" s="151"/>
    </row>
    <row r="326" spans="23:27" x14ac:dyDescent="0.2">
      <c r="W326" s="151"/>
      <c r="X326" s="149"/>
      <c r="Y326" s="150"/>
      <c r="Z326" s="150"/>
      <c r="AA326" s="151"/>
    </row>
    <row r="327" spans="23:27" x14ac:dyDescent="0.2">
      <c r="W327" s="151"/>
      <c r="X327" s="149"/>
      <c r="Y327" s="150"/>
      <c r="Z327" s="150"/>
      <c r="AA327" s="151"/>
    </row>
    <row r="328" spans="23:27" x14ac:dyDescent="0.2">
      <c r="W328" s="151"/>
      <c r="X328" s="149"/>
      <c r="Y328" s="150"/>
      <c r="Z328" s="150"/>
      <c r="AA328" s="151"/>
    </row>
    <row r="329" spans="23:27" x14ac:dyDescent="0.2">
      <c r="W329" s="151"/>
      <c r="X329" s="149"/>
      <c r="Y329" s="150"/>
      <c r="Z329" s="150"/>
      <c r="AA329" s="151"/>
    </row>
    <row r="330" spans="23:27" x14ac:dyDescent="0.2">
      <c r="W330" s="151"/>
      <c r="X330" s="149"/>
      <c r="Y330" s="150"/>
      <c r="Z330" s="150"/>
      <c r="AA330" s="151"/>
    </row>
    <row r="331" spans="23:27" x14ac:dyDescent="0.2">
      <c r="W331" s="151"/>
      <c r="X331" s="149"/>
      <c r="Y331" s="150"/>
      <c r="Z331" s="150"/>
      <c r="AA331" s="151"/>
    </row>
    <row r="332" spans="23:27" x14ac:dyDescent="0.2">
      <c r="W332" s="151"/>
      <c r="X332" s="149"/>
      <c r="Y332" s="150"/>
      <c r="Z332" s="150"/>
      <c r="AA332" s="151"/>
    </row>
    <row r="333" spans="23:27" x14ac:dyDescent="0.2">
      <c r="W333" s="151"/>
      <c r="X333" s="149"/>
      <c r="Y333" s="150"/>
      <c r="Z333" s="150"/>
      <c r="AA333" s="151"/>
    </row>
    <row r="334" spans="23:27" x14ac:dyDescent="0.2">
      <c r="W334" s="151"/>
      <c r="X334" s="149"/>
      <c r="Y334" s="150"/>
      <c r="Z334" s="150"/>
      <c r="AA334" s="151"/>
    </row>
    <row r="335" spans="23:27" x14ac:dyDescent="0.2">
      <c r="W335" s="151"/>
      <c r="X335" s="149"/>
      <c r="Y335" s="150"/>
      <c r="Z335" s="150"/>
      <c r="AA335" s="151"/>
    </row>
    <row r="336" spans="23:27" x14ac:dyDescent="0.2">
      <c r="W336" s="151"/>
      <c r="X336" s="149"/>
      <c r="Y336" s="150"/>
      <c r="Z336" s="150"/>
      <c r="AA336" s="151"/>
    </row>
    <row r="337" spans="23:27" x14ac:dyDescent="0.2">
      <c r="W337" s="151"/>
      <c r="X337" s="149"/>
      <c r="Y337" s="150"/>
      <c r="Z337" s="150"/>
      <c r="AA337" s="151"/>
    </row>
    <row r="338" spans="23:27" x14ac:dyDescent="0.2">
      <c r="W338" s="151"/>
      <c r="X338" s="149"/>
      <c r="Y338" s="150"/>
      <c r="Z338" s="150"/>
      <c r="AA338" s="151"/>
    </row>
    <row r="339" spans="23:27" x14ac:dyDescent="0.2">
      <c r="W339" s="151"/>
      <c r="X339" s="149"/>
      <c r="Y339" s="150"/>
      <c r="Z339" s="150"/>
      <c r="AA339" s="151"/>
    </row>
    <row r="340" spans="23:27" x14ac:dyDescent="0.2">
      <c r="W340" s="151"/>
      <c r="X340" s="149"/>
      <c r="Y340" s="150"/>
      <c r="Z340" s="150"/>
      <c r="AA340" s="151"/>
    </row>
    <row r="341" spans="23:27" x14ac:dyDescent="0.2">
      <c r="W341" s="151"/>
      <c r="X341" s="149"/>
      <c r="Y341" s="150"/>
      <c r="Z341" s="150"/>
      <c r="AA341" s="151"/>
    </row>
    <row r="342" spans="23:27" x14ac:dyDescent="0.2">
      <c r="W342" s="151"/>
      <c r="X342" s="149"/>
      <c r="Y342" s="150"/>
      <c r="Z342" s="150"/>
      <c r="AA342" s="151"/>
    </row>
    <row r="343" spans="23:27" x14ac:dyDescent="0.2">
      <c r="W343" s="151"/>
      <c r="X343" s="149"/>
      <c r="Y343" s="150"/>
      <c r="Z343" s="150"/>
      <c r="AA343" s="151"/>
    </row>
    <row r="344" spans="23:27" x14ac:dyDescent="0.2">
      <c r="W344" s="151"/>
      <c r="X344" s="149"/>
      <c r="Y344" s="150"/>
      <c r="Z344" s="150"/>
      <c r="AA344" s="151"/>
    </row>
    <row r="345" spans="23:27" x14ac:dyDescent="0.2">
      <c r="W345" s="151"/>
      <c r="X345" s="149"/>
      <c r="Y345" s="150"/>
      <c r="Z345" s="150"/>
      <c r="AA345" s="151"/>
    </row>
    <row r="346" spans="23:27" x14ac:dyDescent="0.2">
      <c r="W346" s="151"/>
      <c r="X346" s="149"/>
      <c r="Y346" s="150"/>
      <c r="Z346" s="150"/>
      <c r="AA346" s="151"/>
    </row>
    <row r="347" spans="23:27" x14ac:dyDescent="0.2">
      <c r="W347" s="151"/>
      <c r="X347" s="149"/>
      <c r="Y347" s="150"/>
      <c r="Z347" s="150"/>
      <c r="AA347" s="151"/>
    </row>
    <row r="348" spans="23:27" x14ac:dyDescent="0.2">
      <c r="W348" s="151"/>
      <c r="X348" s="149"/>
      <c r="Y348" s="150"/>
      <c r="Z348" s="150"/>
      <c r="AA348" s="151"/>
    </row>
    <row r="349" spans="23:27" x14ac:dyDescent="0.2">
      <c r="W349" s="151"/>
      <c r="X349" s="149"/>
      <c r="Y349" s="150"/>
      <c r="Z349" s="150"/>
      <c r="AA349" s="151"/>
    </row>
    <row r="350" spans="23:27" x14ac:dyDescent="0.2">
      <c r="W350" s="151"/>
      <c r="X350" s="149"/>
      <c r="Y350" s="150"/>
      <c r="Z350" s="150"/>
      <c r="AA350" s="151"/>
    </row>
    <row r="351" spans="23:27" x14ac:dyDescent="0.2">
      <c r="W351" s="151"/>
      <c r="X351" s="149"/>
      <c r="Y351" s="150"/>
      <c r="Z351" s="150"/>
      <c r="AA351" s="151"/>
    </row>
    <row r="352" spans="23:27" x14ac:dyDescent="0.2">
      <c r="W352" s="151"/>
      <c r="X352" s="149"/>
      <c r="Y352" s="150"/>
      <c r="Z352" s="150"/>
      <c r="AA352" s="151"/>
    </row>
    <row r="353" spans="23:27" x14ac:dyDescent="0.2">
      <c r="W353" s="151"/>
      <c r="X353" s="149"/>
      <c r="Y353" s="150"/>
      <c r="Z353" s="150"/>
      <c r="AA353" s="151"/>
    </row>
    <row r="354" spans="23:27" x14ac:dyDescent="0.2">
      <c r="W354" s="151"/>
      <c r="X354" s="149"/>
      <c r="Y354" s="150"/>
      <c r="Z354" s="150"/>
      <c r="AA354" s="151"/>
    </row>
    <row r="355" spans="23:27" x14ac:dyDescent="0.2">
      <c r="W355" s="151"/>
      <c r="X355" s="149"/>
      <c r="Y355" s="150"/>
      <c r="Z355" s="150"/>
      <c r="AA355" s="151"/>
    </row>
    <row r="356" spans="23:27" x14ac:dyDescent="0.2">
      <c r="W356" s="151"/>
      <c r="X356" s="149"/>
      <c r="Y356" s="150"/>
      <c r="Z356" s="150"/>
      <c r="AA356" s="151"/>
    </row>
    <row r="357" spans="23:27" x14ac:dyDescent="0.2">
      <c r="W357" s="151"/>
      <c r="X357" s="149"/>
      <c r="Y357" s="150"/>
      <c r="Z357" s="150"/>
      <c r="AA357" s="151"/>
    </row>
    <row r="358" spans="23:27" x14ac:dyDescent="0.2">
      <c r="W358" s="151"/>
      <c r="X358" s="149"/>
      <c r="Y358" s="150"/>
      <c r="Z358" s="150"/>
      <c r="AA358" s="151"/>
    </row>
    <row r="359" spans="23:27" x14ac:dyDescent="0.2">
      <c r="W359" s="151"/>
      <c r="X359" s="149"/>
      <c r="Y359" s="150"/>
      <c r="Z359" s="150"/>
      <c r="AA359" s="151"/>
    </row>
    <row r="360" spans="23:27" x14ac:dyDescent="0.2">
      <c r="W360" s="151"/>
      <c r="X360" s="149"/>
      <c r="Y360" s="150"/>
      <c r="Z360" s="150"/>
      <c r="AA360" s="151"/>
    </row>
    <row r="361" spans="23:27" x14ac:dyDescent="0.2">
      <c r="W361" s="151"/>
      <c r="X361" s="149"/>
      <c r="Y361" s="150"/>
      <c r="Z361" s="150"/>
      <c r="AA361" s="151"/>
    </row>
    <row r="362" spans="23:27" x14ac:dyDescent="0.2">
      <c r="W362" s="151"/>
      <c r="X362" s="149"/>
      <c r="Y362" s="150"/>
      <c r="Z362" s="150"/>
      <c r="AA362" s="151"/>
    </row>
    <row r="363" spans="23:27" x14ac:dyDescent="0.2">
      <c r="W363" s="151"/>
      <c r="X363" s="149"/>
      <c r="Y363" s="150"/>
      <c r="Z363" s="150"/>
      <c r="AA363" s="151"/>
    </row>
    <row r="364" spans="23:27" x14ac:dyDescent="0.2">
      <c r="W364" s="151"/>
      <c r="X364" s="149"/>
      <c r="Y364" s="150"/>
      <c r="Z364" s="150"/>
      <c r="AA364" s="151"/>
    </row>
    <row r="365" spans="23:27" x14ac:dyDescent="0.2">
      <c r="W365" s="151"/>
      <c r="X365" s="149"/>
      <c r="Y365" s="150"/>
      <c r="Z365" s="150"/>
      <c r="AA365" s="151"/>
    </row>
    <row r="366" spans="23:27" x14ac:dyDescent="0.2">
      <c r="W366" s="151"/>
      <c r="X366" s="149"/>
      <c r="Y366" s="150"/>
      <c r="Z366" s="150"/>
      <c r="AA366" s="151"/>
    </row>
    <row r="367" spans="23:27" x14ac:dyDescent="0.2">
      <c r="W367" s="151"/>
      <c r="X367" s="149"/>
      <c r="Y367" s="150"/>
      <c r="Z367" s="150"/>
      <c r="AA367" s="151"/>
    </row>
    <row r="368" spans="23:27" x14ac:dyDescent="0.2">
      <c r="W368" s="151"/>
      <c r="X368" s="149"/>
      <c r="Y368" s="150"/>
      <c r="Z368" s="150"/>
      <c r="AA368" s="151"/>
    </row>
    <row r="369" spans="23:27" x14ac:dyDescent="0.2">
      <c r="W369" s="151"/>
      <c r="X369" s="149"/>
      <c r="Y369" s="150"/>
      <c r="Z369" s="150"/>
      <c r="AA369" s="151"/>
    </row>
    <row r="370" spans="23:27" x14ac:dyDescent="0.2">
      <c r="W370" s="151"/>
      <c r="X370" s="149"/>
      <c r="Y370" s="150"/>
      <c r="Z370" s="150"/>
      <c r="AA370" s="151"/>
    </row>
    <row r="371" spans="23:27" x14ac:dyDescent="0.2">
      <c r="W371" s="151"/>
      <c r="X371" s="149"/>
      <c r="Y371" s="150"/>
      <c r="Z371" s="150"/>
      <c r="AA371" s="151"/>
    </row>
    <row r="372" spans="23:27" x14ac:dyDescent="0.2">
      <c r="W372" s="151"/>
      <c r="X372" s="149"/>
      <c r="Y372" s="150"/>
      <c r="Z372" s="150"/>
      <c r="AA372" s="151"/>
    </row>
    <row r="373" spans="23:27" x14ac:dyDescent="0.2">
      <c r="W373" s="151"/>
      <c r="X373" s="149"/>
      <c r="Y373" s="150"/>
      <c r="Z373" s="150"/>
      <c r="AA373" s="151"/>
    </row>
    <row r="374" spans="23:27" x14ac:dyDescent="0.2">
      <c r="W374" s="151"/>
      <c r="X374" s="149"/>
      <c r="Y374" s="150"/>
      <c r="Z374" s="150"/>
      <c r="AA374" s="151"/>
    </row>
    <row r="375" spans="23:27" x14ac:dyDescent="0.2">
      <c r="W375" s="151"/>
      <c r="X375" s="149"/>
      <c r="Y375" s="150"/>
      <c r="Z375" s="150"/>
      <c r="AA375" s="151"/>
    </row>
    <row r="376" spans="23:27" x14ac:dyDescent="0.2">
      <c r="W376" s="151"/>
      <c r="X376" s="149"/>
      <c r="Y376" s="150"/>
      <c r="Z376" s="150"/>
      <c r="AA376" s="151"/>
    </row>
    <row r="377" spans="23:27" x14ac:dyDescent="0.2">
      <c r="W377" s="151"/>
      <c r="X377" s="149"/>
      <c r="Y377" s="150"/>
      <c r="Z377" s="150"/>
      <c r="AA377" s="151"/>
    </row>
    <row r="378" spans="23:27" x14ac:dyDescent="0.2">
      <c r="W378" s="151"/>
      <c r="X378" s="149"/>
      <c r="Y378" s="150"/>
      <c r="Z378" s="150"/>
      <c r="AA378" s="151"/>
    </row>
    <row r="379" spans="23:27" x14ac:dyDescent="0.2">
      <c r="W379" s="151"/>
      <c r="X379" s="149"/>
      <c r="Y379" s="150"/>
      <c r="Z379" s="150"/>
      <c r="AA379" s="151"/>
    </row>
    <row r="380" spans="23:27" x14ac:dyDescent="0.2">
      <c r="W380" s="151"/>
      <c r="X380" s="149"/>
      <c r="Y380" s="150"/>
      <c r="Z380" s="150"/>
      <c r="AA380" s="151"/>
    </row>
    <row r="381" spans="23:27" x14ac:dyDescent="0.2">
      <c r="W381" s="151"/>
      <c r="X381" s="149"/>
      <c r="Y381" s="150"/>
      <c r="Z381" s="150"/>
      <c r="AA381" s="151"/>
    </row>
    <row r="382" spans="23:27" x14ac:dyDescent="0.2">
      <c r="W382" s="151"/>
      <c r="X382" s="149"/>
      <c r="Y382" s="150"/>
      <c r="Z382" s="150"/>
      <c r="AA382" s="151"/>
    </row>
    <row r="383" spans="23:27" x14ac:dyDescent="0.2">
      <c r="W383" s="151"/>
      <c r="X383" s="149"/>
      <c r="Y383" s="150"/>
      <c r="Z383" s="150"/>
      <c r="AA383" s="151"/>
    </row>
    <row r="384" spans="23:27" x14ac:dyDescent="0.2">
      <c r="W384" s="151"/>
      <c r="X384" s="149"/>
      <c r="Y384" s="150"/>
      <c r="Z384" s="150"/>
      <c r="AA384" s="151"/>
    </row>
    <row r="385" spans="23:27" x14ac:dyDescent="0.2">
      <c r="W385" s="151"/>
      <c r="X385" s="149"/>
      <c r="Y385" s="150"/>
      <c r="Z385" s="150"/>
      <c r="AA385" s="151"/>
    </row>
    <row r="386" spans="23:27" x14ac:dyDescent="0.2">
      <c r="W386" s="151"/>
      <c r="X386" s="149"/>
      <c r="Y386" s="150"/>
      <c r="Z386" s="150"/>
      <c r="AA386" s="151"/>
    </row>
    <row r="387" spans="23:27" x14ac:dyDescent="0.2">
      <c r="W387" s="151"/>
      <c r="X387" s="149"/>
      <c r="Y387" s="150"/>
      <c r="Z387" s="150"/>
      <c r="AA387" s="151"/>
    </row>
    <row r="388" spans="23:27" x14ac:dyDescent="0.2">
      <c r="W388" s="151"/>
      <c r="X388" s="149"/>
      <c r="Y388" s="150"/>
      <c r="Z388" s="150"/>
      <c r="AA388" s="151"/>
    </row>
    <row r="389" spans="23:27" x14ac:dyDescent="0.2">
      <c r="W389" s="151"/>
      <c r="X389" s="149"/>
      <c r="Y389" s="150"/>
      <c r="Z389" s="150"/>
      <c r="AA389" s="151"/>
    </row>
    <row r="390" spans="23:27" x14ac:dyDescent="0.2">
      <c r="W390" s="151"/>
      <c r="X390" s="149"/>
      <c r="Y390" s="150"/>
      <c r="Z390" s="150"/>
      <c r="AA390" s="151"/>
    </row>
    <row r="391" spans="23:27" x14ac:dyDescent="0.2">
      <c r="W391" s="151"/>
      <c r="X391" s="149"/>
      <c r="Y391" s="150"/>
      <c r="Z391" s="150"/>
      <c r="AA391" s="151"/>
    </row>
    <row r="392" spans="23:27" x14ac:dyDescent="0.2">
      <c r="W392" s="151"/>
      <c r="X392" s="149"/>
      <c r="Y392" s="150"/>
      <c r="Z392" s="150"/>
      <c r="AA392" s="151"/>
    </row>
    <row r="393" spans="23:27" x14ac:dyDescent="0.2">
      <c r="W393" s="151"/>
      <c r="X393" s="149"/>
      <c r="Y393" s="150"/>
      <c r="Z393" s="150"/>
      <c r="AA393" s="151"/>
    </row>
    <row r="394" spans="23:27" x14ac:dyDescent="0.2">
      <c r="W394" s="151"/>
      <c r="X394" s="149"/>
      <c r="Y394" s="150"/>
      <c r="Z394" s="150"/>
      <c r="AA394" s="151"/>
    </row>
    <row r="395" spans="23:27" x14ac:dyDescent="0.2">
      <c r="W395" s="151"/>
      <c r="X395" s="149"/>
      <c r="Y395" s="150"/>
      <c r="Z395" s="150"/>
      <c r="AA395" s="151"/>
    </row>
    <row r="396" spans="23:27" x14ac:dyDescent="0.2">
      <c r="W396" s="151"/>
      <c r="X396" s="149"/>
      <c r="Y396" s="150"/>
      <c r="Z396" s="150"/>
      <c r="AA396" s="151"/>
    </row>
    <row r="397" spans="23:27" x14ac:dyDescent="0.2">
      <c r="W397" s="151"/>
      <c r="X397" s="149"/>
      <c r="Y397" s="150"/>
      <c r="Z397" s="150"/>
      <c r="AA397" s="151"/>
    </row>
    <row r="398" spans="23:27" x14ac:dyDescent="0.2">
      <c r="W398" s="151"/>
      <c r="X398" s="149"/>
      <c r="Y398" s="150"/>
      <c r="Z398" s="150"/>
      <c r="AA398" s="151"/>
    </row>
    <row r="399" spans="23:27" x14ac:dyDescent="0.2">
      <c r="W399" s="151"/>
      <c r="X399" s="149"/>
      <c r="Y399" s="150"/>
      <c r="Z399" s="150"/>
      <c r="AA399" s="151"/>
    </row>
    <row r="400" spans="23:27" x14ac:dyDescent="0.2">
      <c r="W400" s="151"/>
      <c r="X400" s="149"/>
      <c r="Y400" s="150"/>
      <c r="Z400" s="150"/>
      <c r="AA400" s="151"/>
    </row>
    <row r="401" spans="23:27" x14ac:dyDescent="0.2">
      <c r="W401" s="151"/>
      <c r="X401" s="149"/>
      <c r="Y401" s="150"/>
      <c r="Z401" s="150"/>
      <c r="AA401" s="151"/>
    </row>
    <row r="402" spans="23:27" x14ac:dyDescent="0.2">
      <c r="W402" s="151"/>
      <c r="X402" s="149"/>
      <c r="Y402" s="150"/>
      <c r="Z402" s="150"/>
      <c r="AA402" s="151"/>
    </row>
    <row r="403" spans="23:27" x14ac:dyDescent="0.2">
      <c r="W403" s="151"/>
      <c r="X403" s="149"/>
      <c r="Y403" s="150"/>
      <c r="Z403" s="150"/>
      <c r="AA403" s="151"/>
    </row>
    <row r="404" spans="23:27" x14ac:dyDescent="0.2">
      <c r="W404" s="151"/>
      <c r="X404" s="149"/>
      <c r="Y404" s="150"/>
      <c r="Z404" s="150"/>
      <c r="AA404" s="151"/>
    </row>
    <row r="405" spans="23:27" x14ac:dyDescent="0.2">
      <c r="W405" s="151"/>
      <c r="X405" s="149"/>
      <c r="Y405" s="150"/>
      <c r="Z405" s="150"/>
      <c r="AA405" s="151"/>
    </row>
    <row r="406" spans="23:27" x14ac:dyDescent="0.2">
      <c r="W406" s="151"/>
      <c r="X406" s="149"/>
      <c r="Y406" s="150"/>
      <c r="Z406" s="150"/>
      <c r="AA406" s="151"/>
    </row>
    <row r="407" spans="23:27" x14ac:dyDescent="0.2">
      <c r="W407" s="151"/>
      <c r="X407" s="149"/>
      <c r="Y407" s="150"/>
      <c r="Z407" s="150"/>
      <c r="AA407" s="151"/>
    </row>
    <row r="408" spans="23:27" x14ac:dyDescent="0.2">
      <c r="W408" s="151"/>
      <c r="X408" s="149"/>
      <c r="Y408" s="150"/>
      <c r="Z408" s="150"/>
      <c r="AA408" s="151"/>
    </row>
    <row r="409" spans="23:27" x14ac:dyDescent="0.2">
      <c r="W409" s="151"/>
      <c r="X409" s="149"/>
      <c r="Y409" s="150"/>
      <c r="Z409" s="150"/>
      <c r="AA409" s="151"/>
    </row>
    <row r="410" spans="23:27" x14ac:dyDescent="0.2">
      <c r="W410" s="151"/>
      <c r="X410" s="149"/>
      <c r="Y410" s="150"/>
      <c r="Z410" s="150"/>
      <c r="AA410" s="151"/>
    </row>
    <row r="411" spans="23:27" x14ac:dyDescent="0.2">
      <c r="W411" s="151"/>
      <c r="X411" s="149"/>
      <c r="Y411" s="150"/>
      <c r="Z411" s="150"/>
      <c r="AA411" s="151"/>
    </row>
    <row r="412" spans="23:27" x14ac:dyDescent="0.2">
      <c r="W412" s="151"/>
      <c r="X412" s="149"/>
      <c r="Y412" s="150"/>
      <c r="Z412" s="150"/>
      <c r="AA412" s="151"/>
    </row>
    <row r="413" spans="23:27" x14ac:dyDescent="0.2">
      <c r="W413" s="151"/>
      <c r="X413" s="149"/>
      <c r="Y413" s="150"/>
      <c r="Z413" s="150"/>
      <c r="AA413" s="151"/>
    </row>
    <row r="414" spans="23:27" x14ac:dyDescent="0.2">
      <c r="W414" s="151"/>
      <c r="X414" s="149"/>
      <c r="Y414" s="150"/>
      <c r="Z414" s="150"/>
      <c r="AA414" s="151"/>
    </row>
    <row r="415" spans="23:27" x14ac:dyDescent="0.2">
      <c r="W415" s="151"/>
      <c r="X415" s="149"/>
      <c r="Y415" s="150"/>
      <c r="Z415" s="150"/>
      <c r="AA415" s="151"/>
    </row>
    <row r="416" spans="23:27" x14ac:dyDescent="0.2">
      <c r="W416" s="151"/>
      <c r="X416" s="149"/>
      <c r="Y416" s="150"/>
      <c r="Z416" s="150"/>
      <c r="AA416" s="151"/>
    </row>
    <row r="417" spans="23:27" x14ac:dyDescent="0.2">
      <c r="W417" s="151"/>
      <c r="X417" s="149"/>
      <c r="Y417" s="150"/>
      <c r="Z417" s="150"/>
      <c r="AA417" s="151"/>
    </row>
    <row r="418" spans="23:27" x14ac:dyDescent="0.2">
      <c r="W418" s="151"/>
      <c r="X418" s="149"/>
      <c r="Y418" s="150"/>
      <c r="Z418" s="150"/>
      <c r="AA418" s="151"/>
    </row>
    <row r="419" spans="23:27" x14ac:dyDescent="0.2">
      <c r="W419" s="151"/>
      <c r="X419" s="149"/>
      <c r="Y419" s="150"/>
      <c r="Z419" s="150"/>
      <c r="AA419" s="151"/>
    </row>
    <row r="420" spans="23:27" x14ac:dyDescent="0.2">
      <c r="W420" s="151"/>
      <c r="X420" s="149"/>
      <c r="Y420" s="150"/>
      <c r="Z420" s="150"/>
      <c r="AA420" s="151"/>
    </row>
    <row r="421" spans="23:27" x14ac:dyDescent="0.2">
      <c r="W421" s="151"/>
      <c r="X421" s="149"/>
      <c r="Y421" s="150"/>
      <c r="Z421" s="150"/>
      <c r="AA421" s="151"/>
    </row>
    <row r="422" spans="23:27" x14ac:dyDescent="0.2">
      <c r="W422" s="151"/>
      <c r="X422" s="149"/>
      <c r="Y422" s="150"/>
      <c r="Z422" s="150"/>
      <c r="AA422" s="151"/>
    </row>
    <row r="423" spans="23:27" x14ac:dyDescent="0.2">
      <c r="W423" s="151"/>
      <c r="X423" s="149"/>
      <c r="Y423" s="150"/>
      <c r="Z423" s="150"/>
      <c r="AA423" s="151"/>
    </row>
    <row r="424" spans="23:27" x14ac:dyDescent="0.2">
      <c r="W424" s="151"/>
      <c r="X424" s="149"/>
      <c r="Y424" s="150"/>
      <c r="Z424" s="150"/>
      <c r="AA424" s="151"/>
    </row>
    <row r="425" spans="23:27" x14ac:dyDescent="0.2">
      <c r="W425" s="151"/>
      <c r="X425" s="149"/>
      <c r="Y425" s="150"/>
      <c r="Z425" s="150"/>
      <c r="AA425" s="151"/>
    </row>
    <row r="426" spans="23:27" x14ac:dyDescent="0.2">
      <c r="W426" s="151"/>
      <c r="X426" s="149"/>
      <c r="Y426" s="150"/>
      <c r="Z426" s="150"/>
      <c r="AA426" s="151"/>
    </row>
    <row r="427" spans="23:27" x14ac:dyDescent="0.2">
      <c r="W427" s="151"/>
      <c r="X427" s="149"/>
      <c r="Y427" s="150"/>
      <c r="Z427" s="150"/>
      <c r="AA427" s="151"/>
    </row>
    <row r="428" spans="23:27" x14ac:dyDescent="0.2">
      <c r="W428" s="151"/>
      <c r="X428" s="149"/>
      <c r="Y428" s="150"/>
      <c r="Z428" s="150"/>
      <c r="AA428" s="151"/>
    </row>
    <row r="429" spans="23:27" x14ac:dyDescent="0.2">
      <c r="W429" s="151"/>
      <c r="X429" s="149"/>
      <c r="Y429" s="150"/>
      <c r="Z429" s="150"/>
      <c r="AA429" s="151"/>
    </row>
    <row r="430" spans="23:27" x14ac:dyDescent="0.2">
      <c r="W430" s="151"/>
      <c r="X430" s="149"/>
      <c r="Y430" s="150"/>
      <c r="Z430" s="150"/>
      <c r="AA430" s="151"/>
    </row>
    <row r="431" spans="23:27" x14ac:dyDescent="0.2">
      <c r="W431" s="151"/>
      <c r="X431" s="149"/>
      <c r="Y431" s="150"/>
      <c r="Z431" s="150"/>
      <c r="AA431" s="151"/>
    </row>
    <row r="432" spans="23:27" x14ac:dyDescent="0.2">
      <c r="W432" s="151"/>
      <c r="X432" s="149"/>
      <c r="Y432" s="150"/>
      <c r="Z432" s="150"/>
      <c r="AA432" s="151"/>
    </row>
    <row r="433" spans="23:27" x14ac:dyDescent="0.2">
      <c r="W433" s="151"/>
      <c r="X433" s="149"/>
      <c r="Y433" s="150"/>
      <c r="Z433" s="150"/>
      <c r="AA433" s="151"/>
    </row>
    <row r="434" spans="23:27" x14ac:dyDescent="0.2">
      <c r="W434" s="151"/>
      <c r="X434" s="149"/>
      <c r="Y434" s="150"/>
      <c r="Z434" s="150"/>
      <c r="AA434" s="151"/>
    </row>
    <row r="435" spans="23:27" x14ac:dyDescent="0.2">
      <c r="W435" s="151"/>
      <c r="X435" s="149"/>
      <c r="Y435" s="150"/>
      <c r="Z435" s="150"/>
      <c r="AA435" s="151"/>
    </row>
    <row r="436" spans="23:27" x14ac:dyDescent="0.2">
      <c r="W436" s="151"/>
      <c r="X436" s="149"/>
      <c r="Y436" s="150"/>
      <c r="Z436" s="150"/>
      <c r="AA436" s="151"/>
    </row>
    <row r="437" spans="23:27" x14ac:dyDescent="0.2">
      <c r="W437" s="151"/>
      <c r="X437" s="149"/>
      <c r="Y437" s="150"/>
      <c r="Z437" s="150"/>
      <c r="AA437" s="151"/>
    </row>
    <row r="438" spans="23:27" x14ac:dyDescent="0.2">
      <c r="W438" s="151"/>
      <c r="X438" s="149"/>
      <c r="Y438" s="150"/>
      <c r="Z438" s="150"/>
      <c r="AA438" s="151"/>
    </row>
    <row r="439" spans="23:27" x14ac:dyDescent="0.2">
      <c r="W439" s="151"/>
      <c r="X439" s="149"/>
      <c r="Y439" s="150"/>
      <c r="Z439" s="150"/>
      <c r="AA439" s="151"/>
    </row>
    <row r="440" spans="23:27" x14ac:dyDescent="0.2">
      <c r="W440" s="151"/>
      <c r="X440" s="149"/>
      <c r="Y440" s="150"/>
      <c r="Z440" s="150"/>
      <c r="AA440" s="151"/>
    </row>
    <row r="441" spans="23:27" x14ac:dyDescent="0.2">
      <c r="W441" s="151"/>
      <c r="X441" s="149"/>
      <c r="Y441" s="150"/>
      <c r="Z441" s="150"/>
      <c r="AA441" s="151"/>
    </row>
    <row r="442" spans="23:27" x14ac:dyDescent="0.2">
      <c r="W442" s="151"/>
      <c r="X442" s="149"/>
      <c r="Y442" s="150"/>
      <c r="Z442" s="150"/>
      <c r="AA442" s="151"/>
    </row>
    <row r="443" spans="23:27" x14ac:dyDescent="0.2">
      <c r="W443" s="151"/>
      <c r="X443" s="149"/>
      <c r="Y443" s="150"/>
      <c r="Z443" s="150"/>
      <c r="AA443" s="151"/>
    </row>
    <row r="444" spans="23:27" x14ac:dyDescent="0.2">
      <c r="W444" s="151"/>
      <c r="X444" s="149"/>
      <c r="Y444" s="150"/>
      <c r="Z444" s="150"/>
      <c r="AA444" s="151"/>
    </row>
    <row r="445" spans="23:27" x14ac:dyDescent="0.2">
      <c r="W445" s="151"/>
      <c r="X445" s="149"/>
      <c r="Y445" s="150"/>
      <c r="Z445" s="150"/>
      <c r="AA445" s="151"/>
    </row>
    <row r="446" spans="23:27" x14ac:dyDescent="0.2">
      <c r="W446" s="151"/>
      <c r="X446" s="149"/>
      <c r="Y446" s="150"/>
      <c r="Z446" s="150"/>
      <c r="AA446" s="151"/>
    </row>
    <row r="447" spans="23:27" x14ac:dyDescent="0.2">
      <c r="W447" s="151"/>
      <c r="X447" s="149"/>
      <c r="Y447" s="150"/>
      <c r="Z447" s="150"/>
      <c r="AA447" s="151"/>
    </row>
    <row r="448" spans="23:27" x14ac:dyDescent="0.2">
      <c r="W448" s="151"/>
      <c r="X448" s="149"/>
      <c r="Y448" s="150"/>
      <c r="Z448" s="150"/>
      <c r="AA448" s="151"/>
    </row>
    <row r="449" spans="23:27" x14ac:dyDescent="0.2">
      <c r="W449" s="151"/>
      <c r="X449" s="149"/>
      <c r="Y449" s="150"/>
      <c r="Z449" s="150"/>
      <c r="AA449" s="151"/>
    </row>
    <row r="450" spans="23:27" x14ac:dyDescent="0.2">
      <c r="W450" s="151"/>
      <c r="X450" s="149"/>
      <c r="Y450" s="150"/>
      <c r="Z450" s="150"/>
      <c r="AA450" s="151"/>
    </row>
    <row r="451" spans="23:27" x14ac:dyDescent="0.2">
      <c r="W451" s="151"/>
      <c r="X451" s="149"/>
      <c r="Y451" s="150"/>
      <c r="Z451" s="150"/>
      <c r="AA451" s="151"/>
    </row>
    <row r="452" spans="23:27" x14ac:dyDescent="0.2">
      <c r="W452" s="151"/>
      <c r="X452" s="149"/>
      <c r="Y452" s="150"/>
      <c r="Z452" s="150"/>
      <c r="AA452" s="151"/>
    </row>
    <row r="453" spans="23:27" x14ac:dyDescent="0.2">
      <c r="W453" s="151"/>
      <c r="X453" s="149"/>
      <c r="Y453" s="150"/>
      <c r="Z453" s="150"/>
      <c r="AA453" s="151"/>
    </row>
    <row r="454" spans="23:27" x14ac:dyDescent="0.2">
      <c r="W454" s="151"/>
      <c r="X454" s="149"/>
      <c r="Y454" s="150"/>
      <c r="Z454" s="150"/>
      <c r="AA454" s="151"/>
    </row>
    <row r="455" spans="23:27" x14ac:dyDescent="0.2">
      <c r="W455" s="151"/>
      <c r="X455" s="149"/>
      <c r="Y455" s="150"/>
      <c r="Z455" s="150"/>
      <c r="AA455" s="151"/>
    </row>
    <row r="456" spans="23:27" x14ac:dyDescent="0.2">
      <c r="W456" s="151"/>
      <c r="X456" s="149"/>
      <c r="Y456" s="150"/>
      <c r="Z456" s="150"/>
      <c r="AA456" s="151"/>
    </row>
    <row r="457" spans="23:27" x14ac:dyDescent="0.2">
      <c r="W457" s="151"/>
      <c r="X457" s="149"/>
      <c r="Y457" s="150"/>
      <c r="Z457" s="150"/>
      <c r="AA457" s="151"/>
    </row>
    <row r="458" spans="23:27" x14ac:dyDescent="0.2">
      <c r="W458" s="151"/>
      <c r="X458" s="149"/>
      <c r="Y458" s="150"/>
      <c r="Z458" s="150"/>
      <c r="AA458" s="151"/>
    </row>
    <row r="459" spans="23:27" x14ac:dyDescent="0.2">
      <c r="W459" s="151"/>
      <c r="X459" s="149"/>
      <c r="Y459" s="150"/>
      <c r="Z459" s="150"/>
      <c r="AA459" s="151"/>
    </row>
    <row r="460" spans="23:27" x14ac:dyDescent="0.2">
      <c r="W460" s="151"/>
      <c r="X460" s="149"/>
      <c r="Y460" s="150"/>
      <c r="Z460" s="150"/>
      <c r="AA460" s="151"/>
    </row>
    <row r="461" spans="23:27" x14ac:dyDescent="0.2">
      <c r="W461" s="151"/>
      <c r="X461" s="149"/>
      <c r="Y461" s="150"/>
      <c r="Z461" s="150"/>
      <c r="AA461" s="151"/>
    </row>
    <row r="462" spans="23:27" x14ac:dyDescent="0.2">
      <c r="W462" s="151"/>
      <c r="X462" s="149"/>
      <c r="Y462" s="150"/>
      <c r="Z462" s="150"/>
      <c r="AA462" s="151"/>
    </row>
    <row r="463" spans="23:27" x14ac:dyDescent="0.2">
      <c r="W463" s="151"/>
      <c r="X463" s="149"/>
      <c r="Y463" s="150"/>
      <c r="Z463" s="150"/>
      <c r="AA463" s="151"/>
    </row>
    <row r="464" spans="23:27" x14ac:dyDescent="0.2">
      <c r="W464" s="151"/>
      <c r="X464" s="149"/>
      <c r="Y464" s="150"/>
      <c r="Z464" s="150"/>
      <c r="AA464" s="151"/>
    </row>
    <row r="465" spans="23:27" x14ac:dyDescent="0.2">
      <c r="W465" s="151"/>
      <c r="X465" s="149"/>
      <c r="Y465" s="150"/>
      <c r="Z465" s="150"/>
      <c r="AA465" s="151"/>
    </row>
    <row r="466" spans="23:27" x14ac:dyDescent="0.2">
      <c r="W466" s="151"/>
      <c r="X466" s="149"/>
      <c r="Y466" s="150"/>
      <c r="Z466" s="150"/>
      <c r="AA466" s="151"/>
    </row>
    <row r="467" spans="23:27" x14ac:dyDescent="0.2">
      <c r="W467" s="151"/>
      <c r="X467" s="149"/>
      <c r="Y467" s="150"/>
      <c r="Z467" s="150"/>
      <c r="AA467" s="151"/>
    </row>
    <row r="468" spans="23:27" x14ac:dyDescent="0.2">
      <c r="W468" s="151"/>
      <c r="X468" s="149"/>
      <c r="Y468" s="150"/>
      <c r="Z468" s="150"/>
      <c r="AA468" s="151"/>
    </row>
    <row r="469" spans="23:27" x14ac:dyDescent="0.2">
      <c r="W469" s="151"/>
      <c r="X469" s="149"/>
      <c r="Y469" s="150"/>
      <c r="Z469" s="150"/>
      <c r="AA469" s="151"/>
    </row>
    <row r="470" spans="23:27" x14ac:dyDescent="0.2">
      <c r="W470" s="151"/>
      <c r="X470" s="149"/>
      <c r="Y470" s="150"/>
      <c r="Z470" s="150"/>
      <c r="AA470" s="151"/>
    </row>
    <row r="471" spans="23:27" x14ac:dyDescent="0.2">
      <c r="W471" s="151"/>
      <c r="X471" s="149"/>
      <c r="Y471" s="150"/>
      <c r="Z471" s="150"/>
      <c r="AA471" s="151"/>
    </row>
    <row r="472" spans="23:27" x14ac:dyDescent="0.2">
      <c r="W472" s="151"/>
      <c r="X472" s="149"/>
      <c r="Y472" s="150"/>
      <c r="Z472" s="150"/>
      <c r="AA472" s="151"/>
    </row>
    <row r="473" spans="23:27" x14ac:dyDescent="0.2">
      <c r="W473" s="151"/>
      <c r="X473" s="149"/>
      <c r="Y473" s="150"/>
      <c r="Z473" s="150"/>
      <c r="AA473" s="151"/>
    </row>
    <row r="474" spans="23:27" x14ac:dyDescent="0.2">
      <c r="W474" s="151"/>
      <c r="X474" s="149"/>
      <c r="Y474" s="150"/>
      <c r="Z474" s="150"/>
      <c r="AA474" s="151"/>
    </row>
    <row r="475" spans="23:27" x14ac:dyDescent="0.2">
      <c r="W475" s="151"/>
      <c r="X475" s="149"/>
      <c r="Y475" s="150"/>
      <c r="Z475" s="150"/>
      <c r="AA475" s="151"/>
    </row>
    <row r="476" spans="23:27" x14ac:dyDescent="0.2">
      <c r="W476" s="151"/>
      <c r="X476" s="149"/>
      <c r="Y476" s="150"/>
      <c r="Z476" s="150"/>
      <c r="AA476" s="151"/>
    </row>
    <row r="477" spans="23:27" x14ac:dyDescent="0.2">
      <c r="W477" s="151"/>
      <c r="X477" s="149"/>
      <c r="Y477" s="150"/>
      <c r="Z477" s="150"/>
      <c r="AA477" s="151"/>
    </row>
    <row r="478" spans="23:27" x14ac:dyDescent="0.2">
      <c r="W478" s="151"/>
      <c r="X478" s="149"/>
      <c r="Y478" s="150"/>
      <c r="Z478" s="150"/>
      <c r="AA478" s="151"/>
    </row>
    <row r="479" spans="23:27" x14ac:dyDescent="0.2">
      <c r="W479" s="151"/>
      <c r="X479" s="149"/>
      <c r="Y479" s="150"/>
      <c r="Z479" s="150"/>
      <c r="AA479" s="151"/>
    </row>
    <row r="480" spans="23:27" x14ac:dyDescent="0.2">
      <c r="W480" s="151"/>
      <c r="X480" s="149"/>
      <c r="Y480" s="150"/>
      <c r="Z480" s="150"/>
      <c r="AA480" s="151"/>
    </row>
    <row r="481" spans="23:27" x14ac:dyDescent="0.2">
      <c r="W481" s="151"/>
      <c r="X481" s="149"/>
      <c r="Y481" s="150"/>
      <c r="Z481" s="150"/>
      <c r="AA481" s="151"/>
    </row>
    <row r="482" spans="23:27" x14ac:dyDescent="0.2">
      <c r="W482" s="151"/>
      <c r="X482" s="149"/>
      <c r="Y482" s="150"/>
      <c r="Z482" s="150"/>
      <c r="AA482" s="151"/>
    </row>
    <row r="483" spans="23:27" x14ac:dyDescent="0.2">
      <c r="W483" s="151"/>
      <c r="X483" s="149"/>
      <c r="Y483" s="150"/>
      <c r="Z483" s="150"/>
      <c r="AA483" s="151"/>
    </row>
    <row r="484" spans="23:27" x14ac:dyDescent="0.2">
      <c r="W484" s="151"/>
      <c r="X484" s="149"/>
      <c r="Y484" s="150"/>
      <c r="Z484" s="150"/>
      <c r="AA484" s="151"/>
    </row>
    <row r="485" spans="23:27" x14ac:dyDescent="0.2">
      <c r="W485" s="151"/>
      <c r="X485" s="149"/>
      <c r="Y485" s="150"/>
      <c r="Z485" s="150"/>
      <c r="AA485" s="151"/>
    </row>
    <row r="486" spans="23:27" x14ac:dyDescent="0.2">
      <c r="W486" s="151"/>
      <c r="X486" s="149"/>
      <c r="Y486" s="150"/>
      <c r="Z486" s="150"/>
      <c r="AA486" s="151"/>
    </row>
    <row r="487" spans="23:27" x14ac:dyDescent="0.2">
      <c r="W487" s="151"/>
      <c r="X487" s="149"/>
      <c r="Y487" s="150"/>
      <c r="Z487" s="150"/>
      <c r="AA487" s="151"/>
    </row>
    <row r="488" spans="23:27" x14ac:dyDescent="0.2">
      <c r="W488" s="151"/>
      <c r="X488" s="149"/>
      <c r="Y488" s="150"/>
      <c r="Z488" s="150"/>
      <c r="AA488" s="151"/>
    </row>
    <row r="489" spans="23:27" x14ac:dyDescent="0.2">
      <c r="W489" s="151"/>
      <c r="X489" s="149"/>
      <c r="Y489" s="150"/>
      <c r="Z489" s="150"/>
      <c r="AA489" s="151"/>
    </row>
    <row r="490" spans="23:27" x14ac:dyDescent="0.2">
      <c r="W490" s="151"/>
      <c r="X490" s="149"/>
      <c r="Y490" s="150"/>
      <c r="Z490" s="150"/>
      <c r="AA490" s="151"/>
    </row>
    <row r="491" spans="23:27" x14ac:dyDescent="0.2">
      <c r="W491" s="151"/>
      <c r="X491" s="149"/>
      <c r="Y491" s="150"/>
      <c r="Z491" s="150"/>
      <c r="AA491" s="151"/>
    </row>
    <row r="492" spans="23:27" x14ac:dyDescent="0.2">
      <c r="W492" s="151"/>
      <c r="X492" s="149"/>
      <c r="Y492" s="150"/>
      <c r="Z492" s="150"/>
      <c r="AA492" s="151"/>
    </row>
    <row r="493" spans="23:27" x14ac:dyDescent="0.2">
      <c r="W493" s="151"/>
      <c r="X493" s="149"/>
      <c r="Y493" s="150"/>
      <c r="Z493" s="150"/>
      <c r="AA493" s="151"/>
    </row>
    <row r="494" spans="23:27" x14ac:dyDescent="0.2">
      <c r="W494" s="151"/>
      <c r="X494" s="149"/>
      <c r="Y494" s="150"/>
      <c r="Z494" s="150"/>
      <c r="AA494" s="151"/>
    </row>
    <row r="495" spans="23:27" x14ac:dyDescent="0.2">
      <c r="W495" s="151"/>
      <c r="X495" s="149"/>
      <c r="Y495" s="150"/>
      <c r="Z495" s="150"/>
      <c r="AA495" s="151"/>
    </row>
    <row r="496" spans="23:27" x14ac:dyDescent="0.2">
      <c r="W496" s="151"/>
      <c r="X496" s="149"/>
      <c r="Y496" s="150"/>
      <c r="Z496" s="150"/>
      <c r="AA496" s="151"/>
    </row>
    <row r="497" spans="23:27" x14ac:dyDescent="0.2">
      <c r="W497" s="151"/>
      <c r="X497" s="149"/>
      <c r="Y497" s="150"/>
      <c r="Z497" s="150"/>
      <c r="AA497" s="151"/>
    </row>
    <row r="498" spans="23:27" x14ac:dyDescent="0.2">
      <c r="W498" s="151"/>
      <c r="X498" s="149"/>
      <c r="Y498" s="150"/>
      <c r="Z498" s="150"/>
      <c r="AA498" s="151"/>
    </row>
    <row r="499" spans="23:27" x14ac:dyDescent="0.2">
      <c r="W499" s="151"/>
      <c r="X499" s="149"/>
      <c r="Y499" s="150"/>
      <c r="Z499" s="150"/>
      <c r="AA499" s="151"/>
    </row>
    <row r="500" spans="23:27" x14ac:dyDescent="0.2">
      <c r="W500" s="151"/>
      <c r="X500" s="149"/>
      <c r="Y500" s="150"/>
      <c r="Z500" s="150"/>
      <c r="AA500" s="151"/>
    </row>
    <row r="501" spans="23:27" x14ac:dyDescent="0.2">
      <c r="W501" s="151"/>
      <c r="X501" s="149"/>
      <c r="Y501" s="150"/>
      <c r="Z501" s="150"/>
      <c r="AA501" s="151"/>
    </row>
    <row r="502" spans="23:27" x14ac:dyDescent="0.2">
      <c r="W502" s="151"/>
      <c r="X502" s="149"/>
      <c r="Y502" s="150"/>
      <c r="Z502" s="150"/>
      <c r="AA502" s="151"/>
    </row>
    <row r="503" spans="23:27" x14ac:dyDescent="0.2">
      <c r="W503" s="151"/>
      <c r="X503" s="149"/>
      <c r="Y503" s="150"/>
      <c r="Z503" s="150"/>
      <c r="AA503" s="151"/>
    </row>
    <row r="504" spans="23:27" x14ac:dyDescent="0.2">
      <c r="W504" s="151"/>
      <c r="X504" s="149"/>
      <c r="Y504" s="150"/>
      <c r="Z504" s="150"/>
      <c r="AA504" s="151"/>
    </row>
    <row r="505" spans="23:27" x14ac:dyDescent="0.2">
      <c r="W505" s="151"/>
      <c r="X505" s="149"/>
      <c r="Y505" s="150"/>
      <c r="Z505" s="150"/>
      <c r="AA505" s="151"/>
    </row>
    <row r="506" spans="23:27" x14ac:dyDescent="0.2">
      <c r="W506" s="151"/>
      <c r="X506" s="149"/>
      <c r="Y506" s="150"/>
      <c r="Z506" s="150"/>
      <c r="AA506" s="151"/>
    </row>
    <row r="507" spans="23:27" x14ac:dyDescent="0.2">
      <c r="W507" s="151"/>
      <c r="X507" s="149"/>
      <c r="Y507" s="150"/>
      <c r="Z507" s="150"/>
      <c r="AA507" s="151"/>
    </row>
    <row r="508" spans="23:27" x14ac:dyDescent="0.2">
      <c r="W508" s="151"/>
      <c r="X508" s="149"/>
      <c r="Y508" s="150"/>
      <c r="Z508" s="150"/>
      <c r="AA508" s="151"/>
    </row>
    <row r="509" spans="23:27" x14ac:dyDescent="0.2">
      <c r="W509" s="151"/>
      <c r="X509" s="149"/>
      <c r="Y509" s="150"/>
      <c r="Z509" s="150"/>
      <c r="AA509" s="151"/>
    </row>
    <row r="510" spans="23:27" x14ac:dyDescent="0.2">
      <c r="W510" s="151"/>
      <c r="X510" s="149"/>
      <c r="Y510" s="150"/>
      <c r="Z510" s="150"/>
      <c r="AA510" s="151"/>
    </row>
    <row r="511" spans="23:27" x14ac:dyDescent="0.2">
      <c r="W511" s="151"/>
      <c r="X511" s="149"/>
      <c r="Y511" s="150"/>
      <c r="Z511" s="150"/>
      <c r="AA511" s="151"/>
    </row>
    <row r="512" spans="23:27" x14ac:dyDescent="0.2">
      <c r="W512" s="151"/>
      <c r="X512" s="149"/>
      <c r="Y512" s="150"/>
      <c r="Z512" s="150"/>
      <c r="AA512" s="151"/>
    </row>
    <row r="513" spans="23:27" x14ac:dyDescent="0.2">
      <c r="W513" s="151"/>
      <c r="X513" s="149"/>
      <c r="Y513" s="150"/>
      <c r="Z513" s="150"/>
      <c r="AA513" s="151"/>
    </row>
    <row r="514" spans="23:27" x14ac:dyDescent="0.2">
      <c r="W514" s="151"/>
      <c r="X514" s="149"/>
      <c r="Y514" s="150"/>
      <c r="Z514" s="150"/>
      <c r="AA514" s="151"/>
    </row>
    <row r="515" spans="23:27" x14ac:dyDescent="0.2">
      <c r="W515" s="151"/>
      <c r="X515" s="149"/>
      <c r="Y515" s="150"/>
      <c r="Z515" s="150"/>
      <c r="AA515" s="151"/>
    </row>
    <row r="516" spans="23:27" x14ac:dyDescent="0.2">
      <c r="W516" s="151"/>
      <c r="X516" s="149"/>
      <c r="Y516" s="150"/>
      <c r="Z516" s="150"/>
      <c r="AA516" s="151"/>
    </row>
    <row r="517" spans="23:27" x14ac:dyDescent="0.2">
      <c r="W517" s="151"/>
      <c r="X517" s="149"/>
      <c r="Y517" s="150"/>
      <c r="Z517" s="150"/>
      <c r="AA517" s="151"/>
    </row>
    <row r="518" spans="23:27" x14ac:dyDescent="0.2">
      <c r="W518" s="151"/>
      <c r="X518" s="149"/>
      <c r="Y518" s="150"/>
      <c r="Z518" s="150"/>
      <c r="AA518" s="151"/>
    </row>
    <row r="519" spans="23:27" x14ac:dyDescent="0.2">
      <c r="W519" s="151"/>
      <c r="X519" s="149"/>
      <c r="Y519" s="150"/>
      <c r="Z519" s="150"/>
      <c r="AA519" s="151"/>
    </row>
    <row r="520" spans="23:27" x14ac:dyDescent="0.2">
      <c r="W520" s="151"/>
      <c r="X520" s="149"/>
      <c r="Y520" s="150"/>
      <c r="Z520" s="150"/>
      <c r="AA520" s="151"/>
    </row>
    <row r="521" spans="23:27" x14ac:dyDescent="0.2">
      <c r="W521" s="151"/>
      <c r="X521" s="149"/>
      <c r="Y521" s="150"/>
      <c r="Z521" s="150"/>
      <c r="AA521" s="151"/>
    </row>
    <row r="522" spans="23:27" x14ac:dyDescent="0.2">
      <c r="W522" s="151"/>
      <c r="X522" s="149"/>
      <c r="Y522" s="150"/>
      <c r="Z522" s="150"/>
      <c r="AA522" s="151"/>
    </row>
    <row r="523" spans="23:27" x14ac:dyDescent="0.2">
      <c r="W523" s="151"/>
      <c r="X523" s="149"/>
      <c r="Y523" s="150"/>
      <c r="Z523" s="150"/>
      <c r="AA523" s="151"/>
    </row>
    <row r="524" spans="23:27" x14ac:dyDescent="0.2">
      <c r="W524" s="151"/>
      <c r="X524" s="149"/>
      <c r="Y524" s="150"/>
      <c r="Z524" s="150"/>
      <c r="AA524" s="151"/>
    </row>
    <row r="525" spans="23:27" x14ac:dyDescent="0.2">
      <c r="W525" s="151"/>
      <c r="X525" s="149"/>
      <c r="Y525" s="150"/>
      <c r="Z525" s="150"/>
      <c r="AA525" s="151"/>
    </row>
    <row r="526" spans="23:27" x14ac:dyDescent="0.2">
      <c r="W526" s="151"/>
      <c r="X526" s="149"/>
      <c r="Y526" s="150"/>
      <c r="Z526" s="150"/>
      <c r="AA526" s="151"/>
    </row>
    <row r="527" spans="23:27" x14ac:dyDescent="0.2">
      <c r="W527" s="151"/>
      <c r="X527" s="149"/>
      <c r="Y527" s="150"/>
      <c r="Z527" s="150"/>
      <c r="AA527" s="151"/>
    </row>
    <row r="528" spans="23:27" x14ac:dyDescent="0.2">
      <c r="W528" s="151"/>
      <c r="X528" s="149"/>
      <c r="Y528" s="150"/>
      <c r="Z528" s="150"/>
      <c r="AA528" s="151"/>
    </row>
    <row r="529" spans="23:27" x14ac:dyDescent="0.2">
      <c r="W529" s="151"/>
      <c r="X529" s="149"/>
      <c r="Y529" s="150"/>
      <c r="Z529" s="150"/>
      <c r="AA529" s="151"/>
    </row>
    <row r="530" spans="23:27" x14ac:dyDescent="0.2">
      <c r="W530" s="151"/>
      <c r="X530" s="149"/>
      <c r="Y530" s="150"/>
      <c r="Z530" s="150"/>
      <c r="AA530" s="151"/>
    </row>
    <row r="531" spans="23:27" x14ac:dyDescent="0.2">
      <c r="W531" s="151"/>
      <c r="X531" s="149"/>
      <c r="Y531" s="150"/>
      <c r="Z531" s="150"/>
      <c r="AA531" s="151"/>
    </row>
    <row r="532" spans="23:27" x14ac:dyDescent="0.2">
      <c r="W532" s="151"/>
      <c r="X532" s="149"/>
      <c r="Y532" s="150"/>
      <c r="Z532" s="150"/>
      <c r="AA532" s="151"/>
    </row>
    <row r="533" spans="23:27" x14ac:dyDescent="0.2">
      <c r="W533" s="151"/>
      <c r="X533" s="149"/>
      <c r="Y533" s="150"/>
      <c r="Z533" s="150"/>
      <c r="AA533" s="151"/>
    </row>
    <row r="534" spans="23:27" x14ac:dyDescent="0.2">
      <c r="W534" s="151"/>
      <c r="X534" s="149"/>
      <c r="Y534" s="150"/>
      <c r="Z534" s="150"/>
      <c r="AA534" s="151"/>
    </row>
    <row r="535" spans="23:27" x14ac:dyDescent="0.2">
      <c r="W535" s="151"/>
      <c r="X535" s="149"/>
      <c r="Y535" s="150"/>
      <c r="Z535" s="150"/>
      <c r="AA535" s="151"/>
    </row>
    <row r="536" spans="23:27" x14ac:dyDescent="0.2">
      <c r="W536" s="151"/>
      <c r="X536" s="149"/>
      <c r="Y536" s="150"/>
      <c r="Z536" s="150"/>
      <c r="AA536" s="151"/>
    </row>
    <row r="537" spans="23:27" x14ac:dyDescent="0.2">
      <c r="W537" s="151"/>
      <c r="X537" s="149"/>
      <c r="Y537" s="150"/>
      <c r="Z537" s="150"/>
      <c r="AA537" s="151"/>
    </row>
    <row r="538" spans="23:27" x14ac:dyDescent="0.2">
      <c r="W538" s="151"/>
      <c r="X538" s="149"/>
      <c r="Y538" s="150"/>
      <c r="Z538" s="150"/>
      <c r="AA538" s="151"/>
    </row>
    <row r="539" spans="23:27" x14ac:dyDescent="0.2">
      <c r="W539" s="151"/>
      <c r="X539" s="149"/>
      <c r="Y539" s="150"/>
      <c r="Z539" s="150"/>
      <c r="AA539" s="151"/>
    </row>
    <row r="540" spans="23:27" x14ac:dyDescent="0.2">
      <c r="W540" s="151"/>
      <c r="X540" s="149"/>
      <c r="Y540" s="150"/>
      <c r="Z540" s="150"/>
      <c r="AA540" s="151"/>
    </row>
    <row r="541" spans="23:27" x14ac:dyDescent="0.2">
      <c r="W541" s="151"/>
      <c r="X541" s="149"/>
      <c r="Y541" s="150"/>
      <c r="Z541" s="150"/>
      <c r="AA541" s="151"/>
    </row>
    <row r="542" spans="23:27" x14ac:dyDescent="0.2">
      <c r="W542" s="151"/>
      <c r="X542" s="149"/>
      <c r="Y542" s="150"/>
      <c r="Z542" s="150"/>
      <c r="AA542" s="151"/>
    </row>
    <row r="543" spans="23:27" x14ac:dyDescent="0.2">
      <c r="W543" s="151"/>
      <c r="X543" s="149"/>
      <c r="Y543" s="150"/>
      <c r="Z543" s="150"/>
      <c r="AA543" s="151"/>
    </row>
    <row r="544" spans="23:27" x14ac:dyDescent="0.2">
      <c r="W544" s="151"/>
      <c r="X544" s="149"/>
      <c r="Y544" s="150"/>
      <c r="Z544" s="150"/>
      <c r="AA544" s="151"/>
    </row>
    <row r="545" spans="23:27" x14ac:dyDescent="0.2">
      <c r="W545" s="151"/>
      <c r="X545" s="149"/>
      <c r="Y545" s="150"/>
      <c r="Z545" s="150"/>
      <c r="AA545" s="151"/>
    </row>
    <row r="546" spans="23:27" x14ac:dyDescent="0.2">
      <c r="W546" s="151"/>
      <c r="X546" s="149"/>
      <c r="Y546" s="150"/>
      <c r="Z546" s="150"/>
      <c r="AA546" s="151"/>
    </row>
    <row r="547" spans="23:27" x14ac:dyDescent="0.2">
      <c r="W547" s="151"/>
      <c r="X547" s="149"/>
      <c r="Y547" s="150"/>
      <c r="Z547" s="150"/>
      <c r="AA547" s="151"/>
    </row>
    <row r="548" spans="23:27" x14ac:dyDescent="0.2">
      <c r="W548" s="151"/>
      <c r="X548" s="149"/>
      <c r="Y548" s="150"/>
      <c r="Z548" s="150"/>
      <c r="AA548" s="151"/>
    </row>
    <row r="549" spans="23:27" x14ac:dyDescent="0.2">
      <c r="W549" s="151"/>
      <c r="X549" s="149"/>
      <c r="Y549" s="150"/>
      <c r="Z549" s="150"/>
      <c r="AA549" s="151"/>
    </row>
    <row r="550" spans="23:27" x14ac:dyDescent="0.2">
      <c r="W550" s="151"/>
      <c r="X550" s="149"/>
      <c r="Y550" s="150"/>
      <c r="Z550" s="150"/>
      <c r="AA550" s="151"/>
    </row>
    <row r="551" spans="23:27" x14ac:dyDescent="0.2">
      <c r="W551" s="151"/>
      <c r="X551" s="149"/>
      <c r="Y551" s="150"/>
      <c r="Z551" s="150"/>
      <c r="AA551" s="151"/>
    </row>
    <row r="552" spans="23:27" x14ac:dyDescent="0.2">
      <c r="W552" s="151"/>
      <c r="X552" s="149"/>
      <c r="Y552" s="150"/>
      <c r="Z552" s="150"/>
      <c r="AA552" s="151"/>
    </row>
    <row r="553" spans="23:27" x14ac:dyDescent="0.2">
      <c r="W553" s="151"/>
      <c r="X553" s="149"/>
      <c r="Y553" s="150"/>
      <c r="Z553" s="150"/>
      <c r="AA553" s="151"/>
    </row>
    <row r="554" spans="23:27" x14ac:dyDescent="0.2">
      <c r="W554" s="151"/>
      <c r="X554" s="149"/>
      <c r="Y554" s="150"/>
      <c r="Z554" s="150"/>
      <c r="AA554" s="151"/>
    </row>
    <row r="555" spans="23:27" x14ac:dyDescent="0.2">
      <c r="W555" s="151"/>
      <c r="X555" s="149"/>
      <c r="Y555" s="150"/>
      <c r="Z555" s="150"/>
      <c r="AA555" s="151"/>
    </row>
    <row r="556" spans="23:27" x14ac:dyDescent="0.2">
      <c r="W556" s="151"/>
      <c r="X556" s="149"/>
      <c r="Y556" s="150"/>
      <c r="Z556" s="150"/>
      <c r="AA556" s="151"/>
    </row>
    <row r="557" spans="23:27" x14ac:dyDescent="0.2">
      <c r="W557" s="151"/>
      <c r="X557" s="149"/>
      <c r="Y557" s="150"/>
      <c r="Z557" s="150"/>
      <c r="AA557" s="151"/>
    </row>
    <row r="558" spans="23:27" x14ac:dyDescent="0.2">
      <c r="W558" s="151"/>
      <c r="X558" s="149"/>
      <c r="Y558" s="150"/>
      <c r="Z558" s="150"/>
      <c r="AA558" s="151"/>
    </row>
    <row r="559" spans="23:27" x14ac:dyDescent="0.2">
      <c r="W559" s="151"/>
      <c r="X559" s="149"/>
      <c r="Y559" s="150"/>
      <c r="Z559" s="150"/>
      <c r="AA559" s="151"/>
    </row>
    <row r="560" spans="23:27" x14ac:dyDescent="0.2">
      <c r="W560" s="151"/>
      <c r="X560" s="149"/>
      <c r="Y560" s="150"/>
      <c r="Z560" s="150"/>
      <c r="AA560" s="151"/>
    </row>
    <row r="561" spans="23:27" x14ac:dyDescent="0.2">
      <c r="W561" s="151"/>
      <c r="X561" s="149"/>
      <c r="Y561" s="150"/>
      <c r="Z561" s="150"/>
      <c r="AA561" s="151"/>
    </row>
    <row r="562" spans="23:27" x14ac:dyDescent="0.2">
      <c r="W562" s="151"/>
      <c r="X562" s="149"/>
      <c r="Y562" s="150"/>
      <c r="Z562" s="150"/>
      <c r="AA562" s="151"/>
    </row>
    <row r="563" spans="23:27" x14ac:dyDescent="0.2">
      <c r="W563" s="151"/>
      <c r="X563" s="149"/>
      <c r="Y563" s="150"/>
      <c r="Z563" s="150"/>
      <c r="AA563" s="151"/>
    </row>
    <row r="564" spans="23:27" x14ac:dyDescent="0.2">
      <c r="W564" s="151"/>
      <c r="X564" s="149"/>
      <c r="Y564" s="150"/>
      <c r="Z564" s="150"/>
      <c r="AA564" s="151"/>
    </row>
    <row r="565" spans="23:27" x14ac:dyDescent="0.2">
      <c r="W565" s="151"/>
      <c r="X565" s="149"/>
      <c r="Y565" s="150"/>
      <c r="Z565" s="150"/>
      <c r="AA565" s="151"/>
    </row>
    <row r="566" spans="23:27" x14ac:dyDescent="0.2">
      <c r="W566" s="151"/>
      <c r="X566" s="149"/>
      <c r="Y566" s="150"/>
      <c r="Z566" s="150"/>
      <c r="AA566" s="151"/>
    </row>
    <row r="567" spans="23:27" x14ac:dyDescent="0.2">
      <c r="W567" s="151"/>
      <c r="X567" s="149"/>
      <c r="Y567" s="150"/>
      <c r="Z567" s="150"/>
      <c r="AA567" s="151"/>
    </row>
    <row r="568" spans="23:27" x14ac:dyDescent="0.2">
      <c r="W568" s="151"/>
      <c r="X568" s="149"/>
      <c r="Y568" s="150"/>
      <c r="Z568" s="150"/>
      <c r="AA568" s="151"/>
    </row>
    <row r="569" spans="23:27" x14ac:dyDescent="0.2">
      <c r="W569" s="151"/>
      <c r="X569" s="149"/>
      <c r="Y569" s="150"/>
      <c r="Z569" s="150"/>
      <c r="AA569" s="151"/>
    </row>
    <row r="570" spans="23:27" x14ac:dyDescent="0.2">
      <c r="W570" s="151"/>
      <c r="X570" s="149"/>
      <c r="Y570" s="150"/>
      <c r="Z570" s="150"/>
      <c r="AA570" s="151"/>
    </row>
    <row r="571" spans="23:27" x14ac:dyDescent="0.2">
      <c r="W571" s="151"/>
      <c r="X571" s="149"/>
      <c r="Y571" s="150"/>
      <c r="Z571" s="150"/>
      <c r="AA571" s="151"/>
    </row>
    <row r="572" spans="23:27" x14ac:dyDescent="0.2">
      <c r="W572" s="151"/>
      <c r="X572" s="149"/>
      <c r="Y572" s="150"/>
      <c r="Z572" s="150"/>
      <c r="AA572" s="151"/>
    </row>
    <row r="573" spans="23:27" x14ac:dyDescent="0.2">
      <c r="W573" s="151"/>
      <c r="X573" s="149"/>
      <c r="Y573" s="150"/>
      <c r="Z573" s="150"/>
      <c r="AA573" s="151"/>
    </row>
    <row r="574" spans="23:27" x14ac:dyDescent="0.2">
      <c r="W574" s="151"/>
      <c r="X574" s="149"/>
      <c r="Y574" s="150"/>
      <c r="Z574" s="150"/>
      <c r="AA574" s="151"/>
    </row>
    <row r="575" spans="23:27" x14ac:dyDescent="0.2">
      <c r="W575" s="151"/>
      <c r="X575" s="149"/>
      <c r="Y575" s="150"/>
      <c r="Z575" s="150"/>
      <c r="AA575" s="151"/>
    </row>
    <row r="576" spans="23:27" x14ac:dyDescent="0.2">
      <c r="W576" s="151"/>
      <c r="X576" s="149"/>
      <c r="Y576" s="150"/>
      <c r="Z576" s="150"/>
      <c r="AA576" s="151"/>
    </row>
    <row r="577" spans="23:27" x14ac:dyDescent="0.2">
      <c r="W577" s="151"/>
      <c r="X577" s="149"/>
      <c r="Y577" s="150"/>
      <c r="Z577" s="150"/>
      <c r="AA577" s="151"/>
    </row>
    <row r="578" spans="23:27" x14ac:dyDescent="0.2">
      <c r="W578" s="151"/>
      <c r="X578" s="149"/>
      <c r="Y578" s="150"/>
      <c r="Z578" s="150"/>
      <c r="AA578" s="151"/>
    </row>
    <row r="579" spans="23:27" x14ac:dyDescent="0.2">
      <c r="W579" s="151"/>
      <c r="X579" s="149"/>
      <c r="Y579" s="150"/>
      <c r="Z579" s="150"/>
      <c r="AA579" s="151"/>
    </row>
    <row r="580" spans="23:27" x14ac:dyDescent="0.2">
      <c r="W580" s="151"/>
      <c r="X580" s="149"/>
      <c r="Y580" s="150"/>
      <c r="Z580" s="150"/>
      <c r="AA580" s="151"/>
    </row>
    <row r="581" spans="23:27" x14ac:dyDescent="0.2">
      <c r="W581" s="151"/>
      <c r="X581" s="149"/>
      <c r="Y581" s="150"/>
      <c r="Z581" s="150"/>
      <c r="AA581" s="151"/>
    </row>
    <row r="582" spans="23:27" x14ac:dyDescent="0.2">
      <c r="W582" s="151"/>
      <c r="X582" s="149"/>
      <c r="Y582" s="150"/>
      <c r="Z582" s="150"/>
      <c r="AA582" s="151"/>
    </row>
    <row r="583" spans="23:27" x14ac:dyDescent="0.2">
      <c r="W583" s="151"/>
      <c r="X583" s="149"/>
      <c r="Y583" s="150"/>
      <c r="Z583" s="150"/>
      <c r="AA583" s="151"/>
    </row>
    <row r="584" spans="23:27" x14ac:dyDescent="0.2">
      <c r="W584" s="151"/>
      <c r="X584" s="149"/>
      <c r="Y584" s="150"/>
      <c r="Z584" s="150"/>
      <c r="AA584" s="151"/>
    </row>
    <row r="585" spans="23:27" x14ac:dyDescent="0.2">
      <c r="W585" s="151"/>
      <c r="X585" s="149"/>
      <c r="Y585" s="150"/>
      <c r="Z585" s="150"/>
      <c r="AA585" s="151"/>
    </row>
    <row r="586" spans="23:27" x14ac:dyDescent="0.2">
      <c r="W586" s="151"/>
      <c r="X586" s="149"/>
      <c r="Y586" s="150"/>
      <c r="Z586" s="150"/>
      <c r="AA586" s="151"/>
    </row>
    <row r="587" spans="23:27" x14ac:dyDescent="0.2">
      <c r="W587" s="151"/>
      <c r="X587" s="149"/>
      <c r="Y587" s="150"/>
      <c r="Z587" s="150"/>
      <c r="AA587" s="151"/>
    </row>
    <row r="588" spans="23:27" x14ac:dyDescent="0.2">
      <c r="W588" s="151"/>
      <c r="X588" s="149"/>
      <c r="Y588" s="150"/>
      <c r="Z588" s="150"/>
      <c r="AA588" s="151"/>
    </row>
    <row r="589" spans="23:27" x14ac:dyDescent="0.2">
      <c r="W589" s="151"/>
      <c r="X589" s="149"/>
      <c r="Y589" s="150"/>
      <c r="Z589" s="150"/>
      <c r="AA589" s="151"/>
    </row>
    <row r="590" spans="23:27" x14ac:dyDescent="0.2">
      <c r="W590" s="151"/>
      <c r="X590" s="149"/>
      <c r="Y590" s="150"/>
      <c r="Z590" s="150"/>
      <c r="AA590" s="151"/>
    </row>
    <row r="591" spans="23:27" x14ac:dyDescent="0.2">
      <c r="W591" s="151"/>
      <c r="X591" s="149"/>
      <c r="Y591" s="150"/>
      <c r="Z591" s="150"/>
      <c r="AA591" s="151"/>
    </row>
    <row r="592" spans="23:27" x14ac:dyDescent="0.2">
      <c r="W592" s="151"/>
      <c r="X592" s="149"/>
      <c r="Y592" s="150"/>
      <c r="Z592" s="150"/>
      <c r="AA592" s="151"/>
    </row>
    <row r="593" spans="23:27" x14ac:dyDescent="0.2">
      <c r="W593" s="151"/>
      <c r="X593" s="149"/>
      <c r="Y593" s="150"/>
      <c r="Z593" s="150"/>
      <c r="AA593" s="151"/>
    </row>
    <row r="594" spans="23:27" x14ac:dyDescent="0.2">
      <c r="W594" s="151"/>
      <c r="X594" s="149"/>
      <c r="Y594" s="150"/>
      <c r="Z594" s="150"/>
      <c r="AA594" s="151"/>
    </row>
    <row r="595" spans="23:27" x14ac:dyDescent="0.2">
      <c r="W595" s="151"/>
      <c r="X595" s="149"/>
      <c r="Y595" s="150"/>
      <c r="Z595" s="150"/>
      <c r="AA595" s="151"/>
    </row>
    <row r="596" spans="23:27" x14ac:dyDescent="0.2">
      <c r="W596" s="151"/>
      <c r="X596" s="149"/>
      <c r="Y596" s="150"/>
      <c r="Z596" s="150"/>
      <c r="AA596" s="151"/>
    </row>
    <row r="597" spans="23:27" x14ac:dyDescent="0.2">
      <c r="W597" s="151"/>
      <c r="X597" s="149"/>
      <c r="Y597" s="150"/>
      <c r="Z597" s="150"/>
      <c r="AA597" s="151"/>
    </row>
    <row r="598" spans="23:27" x14ac:dyDescent="0.2">
      <c r="W598" s="151"/>
      <c r="X598" s="149"/>
      <c r="Y598" s="150"/>
      <c r="Z598" s="150"/>
      <c r="AA598" s="151"/>
    </row>
    <row r="599" spans="23:27" x14ac:dyDescent="0.2">
      <c r="W599" s="151"/>
      <c r="X599" s="149"/>
      <c r="Y599" s="150"/>
      <c r="Z599" s="150"/>
      <c r="AA599" s="151"/>
    </row>
    <row r="600" spans="23:27" x14ac:dyDescent="0.2">
      <c r="W600" s="151"/>
      <c r="X600" s="149"/>
      <c r="Y600" s="150"/>
      <c r="Z600" s="150"/>
      <c r="AA600" s="151"/>
    </row>
    <row r="601" spans="23:27" x14ac:dyDescent="0.2">
      <c r="W601" s="151"/>
      <c r="X601" s="149"/>
      <c r="Y601" s="150"/>
      <c r="Z601" s="150"/>
      <c r="AA601" s="151"/>
    </row>
    <row r="602" spans="23:27" x14ac:dyDescent="0.2">
      <c r="W602" s="151"/>
      <c r="X602" s="149"/>
      <c r="Y602" s="150"/>
      <c r="Z602" s="150"/>
      <c r="AA602" s="151"/>
    </row>
    <row r="603" spans="23:27" x14ac:dyDescent="0.2">
      <c r="W603" s="151"/>
      <c r="X603" s="149"/>
      <c r="Y603" s="150"/>
      <c r="Z603" s="150"/>
      <c r="AA603" s="151"/>
    </row>
    <row r="604" spans="23:27" x14ac:dyDescent="0.2">
      <c r="W604" s="151"/>
      <c r="X604" s="149"/>
      <c r="Y604" s="150"/>
      <c r="Z604" s="150"/>
      <c r="AA604" s="151"/>
    </row>
    <row r="605" spans="23:27" x14ac:dyDescent="0.2">
      <c r="W605" s="151"/>
      <c r="X605" s="149"/>
      <c r="Y605" s="150"/>
      <c r="Z605" s="150"/>
      <c r="AA605" s="151"/>
    </row>
    <row r="606" spans="23:27" x14ac:dyDescent="0.2">
      <c r="W606" s="151"/>
      <c r="X606" s="149"/>
      <c r="Y606" s="150"/>
      <c r="Z606" s="150"/>
      <c r="AA606" s="151"/>
    </row>
    <row r="607" spans="23:27" x14ac:dyDescent="0.2">
      <c r="W607" s="151"/>
      <c r="X607" s="149"/>
      <c r="Y607" s="150"/>
      <c r="Z607" s="150"/>
      <c r="AA607" s="151"/>
    </row>
    <row r="608" spans="23:27" x14ac:dyDescent="0.2">
      <c r="W608" s="151"/>
      <c r="X608" s="149"/>
      <c r="Y608" s="150"/>
      <c r="Z608" s="150"/>
      <c r="AA608" s="151"/>
    </row>
    <row r="609" spans="23:27" x14ac:dyDescent="0.2">
      <c r="W609" s="151"/>
      <c r="X609" s="149"/>
      <c r="Y609" s="150"/>
      <c r="Z609" s="150"/>
      <c r="AA609" s="151"/>
    </row>
    <row r="610" spans="23:27" x14ac:dyDescent="0.2">
      <c r="W610" s="151"/>
      <c r="X610" s="149"/>
      <c r="Y610" s="150"/>
      <c r="Z610" s="150"/>
      <c r="AA610" s="151"/>
    </row>
    <row r="611" spans="23:27" x14ac:dyDescent="0.2">
      <c r="W611" s="151"/>
      <c r="X611" s="149"/>
      <c r="Y611" s="150"/>
      <c r="Z611" s="150"/>
      <c r="AA611" s="151"/>
    </row>
    <row r="612" spans="23:27" x14ac:dyDescent="0.2">
      <c r="W612" s="151"/>
      <c r="X612" s="149"/>
      <c r="Y612" s="150"/>
      <c r="Z612" s="150"/>
      <c r="AA612" s="151"/>
    </row>
    <row r="613" spans="23:27" x14ac:dyDescent="0.2">
      <c r="W613" s="151"/>
      <c r="X613" s="149"/>
      <c r="Y613" s="150"/>
      <c r="Z613" s="150"/>
      <c r="AA613" s="151"/>
    </row>
    <row r="614" spans="23:27" x14ac:dyDescent="0.2">
      <c r="W614" s="151"/>
      <c r="X614" s="149"/>
      <c r="Y614" s="150"/>
      <c r="Z614" s="150"/>
      <c r="AA614" s="151"/>
    </row>
    <row r="615" spans="23:27" x14ac:dyDescent="0.2">
      <c r="W615" s="151"/>
      <c r="X615" s="149"/>
      <c r="Y615" s="150"/>
      <c r="Z615" s="150"/>
      <c r="AA615" s="151"/>
    </row>
    <row r="616" spans="23:27" x14ac:dyDescent="0.2">
      <c r="W616" s="151"/>
      <c r="X616" s="149"/>
      <c r="Y616" s="150"/>
      <c r="Z616" s="150"/>
      <c r="AA616" s="151"/>
    </row>
    <row r="617" spans="23:27" x14ac:dyDescent="0.2">
      <c r="W617" s="151"/>
      <c r="X617" s="149"/>
      <c r="Y617" s="150"/>
      <c r="Z617" s="150"/>
      <c r="AA617" s="151"/>
    </row>
    <row r="618" spans="23:27" x14ac:dyDescent="0.2">
      <c r="W618" s="151"/>
      <c r="X618" s="149"/>
      <c r="Y618" s="150"/>
      <c r="Z618" s="150"/>
      <c r="AA618" s="151"/>
    </row>
    <row r="619" spans="23:27" x14ac:dyDescent="0.2">
      <c r="W619" s="151"/>
      <c r="X619" s="149"/>
      <c r="Y619" s="150"/>
      <c r="Z619" s="150"/>
      <c r="AA619" s="151"/>
    </row>
    <row r="620" spans="23:27" x14ac:dyDescent="0.2">
      <c r="W620" s="151"/>
      <c r="X620" s="149"/>
      <c r="Y620" s="150"/>
      <c r="Z620" s="150"/>
      <c r="AA620" s="151"/>
    </row>
    <row r="621" spans="23:27" x14ac:dyDescent="0.2">
      <c r="W621" s="151"/>
      <c r="X621" s="149"/>
      <c r="Y621" s="150"/>
      <c r="Z621" s="150"/>
      <c r="AA621" s="151"/>
    </row>
    <row r="622" spans="23:27" x14ac:dyDescent="0.2">
      <c r="W622" s="151"/>
      <c r="X622" s="149"/>
      <c r="Y622" s="150"/>
      <c r="Z622" s="150"/>
      <c r="AA622" s="151"/>
    </row>
    <row r="623" spans="23:27" x14ac:dyDescent="0.2">
      <c r="W623" s="151"/>
      <c r="X623" s="149"/>
      <c r="Y623" s="150"/>
      <c r="Z623" s="150"/>
      <c r="AA623" s="151"/>
    </row>
    <row r="624" spans="23:27" x14ac:dyDescent="0.2">
      <c r="W624" s="151"/>
      <c r="X624" s="149"/>
      <c r="Y624" s="150"/>
      <c r="Z624" s="150"/>
      <c r="AA624" s="151"/>
    </row>
    <row r="625" spans="23:27" x14ac:dyDescent="0.2">
      <c r="W625" s="151"/>
      <c r="X625" s="149"/>
      <c r="Y625" s="150"/>
      <c r="Z625" s="150"/>
      <c r="AA625" s="151"/>
    </row>
    <row r="626" spans="23:27" x14ac:dyDescent="0.2">
      <c r="W626" s="151"/>
      <c r="X626" s="149"/>
      <c r="Y626" s="150"/>
      <c r="Z626" s="150"/>
      <c r="AA626" s="151"/>
    </row>
    <row r="627" spans="23:27" x14ac:dyDescent="0.2">
      <c r="W627" s="151"/>
      <c r="X627" s="149"/>
      <c r="Y627" s="150"/>
      <c r="Z627" s="150"/>
      <c r="AA627" s="151"/>
    </row>
    <row r="628" spans="23:27" x14ac:dyDescent="0.2">
      <c r="W628" s="151"/>
      <c r="X628" s="149"/>
      <c r="Y628" s="150"/>
      <c r="Z628" s="150"/>
      <c r="AA628" s="151"/>
    </row>
    <row r="629" spans="23:27" x14ac:dyDescent="0.2">
      <c r="W629" s="151"/>
      <c r="X629" s="149"/>
      <c r="Y629" s="150"/>
      <c r="Z629" s="150"/>
      <c r="AA629" s="151"/>
    </row>
    <row r="630" spans="23:27" x14ac:dyDescent="0.2">
      <c r="W630" s="151"/>
      <c r="X630" s="149"/>
      <c r="Y630" s="150"/>
      <c r="Z630" s="150"/>
      <c r="AA630" s="151"/>
    </row>
    <row r="631" spans="23:27" x14ac:dyDescent="0.2">
      <c r="W631" s="151"/>
      <c r="X631" s="149"/>
      <c r="Y631" s="150"/>
      <c r="Z631" s="150"/>
      <c r="AA631" s="151"/>
    </row>
    <row r="632" spans="23:27" x14ac:dyDescent="0.2">
      <c r="W632" s="151"/>
      <c r="X632" s="149"/>
      <c r="Y632" s="150"/>
      <c r="Z632" s="150"/>
      <c r="AA632" s="151"/>
    </row>
    <row r="633" spans="23:27" x14ac:dyDescent="0.2">
      <c r="W633" s="151"/>
      <c r="X633" s="149"/>
      <c r="Y633" s="150"/>
      <c r="Z633" s="150"/>
      <c r="AA633" s="151"/>
    </row>
    <row r="634" spans="23:27" x14ac:dyDescent="0.2">
      <c r="W634" s="151"/>
      <c r="X634" s="149"/>
      <c r="Y634" s="150"/>
      <c r="Z634" s="150"/>
      <c r="AA634" s="151"/>
    </row>
    <row r="635" spans="23:27" x14ac:dyDescent="0.2">
      <c r="W635" s="151"/>
      <c r="X635" s="149"/>
      <c r="Y635" s="150"/>
      <c r="Z635" s="150"/>
      <c r="AA635" s="151"/>
    </row>
    <row r="636" spans="23:27" x14ac:dyDescent="0.2">
      <c r="W636" s="151"/>
      <c r="X636" s="149"/>
      <c r="Y636" s="150"/>
      <c r="Z636" s="150"/>
      <c r="AA636" s="151"/>
    </row>
    <row r="637" spans="23:27" x14ac:dyDescent="0.2">
      <c r="W637" s="151"/>
      <c r="X637" s="149"/>
      <c r="Y637" s="150"/>
      <c r="Z637" s="150"/>
      <c r="AA637" s="151"/>
    </row>
    <row r="638" spans="23:27" x14ac:dyDescent="0.2">
      <c r="W638" s="151"/>
      <c r="X638" s="149"/>
      <c r="Y638" s="150"/>
      <c r="Z638" s="150"/>
      <c r="AA638" s="151"/>
    </row>
    <row r="639" spans="23:27" x14ac:dyDescent="0.2">
      <c r="W639" s="151"/>
      <c r="X639" s="149"/>
      <c r="Y639" s="150"/>
      <c r="Z639" s="150"/>
      <c r="AA639" s="151"/>
    </row>
    <row r="640" spans="23:27" x14ac:dyDescent="0.2">
      <c r="W640" s="151"/>
      <c r="X640" s="149"/>
      <c r="Y640" s="150"/>
      <c r="Z640" s="150"/>
      <c r="AA640" s="151"/>
    </row>
    <row r="641" spans="23:27" x14ac:dyDescent="0.2">
      <c r="W641" s="151"/>
      <c r="X641" s="149"/>
      <c r="Y641" s="150"/>
      <c r="Z641" s="150"/>
      <c r="AA641" s="151"/>
    </row>
    <row r="642" spans="23:27" x14ac:dyDescent="0.2">
      <c r="W642" s="151"/>
      <c r="X642" s="149"/>
      <c r="Y642" s="150"/>
      <c r="Z642" s="150"/>
      <c r="AA642" s="151"/>
    </row>
    <row r="643" spans="23:27" x14ac:dyDescent="0.2">
      <c r="W643" s="151"/>
      <c r="X643" s="149"/>
      <c r="Y643" s="150"/>
      <c r="Z643" s="150"/>
      <c r="AA643" s="151"/>
    </row>
    <row r="644" spans="23:27" x14ac:dyDescent="0.2">
      <c r="W644" s="151"/>
      <c r="X644" s="149"/>
      <c r="Y644" s="150"/>
      <c r="Z644" s="150"/>
      <c r="AA644" s="151"/>
    </row>
    <row r="645" spans="23:27" x14ac:dyDescent="0.2">
      <c r="W645" s="151"/>
      <c r="X645" s="149"/>
      <c r="Y645" s="150"/>
      <c r="Z645" s="150"/>
      <c r="AA645" s="151"/>
    </row>
    <row r="646" spans="23:27" x14ac:dyDescent="0.2">
      <c r="W646" s="151"/>
      <c r="X646" s="149"/>
      <c r="Y646" s="150"/>
      <c r="Z646" s="150"/>
      <c r="AA646" s="151"/>
    </row>
    <row r="647" spans="23:27" x14ac:dyDescent="0.2">
      <c r="W647" s="151"/>
      <c r="X647" s="149"/>
      <c r="Y647" s="150"/>
      <c r="Z647" s="150"/>
      <c r="AA647" s="151"/>
    </row>
    <row r="648" spans="23:27" x14ac:dyDescent="0.2">
      <c r="W648" s="151"/>
      <c r="X648" s="149"/>
      <c r="Y648" s="150"/>
      <c r="Z648" s="150"/>
      <c r="AA648" s="151"/>
    </row>
    <row r="649" spans="23:27" x14ac:dyDescent="0.2">
      <c r="W649" s="151"/>
      <c r="X649" s="149"/>
      <c r="Y649" s="150"/>
      <c r="Z649" s="150"/>
      <c r="AA649" s="151"/>
    </row>
    <row r="650" spans="23:27" x14ac:dyDescent="0.2">
      <c r="W650" s="151"/>
      <c r="X650" s="149"/>
      <c r="Y650" s="150"/>
      <c r="Z650" s="150"/>
      <c r="AA650" s="151"/>
    </row>
    <row r="651" spans="23:27" x14ac:dyDescent="0.2">
      <c r="W651" s="151"/>
      <c r="X651" s="149"/>
      <c r="Y651" s="150"/>
      <c r="Z651" s="150"/>
      <c r="AA651" s="151"/>
    </row>
    <row r="652" spans="23:27" x14ac:dyDescent="0.2">
      <c r="W652" s="151"/>
      <c r="X652" s="149"/>
      <c r="Y652" s="150"/>
      <c r="Z652" s="150"/>
      <c r="AA652" s="151"/>
    </row>
    <row r="653" spans="23:27" x14ac:dyDescent="0.2">
      <c r="W653" s="151"/>
      <c r="X653" s="149"/>
      <c r="Y653" s="150"/>
      <c r="Z653" s="150"/>
      <c r="AA653" s="151"/>
    </row>
    <row r="654" spans="23:27" x14ac:dyDescent="0.2">
      <c r="W654" s="151"/>
      <c r="X654" s="149"/>
      <c r="Y654" s="150"/>
      <c r="Z654" s="150"/>
      <c r="AA654" s="151"/>
    </row>
    <row r="655" spans="23:27" x14ac:dyDescent="0.2">
      <c r="W655" s="151"/>
      <c r="X655" s="149"/>
      <c r="Y655" s="150"/>
      <c r="Z655" s="150"/>
      <c r="AA655" s="151"/>
    </row>
    <row r="656" spans="23:27" x14ac:dyDescent="0.2">
      <c r="W656" s="151"/>
      <c r="X656" s="149"/>
      <c r="Y656" s="150"/>
      <c r="Z656" s="150"/>
      <c r="AA656" s="151"/>
    </row>
    <row r="657" spans="23:27" x14ac:dyDescent="0.2">
      <c r="W657" s="151"/>
      <c r="X657" s="149"/>
      <c r="Y657" s="150"/>
      <c r="Z657" s="150"/>
      <c r="AA657" s="151"/>
    </row>
    <row r="658" spans="23:27" x14ac:dyDescent="0.2">
      <c r="W658" s="151"/>
      <c r="X658" s="149"/>
      <c r="Y658" s="150"/>
      <c r="Z658" s="150"/>
      <c r="AA658" s="151"/>
    </row>
    <row r="659" spans="23:27" x14ac:dyDescent="0.2">
      <c r="W659" s="151"/>
      <c r="X659" s="149"/>
      <c r="Y659" s="150"/>
      <c r="Z659" s="150"/>
      <c r="AA659" s="151"/>
    </row>
    <row r="660" spans="23:27" x14ac:dyDescent="0.2">
      <c r="W660" s="151"/>
      <c r="X660" s="149"/>
      <c r="Y660" s="150"/>
      <c r="Z660" s="150"/>
      <c r="AA660" s="151"/>
    </row>
    <row r="661" spans="23:27" x14ac:dyDescent="0.2">
      <c r="W661" s="151"/>
      <c r="X661" s="149"/>
      <c r="Y661" s="150"/>
      <c r="Z661" s="150"/>
      <c r="AA661" s="151"/>
    </row>
    <row r="662" spans="23:27" x14ac:dyDescent="0.2">
      <c r="W662" s="151"/>
      <c r="X662" s="149"/>
      <c r="Y662" s="150"/>
      <c r="Z662" s="150"/>
      <c r="AA662" s="151"/>
    </row>
    <row r="663" spans="23:27" x14ac:dyDescent="0.2">
      <c r="W663" s="151"/>
      <c r="X663" s="149"/>
      <c r="Y663" s="150"/>
      <c r="Z663" s="150"/>
      <c r="AA663" s="151"/>
    </row>
    <row r="664" spans="23:27" x14ac:dyDescent="0.2">
      <c r="W664" s="151"/>
      <c r="X664" s="149"/>
      <c r="Y664" s="150"/>
      <c r="Z664" s="150"/>
      <c r="AA664" s="151"/>
    </row>
    <row r="665" spans="23:27" x14ac:dyDescent="0.2">
      <c r="W665" s="151"/>
      <c r="X665" s="149"/>
      <c r="Y665" s="150"/>
      <c r="Z665" s="150"/>
      <c r="AA665" s="151"/>
    </row>
    <row r="666" spans="23:27" x14ac:dyDescent="0.2">
      <c r="W666" s="151"/>
      <c r="X666" s="149"/>
      <c r="Y666" s="150"/>
      <c r="Z666" s="150"/>
      <c r="AA666" s="151"/>
    </row>
    <row r="667" spans="23:27" x14ac:dyDescent="0.2">
      <c r="W667" s="151"/>
      <c r="X667" s="149"/>
      <c r="Y667" s="150"/>
      <c r="Z667" s="150"/>
      <c r="AA667" s="151"/>
    </row>
    <row r="668" spans="23:27" x14ac:dyDescent="0.2">
      <c r="W668" s="151"/>
      <c r="X668" s="149"/>
      <c r="Y668" s="150"/>
      <c r="Z668" s="150"/>
      <c r="AA668" s="151"/>
    </row>
    <row r="669" spans="23:27" x14ac:dyDescent="0.2">
      <c r="W669" s="151"/>
      <c r="X669" s="149"/>
      <c r="Y669" s="150"/>
      <c r="Z669" s="150"/>
      <c r="AA669" s="151"/>
    </row>
    <row r="670" spans="23:27" x14ac:dyDescent="0.2">
      <c r="W670" s="151"/>
      <c r="X670" s="149"/>
      <c r="Y670" s="150"/>
      <c r="Z670" s="150"/>
      <c r="AA670" s="151"/>
    </row>
    <row r="671" spans="23:27" x14ac:dyDescent="0.2">
      <c r="W671" s="151"/>
      <c r="X671" s="149"/>
      <c r="Y671" s="150"/>
      <c r="Z671" s="150"/>
      <c r="AA671" s="151"/>
    </row>
    <row r="672" spans="23:27" x14ac:dyDescent="0.2">
      <c r="W672" s="151"/>
      <c r="X672" s="149"/>
      <c r="Y672" s="150"/>
      <c r="Z672" s="150"/>
      <c r="AA672" s="151"/>
    </row>
    <row r="673" spans="23:27" x14ac:dyDescent="0.2">
      <c r="W673" s="151"/>
      <c r="X673" s="149"/>
      <c r="Y673" s="150"/>
      <c r="Z673" s="150"/>
      <c r="AA673" s="151"/>
    </row>
    <row r="674" spans="23:27" x14ac:dyDescent="0.2">
      <c r="W674" s="151"/>
      <c r="X674" s="149"/>
      <c r="Y674" s="150"/>
      <c r="Z674" s="150"/>
      <c r="AA674" s="151"/>
    </row>
    <row r="675" spans="23:27" x14ac:dyDescent="0.2">
      <c r="W675" s="151"/>
      <c r="X675" s="149"/>
      <c r="Y675" s="150"/>
      <c r="Z675" s="150"/>
      <c r="AA675" s="151"/>
    </row>
    <row r="676" spans="23:27" x14ac:dyDescent="0.2">
      <c r="W676" s="151"/>
      <c r="X676" s="149"/>
      <c r="Y676" s="150"/>
      <c r="Z676" s="150"/>
      <c r="AA676" s="151"/>
    </row>
    <row r="677" spans="23:27" x14ac:dyDescent="0.2">
      <c r="W677" s="151"/>
      <c r="X677" s="149"/>
      <c r="Y677" s="150"/>
      <c r="Z677" s="150"/>
      <c r="AA677" s="151"/>
    </row>
    <row r="678" spans="23:27" x14ac:dyDescent="0.2">
      <c r="W678" s="151"/>
      <c r="X678" s="149"/>
      <c r="Y678" s="150"/>
      <c r="Z678" s="150"/>
      <c r="AA678" s="151"/>
    </row>
    <row r="679" spans="23:27" x14ac:dyDescent="0.2">
      <c r="W679" s="151"/>
      <c r="X679" s="149"/>
      <c r="Y679" s="150"/>
      <c r="Z679" s="150"/>
      <c r="AA679" s="151"/>
    </row>
    <row r="680" spans="23:27" x14ac:dyDescent="0.2">
      <c r="W680" s="151"/>
      <c r="X680" s="149"/>
      <c r="Y680" s="150"/>
      <c r="Z680" s="150"/>
      <c r="AA680" s="151"/>
    </row>
    <row r="681" spans="23:27" x14ac:dyDescent="0.2">
      <c r="W681" s="151"/>
      <c r="X681" s="149"/>
      <c r="Y681" s="150"/>
      <c r="Z681" s="150"/>
      <c r="AA681" s="151"/>
    </row>
    <row r="682" spans="23:27" x14ac:dyDescent="0.2">
      <c r="W682" s="151"/>
      <c r="X682" s="149"/>
      <c r="Y682" s="150"/>
      <c r="Z682" s="150"/>
      <c r="AA682" s="151"/>
    </row>
    <row r="683" spans="23:27" x14ac:dyDescent="0.2">
      <c r="W683" s="151"/>
      <c r="X683" s="149"/>
      <c r="Y683" s="150"/>
      <c r="Z683" s="150"/>
      <c r="AA683" s="151"/>
    </row>
    <row r="684" spans="23:27" x14ac:dyDescent="0.2">
      <c r="W684" s="151"/>
      <c r="X684" s="149"/>
      <c r="Y684" s="150"/>
      <c r="Z684" s="150"/>
      <c r="AA684" s="151"/>
    </row>
    <row r="685" spans="23:27" x14ac:dyDescent="0.2">
      <c r="W685" s="151"/>
      <c r="X685" s="149"/>
      <c r="Y685" s="150"/>
      <c r="Z685" s="150"/>
      <c r="AA685" s="151"/>
    </row>
    <row r="686" spans="23:27" x14ac:dyDescent="0.2">
      <c r="W686" s="151"/>
      <c r="X686" s="149"/>
      <c r="Y686" s="150"/>
      <c r="Z686" s="150"/>
      <c r="AA686" s="151"/>
    </row>
    <row r="687" spans="23:27" x14ac:dyDescent="0.2">
      <c r="W687" s="151"/>
      <c r="X687" s="149"/>
      <c r="Y687" s="150"/>
      <c r="Z687" s="150"/>
      <c r="AA687" s="151"/>
    </row>
    <row r="688" spans="23:27" x14ac:dyDescent="0.2">
      <c r="W688" s="151"/>
      <c r="X688" s="149"/>
      <c r="Y688" s="150"/>
      <c r="Z688" s="150"/>
      <c r="AA688" s="151"/>
    </row>
    <row r="689" spans="23:27" x14ac:dyDescent="0.2">
      <c r="W689" s="151"/>
      <c r="X689" s="149"/>
      <c r="Y689" s="150"/>
      <c r="Z689" s="150"/>
      <c r="AA689" s="151"/>
    </row>
    <row r="690" spans="23:27" x14ac:dyDescent="0.2">
      <c r="W690" s="151"/>
      <c r="X690" s="149"/>
      <c r="Y690" s="150"/>
      <c r="Z690" s="150"/>
      <c r="AA690" s="151"/>
    </row>
    <row r="691" spans="23:27" x14ac:dyDescent="0.2">
      <c r="W691" s="151"/>
      <c r="X691" s="149"/>
      <c r="Y691" s="150"/>
      <c r="Z691" s="150"/>
      <c r="AA691" s="151"/>
    </row>
    <row r="692" spans="23:27" x14ac:dyDescent="0.2">
      <c r="W692" s="151"/>
      <c r="X692" s="149"/>
      <c r="Y692" s="150"/>
      <c r="Z692" s="150"/>
      <c r="AA692" s="151"/>
    </row>
    <row r="693" spans="23:27" x14ac:dyDescent="0.2">
      <c r="W693" s="151"/>
      <c r="X693" s="149"/>
      <c r="Y693" s="150"/>
      <c r="Z693" s="150"/>
      <c r="AA693" s="151"/>
    </row>
    <row r="694" spans="23:27" x14ac:dyDescent="0.2">
      <c r="W694" s="151"/>
      <c r="X694" s="149"/>
      <c r="Y694" s="150"/>
      <c r="Z694" s="150"/>
      <c r="AA694" s="151"/>
    </row>
    <row r="695" spans="23:27" x14ac:dyDescent="0.2">
      <c r="W695" s="151"/>
      <c r="X695" s="149"/>
      <c r="Y695" s="150"/>
      <c r="Z695" s="150"/>
      <c r="AA695" s="151"/>
    </row>
    <row r="696" spans="23:27" x14ac:dyDescent="0.2">
      <c r="W696" s="151"/>
      <c r="X696" s="149"/>
      <c r="Y696" s="150"/>
      <c r="Z696" s="150"/>
      <c r="AA696" s="151"/>
    </row>
    <row r="697" spans="23:27" x14ac:dyDescent="0.2">
      <c r="W697" s="151"/>
      <c r="X697" s="149"/>
      <c r="Y697" s="150"/>
      <c r="Z697" s="150"/>
      <c r="AA697" s="151"/>
    </row>
    <row r="698" spans="23:27" x14ac:dyDescent="0.2">
      <c r="W698" s="151"/>
      <c r="X698" s="149"/>
      <c r="Y698" s="150"/>
      <c r="Z698" s="150"/>
      <c r="AA698" s="151"/>
    </row>
    <row r="699" spans="23:27" x14ac:dyDescent="0.2">
      <c r="W699" s="151"/>
      <c r="X699" s="149"/>
      <c r="Y699" s="150"/>
      <c r="Z699" s="150"/>
      <c r="AA699" s="151"/>
    </row>
    <row r="700" spans="23:27" x14ac:dyDescent="0.2">
      <c r="W700" s="151"/>
      <c r="X700" s="149"/>
      <c r="Y700" s="150"/>
      <c r="Z700" s="150"/>
      <c r="AA700" s="151"/>
    </row>
    <row r="701" spans="23:27" x14ac:dyDescent="0.2">
      <c r="W701" s="151"/>
      <c r="X701" s="149"/>
      <c r="Y701" s="150"/>
      <c r="Z701" s="150"/>
      <c r="AA701" s="151"/>
    </row>
    <row r="702" spans="23:27" x14ac:dyDescent="0.2">
      <c r="W702" s="151"/>
      <c r="X702" s="149"/>
      <c r="Y702" s="150"/>
      <c r="Z702" s="150"/>
      <c r="AA702" s="151"/>
    </row>
    <row r="703" spans="23:27" x14ac:dyDescent="0.2">
      <c r="W703" s="151"/>
      <c r="X703" s="149"/>
      <c r="Y703" s="150"/>
      <c r="Z703" s="150"/>
      <c r="AA703" s="151"/>
    </row>
    <row r="704" spans="23:27" x14ac:dyDescent="0.2">
      <c r="W704" s="151"/>
      <c r="X704" s="149"/>
      <c r="Y704" s="150"/>
      <c r="Z704" s="150"/>
      <c r="AA704" s="151"/>
    </row>
    <row r="705" spans="23:27" x14ac:dyDescent="0.2">
      <c r="W705" s="151"/>
      <c r="X705" s="149"/>
      <c r="Y705" s="150"/>
      <c r="Z705" s="150"/>
      <c r="AA705" s="151"/>
    </row>
    <row r="706" spans="23:27" x14ac:dyDescent="0.2">
      <c r="W706" s="151"/>
      <c r="X706" s="149"/>
      <c r="Y706" s="150"/>
      <c r="Z706" s="150"/>
      <c r="AA706" s="151"/>
    </row>
    <row r="707" spans="23:27" x14ac:dyDescent="0.2">
      <c r="W707" s="151"/>
      <c r="X707" s="149"/>
      <c r="Y707" s="150"/>
      <c r="Z707" s="150"/>
      <c r="AA707" s="151"/>
    </row>
    <row r="708" spans="23:27" x14ac:dyDescent="0.2">
      <c r="W708" s="151"/>
      <c r="X708" s="149"/>
      <c r="Y708" s="150"/>
      <c r="Z708" s="150"/>
      <c r="AA708" s="151"/>
    </row>
    <row r="709" spans="23:27" x14ac:dyDescent="0.2">
      <c r="W709" s="151"/>
      <c r="X709" s="149"/>
      <c r="Y709" s="150"/>
      <c r="Z709" s="150"/>
      <c r="AA709" s="151"/>
    </row>
    <row r="710" spans="23:27" x14ac:dyDescent="0.2">
      <c r="W710" s="151"/>
      <c r="X710" s="149"/>
      <c r="Y710" s="150"/>
      <c r="Z710" s="150"/>
      <c r="AA710" s="151"/>
    </row>
    <row r="711" spans="23:27" x14ac:dyDescent="0.2">
      <c r="W711" s="151"/>
      <c r="X711" s="149"/>
      <c r="Y711" s="150"/>
      <c r="Z711" s="150"/>
      <c r="AA711" s="151"/>
    </row>
    <row r="712" spans="23:27" x14ac:dyDescent="0.2">
      <c r="W712" s="151"/>
      <c r="X712" s="149"/>
      <c r="Y712" s="150"/>
      <c r="Z712" s="150"/>
      <c r="AA712" s="151"/>
    </row>
    <row r="713" spans="23:27" x14ac:dyDescent="0.2">
      <c r="W713" s="151"/>
      <c r="X713" s="149"/>
      <c r="Y713" s="150"/>
      <c r="Z713" s="150"/>
      <c r="AA713" s="151"/>
    </row>
    <row r="714" spans="23:27" x14ac:dyDescent="0.2">
      <c r="W714" s="151"/>
      <c r="X714" s="149"/>
      <c r="Y714" s="150"/>
      <c r="Z714" s="150"/>
      <c r="AA714" s="151"/>
    </row>
    <row r="715" spans="23:27" x14ac:dyDescent="0.2">
      <c r="W715" s="151"/>
      <c r="X715" s="149"/>
      <c r="Y715" s="150"/>
      <c r="Z715" s="150"/>
      <c r="AA715" s="151"/>
    </row>
    <row r="716" spans="23:27" x14ac:dyDescent="0.2">
      <c r="W716" s="151"/>
      <c r="X716" s="149"/>
      <c r="Y716" s="150"/>
      <c r="Z716" s="150"/>
      <c r="AA716" s="151"/>
    </row>
    <row r="717" spans="23:27" x14ac:dyDescent="0.2">
      <c r="W717" s="151"/>
      <c r="X717" s="149"/>
      <c r="Y717" s="150"/>
      <c r="Z717" s="150"/>
      <c r="AA717" s="151"/>
    </row>
    <row r="718" spans="23:27" x14ac:dyDescent="0.2">
      <c r="W718" s="151"/>
      <c r="X718" s="149"/>
      <c r="Y718" s="150"/>
      <c r="Z718" s="150"/>
      <c r="AA718" s="151"/>
    </row>
    <row r="719" spans="23:27" x14ac:dyDescent="0.2">
      <c r="W719" s="151"/>
      <c r="X719" s="149"/>
      <c r="Y719" s="150"/>
      <c r="Z719" s="150"/>
      <c r="AA719" s="151"/>
    </row>
    <row r="720" spans="23:27" x14ac:dyDescent="0.2">
      <c r="W720" s="151"/>
      <c r="X720" s="149"/>
      <c r="Y720" s="150"/>
      <c r="Z720" s="150"/>
      <c r="AA720" s="151"/>
    </row>
    <row r="721" spans="23:27" x14ac:dyDescent="0.2">
      <c r="W721" s="151"/>
      <c r="X721" s="149"/>
      <c r="Y721" s="150"/>
      <c r="Z721" s="150"/>
      <c r="AA721" s="151"/>
    </row>
    <row r="722" spans="23:27" x14ac:dyDescent="0.2">
      <c r="W722" s="151"/>
      <c r="X722" s="149"/>
      <c r="Y722" s="150"/>
      <c r="Z722" s="150"/>
      <c r="AA722" s="151"/>
    </row>
    <row r="723" spans="23:27" x14ac:dyDescent="0.2">
      <c r="W723" s="151"/>
      <c r="X723" s="149"/>
      <c r="Y723" s="150"/>
      <c r="Z723" s="150"/>
      <c r="AA723" s="151"/>
    </row>
    <row r="724" spans="23:27" x14ac:dyDescent="0.2">
      <c r="W724" s="151"/>
      <c r="X724" s="149"/>
      <c r="Y724" s="150"/>
      <c r="Z724" s="150"/>
      <c r="AA724" s="151"/>
    </row>
    <row r="725" spans="23:27" x14ac:dyDescent="0.2">
      <c r="W725" s="151"/>
      <c r="X725" s="149"/>
      <c r="Y725" s="150"/>
      <c r="Z725" s="150"/>
      <c r="AA725" s="151"/>
    </row>
    <row r="726" spans="23:27" x14ac:dyDescent="0.2">
      <c r="W726" s="151"/>
      <c r="X726" s="149"/>
      <c r="Y726" s="150"/>
      <c r="Z726" s="150"/>
      <c r="AA726" s="151"/>
    </row>
    <row r="727" spans="23:27" x14ac:dyDescent="0.2">
      <c r="W727" s="151"/>
      <c r="X727" s="149"/>
      <c r="Y727" s="150"/>
      <c r="Z727" s="150"/>
      <c r="AA727" s="151"/>
    </row>
    <row r="728" spans="23:27" x14ac:dyDescent="0.2">
      <c r="W728" s="151"/>
      <c r="X728" s="149"/>
      <c r="Y728" s="150"/>
      <c r="Z728" s="150"/>
      <c r="AA728" s="151"/>
    </row>
    <row r="729" spans="23:27" x14ac:dyDescent="0.2">
      <c r="W729" s="151"/>
      <c r="X729" s="149"/>
      <c r="Y729" s="150"/>
      <c r="Z729" s="150"/>
      <c r="AA729" s="151"/>
    </row>
    <row r="730" spans="23:27" x14ac:dyDescent="0.2">
      <c r="W730" s="151"/>
      <c r="X730" s="149"/>
      <c r="Y730" s="150"/>
      <c r="Z730" s="150"/>
      <c r="AA730" s="151"/>
    </row>
    <row r="731" spans="23:27" x14ac:dyDescent="0.2">
      <c r="W731" s="151"/>
      <c r="X731" s="149"/>
      <c r="Y731" s="150"/>
      <c r="Z731" s="150"/>
      <c r="AA731" s="151"/>
    </row>
    <row r="732" spans="23:27" x14ac:dyDescent="0.2">
      <c r="W732" s="151"/>
      <c r="X732" s="149"/>
      <c r="Y732" s="150"/>
      <c r="Z732" s="150"/>
      <c r="AA732" s="151"/>
    </row>
    <row r="733" spans="23:27" x14ac:dyDescent="0.2">
      <c r="W733" s="151"/>
      <c r="X733" s="149"/>
      <c r="Y733" s="150"/>
      <c r="Z733" s="150"/>
      <c r="AA733" s="151"/>
    </row>
    <row r="734" spans="23:27" x14ac:dyDescent="0.2">
      <c r="W734" s="151"/>
      <c r="X734" s="149"/>
      <c r="Y734" s="150"/>
      <c r="Z734" s="150"/>
      <c r="AA734" s="151"/>
    </row>
    <row r="735" spans="23:27" x14ac:dyDescent="0.2">
      <c r="W735" s="151"/>
      <c r="X735" s="149"/>
      <c r="Y735" s="150"/>
      <c r="Z735" s="150"/>
      <c r="AA735" s="151"/>
    </row>
    <row r="736" spans="23:27" x14ac:dyDescent="0.2">
      <c r="W736" s="151"/>
      <c r="X736" s="149"/>
      <c r="Y736" s="150"/>
      <c r="Z736" s="150"/>
      <c r="AA736" s="151"/>
    </row>
    <row r="737" spans="23:27" x14ac:dyDescent="0.2">
      <c r="W737" s="151"/>
      <c r="X737" s="149"/>
      <c r="Y737" s="150"/>
      <c r="Z737" s="150"/>
      <c r="AA737" s="151"/>
    </row>
    <row r="738" spans="23:27" x14ac:dyDescent="0.2">
      <c r="W738" s="151"/>
      <c r="X738" s="149"/>
      <c r="Y738" s="150"/>
      <c r="Z738" s="150"/>
      <c r="AA738" s="151"/>
    </row>
    <row r="739" spans="23:27" x14ac:dyDescent="0.2">
      <c r="W739" s="151"/>
      <c r="X739" s="149"/>
      <c r="Y739" s="150"/>
      <c r="Z739" s="150"/>
      <c r="AA739" s="151"/>
    </row>
    <row r="740" spans="23:27" x14ac:dyDescent="0.2">
      <c r="W740" s="151"/>
      <c r="X740" s="149"/>
      <c r="Y740" s="150"/>
      <c r="Z740" s="150"/>
      <c r="AA740" s="151"/>
    </row>
    <row r="741" spans="23:27" x14ac:dyDescent="0.2">
      <c r="W741" s="151"/>
      <c r="X741" s="149"/>
      <c r="Y741" s="150"/>
      <c r="Z741" s="150"/>
      <c r="AA741" s="151"/>
    </row>
    <row r="742" spans="23:27" x14ac:dyDescent="0.2">
      <c r="W742" s="151"/>
      <c r="X742" s="149"/>
      <c r="Y742" s="150"/>
      <c r="Z742" s="150"/>
      <c r="AA742" s="151"/>
    </row>
    <row r="743" spans="23:27" x14ac:dyDescent="0.2">
      <c r="W743" s="151"/>
      <c r="X743" s="149"/>
      <c r="Y743" s="150"/>
      <c r="Z743" s="150"/>
      <c r="AA743" s="151"/>
    </row>
    <row r="744" spans="23:27" x14ac:dyDescent="0.2">
      <c r="W744" s="151"/>
      <c r="X744" s="149"/>
      <c r="Y744" s="150"/>
      <c r="Z744" s="150"/>
      <c r="AA744" s="151"/>
    </row>
    <row r="745" spans="23:27" x14ac:dyDescent="0.2">
      <c r="W745" s="151"/>
      <c r="X745" s="149"/>
      <c r="Y745" s="150"/>
      <c r="Z745" s="150"/>
      <c r="AA745" s="151"/>
    </row>
    <row r="746" spans="23:27" x14ac:dyDescent="0.2">
      <c r="W746" s="151"/>
      <c r="X746" s="149"/>
      <c r="Y746" s="150"/>
      <c r="Z746" s="150"/>
      <c r="AA746" s="151"/>
    </row>
    <row r="747" spans="23:27" x14ac:dyDescent="0.2">
      <c r="W747" s="151"/>
      <c r="X747" s="149"/>
      <c r="Y747" s="150"/>
      <c r="Z747" s="150"/>
      <c r="AA747" s="151"/>
    </row>
    <row r="748" spans="23:27" x14ac:dyDescent="0.2">
      <c r="W748" s="151"/>
      <c r="X748" s="149"/>
      <c r="Y748" s="150"/>
      <c r="Z748" s="150"/>
      <c r="AA748" s="151"/>
    </row>
    <row r="749" spans="23:27" x14ac:dyDescent="0.2">
      <c r="W749" s="151"/>
      <c r="X749" s="149"/>
      <c r="Y749" s="150"/>
      <c r="Z749" s="150"/>
      <c r="AA749" s="151"/>
    </row>
    <row r="750" spans="23:27" x14ac:dyDescent="0.2">
      <c r="W750" s="151"/>
      <c r="X750" s="149"/>
      <c r="Y750" s="150"/>
      <c r="Z750" s="150"/>
      <c r="AA750" s="151"/>
    </row>
    <row r="751" spans="23:27" x14ac:dyDescent="0.2">
      <c r="W751" s="151"/>
      <c r="X751" s="149"/>
      <c r="Y751" s="150"/>
      <c r="Z751" s="150"/>
      <c r="AA751" s="151"/>
    </row>
    <row r="752" spans="23:27" x14ac:dyDescent="0.2">
      <c r="W752" s="151"/>
      <c r="X752" s="149"/>
      <c r="Y752" s="150"/>
      <c r="Z752" s="150"/>
      <c r="AA752" s="151"/>
    </row>
    <row r="753" spans="23:27" x14ac:dyDescent="0.2">
      <c r="W753" s="151"/>
      <c r="X753" s="149"/>
      <c r="Y753" s="150"/>
      <c r="Z753" s="150"/>
      <c r="AA753" s="151"/>
    </row>
    <row r="754" spans="23:27" x14ac:dyDescent="0.2">
      <c r="W754" s="151"/>
      <c r="X754" s="149"/>
      <c r="Y754" s="150"/>
      <c r="Z754" s="150"/>
      <c r="AA754" s="151"/>
    </row>
    <row r="755" spans="23:27" x14ac:dyDescent="0.2">
      <c r="W755" s="151"/>
      <c r="X755" s="149"/>
      <c r="Y755" s="150"/>
      <c r="Z755" s="150"/>
      <c r="AA755" s="151"/>
    </row>
    <row r="756" spans="23:27" x14ac:dyDescent="0.2">
      <c r="W756" s="151"/>
      <c r="X756" s="149"/>
      <c r="Y756" s="150"/>
      <c r="Z756" s="150"/>
      <c r="AA756" s="151"/>
    </row>
    <row r="757" spans="23:27" x14ac:dyDescent="0.2">
      <c r="W757" s="151"/>
      <c r="X757" s="149"/>
      <c r="Y757" s="150"/>
      <c r="Z757" s="150"/>
      <c r="AA757" s="151"/>
    </row>
    <row r="758" spans="23:27" x14ac:dyDescent="0.2">
      <c r="W758" s="151"/>
      <c r="X758" s="149"/>
      <c r="Y758" s="150"/>
      <c r="Z758" s="150"/>
      <c r="AA758" s="151"/>
    </row>
    <row r="759" spans="23:27" x14ac:dyDescent="0.2">
      <c r="W759" s="151"/>
      <c r="X759" s="149"/>
      <c r="Y759" s="150"/>
      <c r="Z759" s="150"/>
      <c r="AA759" s="151"/>
    </row>
    <row r="760" spans="23:27" x14ac:dyDescent="0.2">
      <c r="W760" s="151"/>
      <c r="X760" s="149"/>
      <c r="Y760" s="150"/>
      <c r="Z760" s="150"/>
      <c r="AA760" s="151"/>
    </row>
    <row r="761" spans="23:27" x14ac:dyDescent="0.2">
      <c r="W761" s="151"/>
      <c r="X761" s="149"/>
      <c r="Y761" s="150"/>
      <c r="Z761" s="150"/>
      <c r="AA761" s="151"/>
    </row>
    <row r="762" spans="23:27" x14ac:dyDescent="0.2">
      <c r="W762" s="151"/>
      <c r="X762" s="149"/>
      <c r="Y762" s="150"/>
      <c r="Z762" s="150"/>
      <c r="AA762" s="151"/>
    </row>
    <row r="763" spans="23:27" x14ac:dyDescent="0.2">
      <c r="W763" s="151"/>
      <c r="X763" s="149"/>
      <c r="Y763" s="150"/>
      <c r="Z763" s="150"/>
      <c r="AA763" s="151"/>
    </row>
    <row r="764" spans="23:27" x14ac:dyDescent="0.2">
      <c r="W764" s="151"/>
      <c r="X764" s="149"/>
      <c r="Y764" s="150"/>
      <c r="Z764" s="150"/>
      <c r="AA764" s="151"/>
    </row>
    <row r="765" spans="23:27" x14ac:dyDescent="0.2">
      <c r="W765" s="151"/>
      <c r="X765" s="149"/>
      <c r="Y765" s="150"/>
      <c r="Z765" s="150"/>
      <c r="AA765" s="151"/>
    </row>
    <row r="766" spans="23:27" x14ac:dyDescent="0.2">
      <c r="W766" s="151"/>
      <c r="X766" s="149"/>
      <c r="Y766" s="150"/>
      <c r="Z766" s="150"/>
      <c r="AA766" s="151"/>
    </row>
    <row r="767" spans="23:27" x14ac:dyDescent="0.2">
      <c r="W767" s="151"/>
      <c r="X767" s="149"/>
      <c r="Y767" s="150"/>
      <c r="Z767" s="150"/>
      <c r="AA767" s="151"/>
    </row>
    <row r="768" spans="23:27" x14ac:dyDescent="0.2">
      <c r="W768" s="151"/>
      <c r="X768" s="149"/>
      <c r="Y768" s="150"/>
      <c r="Z768" s="150"/>
      <c r="AA768" s="151"/>
    </row>
    <row r="769" spans="23:27" x14ac:dyDescent="0.2">
      <c r="W769" s="151"/>
      <c r="X769" s="149"/>
      <c r="Y769" s="150"/>
      <c r="Z769" s="150"/>
      <c r="AA769" s="151"/>
    </row>
    <row r="770" spans="23:27" x14ac:dyDescent="0.2">
      <c r="W770" s="151"/>
      <c r="X770" s="149"/>
      <c r="Y770" s="150"/>
      <c r="Z770" s="150"/>
      <c r="AA770" s="151"/>
    </row>
    <row r="771" spans="23:27" x14ac:dyDescent="0.2">
      <c r="W771" s="151"/>
      <c r="X771" s="149"/>
      <c r="Y771" s="150"/>
      <c r="Z771" s="150"/>
      <c r="AA771" s="151"/>
    </row>
    <row r="772" spans="23:27" x14ac:dyDescent="0.2">
      <c r="W772" s="151"/>
      <c r="X772" s="149"/>
      <c r="Y772" s="150"/>
      <c r="Z772" s="150"/>
      <c r="AA772" s="151"/>
    </row>
    <row r="773" spans="23:27" x14ac:dyDescent="0.2">
      <c r="W773" s="151"/>
      <c r="X773" s="149"/>
      <c r="Y773" s="150"/>
      <c r="Z773" s="150"/>
      <c r="AA773" s="151"/>
    </row>
    <row r="774" spans="23:27" x14ac:dyDescent="0.2">
      <c r="W774" s="151"/>
      <c r="X774" s="149"/>
      <c r="Y774" s="150"/>
      <c r="Z774" s="150"/>
      <c r="AA774" s="151"/>
    </row>
    <row r="775" spans="23:27" x14ac:dyDescent="0.2">
      <c r="W775" s="151"/>
      <c r="X775" s="149"/>
      <c r="Y775" s="150"/>
      <c r="Z775" s="150"/>
      <c r="AA775" s="151"/>
    </row>
    <row r="776" spans="23:27" x14ac:dyDescent="0.2">
      <c r="W776" s="151"/>
      <c r="X776" s="149"/>
      <c r="Y776" s="150"/>
      <c r="Z776" s="150"/>
      <c r="AA776" s="151"/>
    </row>
    <row r="777" spans="23:27" x14ac:dyDescent="0.2">
      <c r="W777" s="151"/>
      <c r="X777" s="149"/>
      <c r="Y777" s="150"/>
      <c r="Z777" s="150"/>
      <c r="AA777" s="151"/>
    </row>
    <row r="778" spans="23:27" x14ac:dyDescent="0.2">
      <c r="W778" s="151"/>
      <c r="X778" s="149"/>
      <c r="Y778" s="150"/>
      <c r="Z778" s="150"/>
      <c r="AA778" s="151"/>
    </row>
    <row r="779" spans="23:27" x14ac:dyDescent="0.2">
      <c r="W779" s="151"/>
      <c r="X779" s="149"/>
      <c r="Y779" s="150"/>
      <c r="Z779" s="150"/>
      <c r="AA779" s="151"/>
    </row>
    <row r="780" spans="23:27" x14ac:dyDescent="0.2">
      <c r="W780" s="151"/>
      <c r="X780" s="149"/>
      <c r="Y780" s="150"/>
      <c r="Z780" s="150"/>
      <c r="AA780" s="151"/>
    </row>
    <row r="781" spans="23:27" x14ac:dyDescent="0.2">
      <c r="W781" s="151"/>
      <c r="X781" s="149"/>
      <c r="Y781" s="150"/>
      <c r="Z781" s="150"/>
      <c r="AA781" s="151"/>
    </row>
    <row r="782" spans="23:27" x14ac:dyDescent="0.2">
      <c r="W782" s="151"/>
      <c r="X782" s="149"/>
      <c r="Y782" s="150"/>
      <c r="Z782" s="150"/>
      <c r="AA782" s="151"/>
    </row>
    <row r="783" spans="23:27" x14ac:dyDescent="0.2">
      <c r="W783" s="151"/>
      <c r="X783" s="149"/>
      <c r="Y783" s="150"/>
      <c r="Z783" s="150"/>
      <c r="AA783" s="151"/>
    </row>
    <row r="784" spans="23:27" x14ac:dyDescent="0.2">
      <c r="W784" s="151"/>
      <c r="X784" s="149"/>
      <c r="Y784" s="150"/>
      <c r="Z784" s="150"/>
      <c r="AA784" s="151"/>
    </row>
    <row r="785" spans="23:27" x14ac:dyDescent="0.2">
      <c r="W785" s="151"/>
      <c r="X785" s="149"/>
      <c r="Y785" s="150"/>
      <c r="Z785" s="150"/>
      <c r="AA785" s="151"/>
    </row>
    <row r="786" spans="23:27" x14ac:dyDescent="0.2">
      <c r="W786" s="151"/>
      <c r="X786" s="149"/>
      <c r="Y786" s="150"/>
      <c r="Z786" s="150"/>
      <c r="AA786" s="151"/>
    </row>
    <row r="787" spans="23:27" x14ac:dyDescent="0.2">
      <c r="W787" s="151"/>
      <c r="X787" s="149"/>
      <c r="Y787" s="150"/>
      <c r="Z787" s="150"/>
      <c r="AA787" s="151"/>
    </row>
    <row r="788" spans="23:27" x14ac:dyDescent="0.2">
      <c r="W788" s="151"/>
      <c r="X788" s="149"/>
      <c r="Y788" s="150"/>
      <c r="Z788" s="150"/>
      <c r="AA788" s="151"/>
    </row>
    <row r="789" spans="23:27" x14ac:dyDescent="0.2">
      <c r="W789" s="151"/>
      <c r="X789" s="149"/>
      <c r="Y789" s="150"/>
      <c r="Z789" s="150"/>
      <c r="AA789" s="151"/>
    </row>
    <row r="790" spans="23:27" x14ac:dyDescent="0.2">
      <c r="W790" s="151"/>
      <c r="X790" s="149"/>
      <c r="Y790" s="150"/>
      <c r="Z790" s="150"/>
      <c r="AA790" s="151"/>
    </row>
    <row r="791" spans="23:27" x14ac:dyDescent="0.2">
      <c r="W791" s="151"/>
      <c r="X791" s="149"/>
      <c r="Y791" s="150"/>
      <c r="Z791" s="150"/>
      <c r="AA791" s="151"/>
    </row>
    <row r="792" spans="23:27" x14ac:dyDescent="0.2">
      <c r="W792" s="151"/>
      <c r="X792" s="149"/>
      <c r="Y792" s="150"/>
      <c r="Z792" s="150"/>
      <c r="AA792" s="151"/>
    </row>
    <row r="793" spans="23:27" x14ac:dyDescent="0.2">
      <c r="W793" s="151"/>
      <c r="X793" s="149"/>
      <c r="Y793" s="150"/>
      <c r="Z793" s="150"/>
      <c r="AA793" s="151"/>
    </row>
    <row r="794" spans="23:27" x14ac:dyDescent="0.2">
      <c r="W794" s="151"/>
      <c r="X794" s="149"/>
      <c r="Y794" s="150"/>
      <c r="Z794" s="150"/>
      <c r="AA794" s="151"/>
    </row>
    <row r="795" spans="23:27" x14ac:dyDescent="0.2">
      <c r="W795" s="151"/>
      <c r="X795" s="149"/>
      <c r="Y795" s="150"/>
      <c r="Z795" s="150"/>
      <c r="AA795" s="151"/>
    </row>
    <row r="796" spans="23:27" x14ac:dyDescent="0.2">
      <c r="W796" s="151"/>
      <c r="X796" s="149"/>
      <c r="Y796" s="150"/>
      <c r="Z796" s="150"/>
      <c r="AA796" s="151"/>
    </row>
    <row r="797" spans="23:27" x14ac:dyDescent="0.2">
      <c r="W797" s="151"/>
      <c r="X797" s="149"/>
      <c r="Y797" s="150"/>
      <c r="Z797" s="150"/>
      <c r="AA797" s="151"/>
    </row>
    <row r="798" spans="23:27" x14ac:dyDescent="0.2">
      <c r="W798" s="151"/>
      <c r="X798" s="149"/>
      <c r="Y798" s="150"/>
      <c r="Z798" s="150"/>
      <c r="AA798" s="151"/>
    </row>
    <row r="799" spans="23:27" x14ac:dyDescent="0.2">
      <c r="W799" s="151"/>
      <c r="X799" s="149"/>
      <c r="Y799" s="150"/>
      <c r="Z799" s="150"/>
      <c r="AA799" s="151"/>
    </row>
    <row r="800" spans="23:27" x14ac:dyDescent="0.2">
      <c r="W800" s="151"/>
      <c r="X800" s="149"/>
      <c r="Y800" s="150"/>
      <c r="Z800" s="150"/>
      <c r="AA800" s="151"/>
    </row>
    <row r="801" spans="23:27" x14ac:dyDescent="0.2">
      <c r="W801" s="151"/>
      <c r="X801" s="149"/>
      <c r="Y801" s="150"/>
      <c r="Z801" s="150"/>
      <c r="AA801" s="151"/>
    </row>
    <row r="802" spans="23:27" x14ac:dyDescent="0.2">
      <c r="W802" s="151"/>
      <c r="X802" s="149"/>
      <c r="Y802" s="150"/>
      <c r="Z802" s="150"/>
      <c r="AA802" s="151"/>
    </row>
    <row r="803" spans="23:27" x14ac:dyDescent="0.2">
      <c r="W803" s="151"/>
      <c r="X803" s="149"/>
      <c r="Y803" s="150"/>
      <c r="Z803" s="150"/>
      <c r="AA803" s="151"/>
    </row>
    <row r="804" spans="23:27" x14ac:dyDescent="0.2">
      <c r="W804" s="151"/>
      <c r="X804" s="149"/>
      <c r="Y804" s="150"/>
      <c r="Z804" s="150"/>
      <c r="AA804" s="151"/>
    </row>
    <row r="805" spans="23:27" x14ac:dyDescent="0.2">
      <c r="W805" s="151"/>
      <c r="X805" s="149"/>
      <c r="Y805" s="150"/>
      <c r="Z805" s="150"/>
      <c r="AA805" s="151"/>
    </row>
    <row r="806" spans="23:27" x14ac:dyDescent="0.2">
      <c r="W806" s="151"/>
      <c r="X806" s="149"/>
      <c r="Y806" s="150"/>
      <c r="Z806" s="150"/>
      <c r="AA806" s="151"/>
    </row>
    <row r="807" spans="23:27" x14ac:dyDescent="0.2">
      <c r="W807" s="151"/>
      <c r="X807" s="149"/>
      <c r="Y807" s="150"/>
      <c r="Z807" s="150"/>
      <c r="AA807" s="151"/>
    </row>
    <row r="808" spans="23:27" x14ac:dyDescent="0.2">
      <c r="W808" s="151"/>
      <c r="X808" s="149"/>
      <c r="Y808" s="150"/>
      <c r="Z808" s="150"/>
      <c r="AA808" s="151"/>
    </row>
    <row r="809" spans="23:27" x14ac:dyDescent="0.2">
      <c r="W809" s="151"/>
      <c r="X809" s="149"/>
      <c r="Y809" s="150"/>
      <c r="Z809" s="150"/>
      <c r="AA809" s="151"/>
    </row>
    <row r="810" spans="23:27" x14ac:dyDescent="0.2">
      <c r="W810" s="151"/>
      <c r="X810" s="149"/>
      <c r="Y810" s="150"/>
      <c r="Z810" s="150"/>
      <c r="AA810" s="151"/>
    </row>
    <row r="811" spans="23:27" x14ac:dyDescent="0.2">
      <c r="W811" s="151"/>
      <c r="X811" s="149"/>
      <c r="Y811" s="150"/>
      <c r="Z811" s="150"/>
      <c r="AA811" s="151"/>
    </row>
    <row r="812" spans="23:27" x14ac:dyDescent="0.2">
      <c r="W812" s="151"/>
      <c r="X812" s="149"/>
      <c r="Y812" s="150"/>
      <c r="Z812" s="150"/>
      <c r="AA812" s="151"/>
    </row>
    <row r="813" spans="23:27" x14ac:dyDescent="0.2">
      <c r="W813" s="151"/>
      <c r="X813" s="149"/>
      <c r="Y813" s="150"/>
      <c r="Z813" s="150"/>
      <c r="AA813" s="151"/>
    </row>
    <row r="814" spans="23:27" x14ac:dyDescent="0.2">
      <c r="W814" s="151"/>
      <c r="X814" s="149"/>
      <c r="Y814" s="150"/>
      <c r="Z814" s="150"/>
      <c r="AA814" s="151"/>
    </row>
    <row r="815" spans="23:27" x14ac:dyDescent="0.2">
      <c r="W815" s="151"/>
      <c r="X815" s="149"/>
      <c r="Y815" s="150"/>
      <c r="Z815" s="150"/>
      <c r="AA815" s="151"/>
    </row>
    <row r="816" spans="23:27" x14ac:dyDescent="0.2">
      <c r="W816" s="151"/>
      <c r="X816" s="149"/>
      <c r="Y816" s="150"/>
      <c r="Z816" s="150"/>
      <c r="AA816" s="151"/>
    </row>
    <row r="817" spans="23:27" x14ac:dyDescent="0.2">
      <c r="W817" s="151"/>
      <c r="X817" s="149"/>
      <c r="Y817" s="150"/>
      <c r="Z817" s="150"/>
      <c r="AA817" s="151"/>
    </row>
    <row r="818" spans="23:27" x14ac:dyDescent="0.2">
      <c r="W818" s="151"/>
      <c r="X818" s="149"/>
      <c r="Y818" s="150"/>
      <c r="Z818" s="150"/>
      <c r="AA818" s="151"/>
    </row>
    <row r="819" spans="23:27" x14ac:dyDescent="0.2">
      <c r="W819" s="151"/>
      <c r="X819" s="149"/>
      <c r="Y819" s="150"/>
      <c r="Z819" s="150"/>
      <c r="AA819" s="151"/>
    </row>
    <row r="820" spans="23:27" x14ac:dyDescent="0.2">
      <c r="W820" s="151"/>
      <c r="X820" s="149"/>
      <c r="Y820" s="150"/>
      <c r="Z820" s="150"/>
      <c r="AA820" s="151"/>
    </row>
    <row r="821" spans="23:27" x14ac:dyDescent="0.2">
      <c r="W821" s="151"/>
      <c r="X821" s="149"/>
      <c r="Y821" s="150"/>
      <c r="Z821" s="150"/>
      <c r="AA821" s="151"/>
    </row>
    <row r="822" spans="23:27" x14ac:dyDescent="0.2">
      <c r="W822" s="151"/>
      <c r="X822" s="149"/>
      <c r="Y822" s="150"/>
      <c r="Z822" s="150"/>
      <c r="AA822" s="151"/>
    </row>
    <row r="823" spans="23:27" x14ac:dyDescent="0.2">
      <c r="W823" s="151"/>
      <c r="X823" s="149"/>
      <c r="Y823" s="150"/>
      <c r="Z823" s="150"/>
      <c r="AA823" s="151"/>
    </row>
    <row r="824" spans="23:27" x14ac:dyDescent="0.2">
      <c r="W824" s="151"/>
      <c r="X824" s="149"/>
      <c r="Y824" s="150"/>
      <c r="Z824" s="150"/>
      <c r="AA824" s="151"/>
    </row>
    <row r="825" spans="23:27" x14ac:dyDescent="0.2">
      <c r="W825" s="151"/>
      <c r="X825" s="149"/>
      <c r="Y825" s="150"/>
      <c r="Z825" s="150"/>
      <c r="AA825" s="151"/>
    </row>
    <row r="826" spans="23:27" x14ac:dyDescent="0.2">
      <c r="W826" s="151"/>
      <c r="X826" s="149"/>
      <c r="Y826" s="150"/>
      <c r="Z826" s="150"/>
      <c r="AA826" s="151"/>
    </row>
    <row r="827" spans="23:27" x14ac:dyDescent="0.2">
      <c r="W827" s="151"/>
      <c r="X827" s="149"/>
      <c r="Y827" s="150"/>
      <c r="Z827" s="150"/>
      <c r="AA827" s="151"/>
    </row>
    <row r="828" spans="23:27" x14ac:dyDescent="0.2">
      <c r="W828" s="151"/>
      <c r="X828" s="149"/>
      <c r="Y828" s="150"/>
      <c r="Z828" s="150"/>
      <c r="AA828" s="151"/>
    </row>
    <row r="829" spans="23:27" x14ac:dyDescent="0.2">
      <c r="W829" s="151"/>
      <c r="X829" s="149"/>
      <c r="Y829" s="150"/>
      <c r="Z829" s="150"/>
      <c r="AA829" s="151"/>
    </row>
    <row r="830" spans="23:27" x14ac:dyDescent="0.2">
      <c r="W830" s="151"/>
      <c r="X830" s="149"/>
      <c r="Y830" s="150"/>
      <c r="Z830" s="150"/>
      <c r="AA830" s="151"/>
    </row>
    <row r="831" spans="23:27" x14ac:dyDescent="0.2">
      <c r="W831" s="151"/>
      <c r="X831" s="149"/>
      <c r="Y831" s="150"/>
      <c r="Z831" s="150"/>
      <c r="AA831" s="151"/>
    </row>
    <row r="832" spans="23:27" x14ac:dyDescent="0.2">
      <c r="W832" s="151"/>
      <c r="X832" s="149"/>
      <c r="Y832" s="150"/>
      <c r="Z832" s="150"/>
      <c r="AA832" s="151"/>
    </row>
    <row r="833" spans="23:27" x14ac:dyDescent="0.2">
      <c r="W833" s="151"/>
      <c r="X833" s="149"/>
      <c r="Y833" s="150"/>
      <c r="Z833" s="150"/>
      <c r="AA833" s="151"/>
    </row>
    <row r="834" spans="23:27" x14ac:dyDescent="0.2">
      <c r="W834" s="151"/>
      <c r="X834" s="149"/>
      <c r="Y834" s="150"/>
      <c r="Z834" s="150"/>
      <c r="AA834" s="151"/>
    </row>
    <row r="835" spans="23:27" x14ac:dyDescent="0.2">
      <c r="W835" s="151"/>
      <c r="X835" s="149"/>
      <c r="Y835" s="150"/>
      <c r="Z835" s="150"/>
      <c r="AA835" s="151"/>
    </row>
    <row r="836" spans="23:27" x14ac:dyDescent="0.2">
      <c r="W836" s="151"/>
      <c r="X836" s="149"/>
      <c r="Y836" s="150"/>
      <c r="Z836" s="150"/>
      <c r="AA836" s="151"/>
    </row>
    <row r="837" spans="23:27" x14ac:dyDescent="0.2">
      <c r="W837" s="151"/>
      <c r="X837" s="149"/>
      <c r="Y837" s="150"/>
      <c r="Z837" s="150"/>
      <c r="AA837" s="151"/>
    </row>
    <row r="838" spans="23:27" x14ac:dyDescent="0.2">
      <c r="W838" s="151"/>
      <c r="X838" s="149"/>
      <c r="Y838" s="150"/>
      <c r="Z838" s="150"/>
      <c r="AA838" s="151"/>
    </row>
    <row r="839" spans="23:27" x14ac:dyDescent="0.2">
      <c r="W839" s="151"/>
      <c r="X839" s="149"/>
      <c r="Y839" s="150"/>
      <c r="Z839" s="150"/>
      <c r="AA839" s="151"/>
    </row>
    <row r="840" spans="23:27" x14ac:dyDescent="0.2">
      <c r="W840" s="151"/>
      <c r="X840" s="149"/>
      <c r="Y840" s="150"/>
      <c r="Z840" s="150"/>
      <c r="AA840" s="151"/>
    </row>
    <row r="841" spans="23:27" x14ac:dyDescent="0.2">
      <c r="W841" s="151"/>
      <c r="X841" s="149"/>
      <c r="Y841" s="150"/>
      <c r="Z841" s="150"/>
      <c r="AA841" s="151"/>
    </row>
    <row r="842" spans="23:27" x14ac:dyDescent="0.2">
      <c r="W842" s="151"/>
      <c r="X842" s="149"/>
      <c r="Y842" s="150"/>
      <c r="Z842" s="150"/>
      <c r="AA842" s="151"/>
    </row>
    <row r="843" spans="23:27" x14ac:dyDescent="0.2">
      <c r="W843" s="151"/>
      <c r="X843" s="149"/>
      <c r="Y843" s="150"/>
      <c r="Z843" s="150"/>
      <c r="AA843" s="151"/>
    </row>
    <row r="844" spans="23:27" x14ac:dyDescent="0.2">
      <c r="W844" s="151"/>
      <c r="X844" s="149"/>
      <c r="Y844" s="150"/>
      <c r="Z844" s="150"/>
      <c r="AA844" s="151"/>
    </row>
    <row r="845" spans="23:27" x14ac:dyDescent="0.2">
      <c r="W845" s="151"/>
      <c r="X845" s="149"/>
      <c r="Y845" s="150"/>
      <c r="Z845" s="150"/>
      <c r="AA845" s="151"/>
    </row>
    <row r="846" spans="23:27" x14ac:dyDescent="0.2">
      <c r="W846" s="151"/>
      <c r="X846" s="149"/>
      <c r="Y846" s="150"/>
      <c r="Z846" s="150"/>
      <c r="AA846" s="151"/>
    </row>
    <row r="847" spans="23:27" x14ac:dyDescent="0.2">
      <c r="W847" s="151"/>
      <c r="X847" s="149"/>
      <c r="Y847" s="150"/>
      <c r="Z847" s="150"/>
      <c r="AA847" s="151"/>
    </row>
    <row r="848" spans="23:27" x14ac:dyDescent="0.2">
      <c r="W848" s="151"/>
      <c r="X848" s="149"/>
      <c r="Y848" s="150"/>
      <c r="Z848" s="150"/>
      <c r="AA848" s="151"/>
    </row>
    <row r="849" spans="23:27" x14ac:dyDescent="0.2">
      <c r="W849" s="151"/>
      <c r="X849" s="149"/>
      <c r="Y849" s="150"/>
      <c r="Z849" s="150"/>
      <c r="AA849" s="151"/>
    </row>
    <row r="850" spans="23:27" x14ac:dyDescent="0.2">
      <c r="W850" s="151"/>
      <c r="X850" s="149"/>
      <c r="Y850" s="150"/>
      <c r="Z850" s="150"/>
      <c r="AA850" s="151"/>
    </row>
    <row r="851" spans="23:27" x14ac:dyDescent="0.2">
      <c r="W851" s="151"/>
      <c r="X851" s="149"/>
      <c r="Y851" s="150"/>
      <c r="Z851" s="150"/>
      <c r="AA851" s="151"/>
    </row>
    <row r="852" spans="23:27" x14ac:dyDescent="0.2">
      <c r="W852" s="151"/>
      <c r="X852" s="149"/>
      <c r="Y852" s="150"/>
      <c r="Z852" s="150"/>
      <c r="AA852" s="151"/>
    </row>
    <row r="853" spans="23:27" x14ac:dyDescent="0.2">
      <c r="W853" s="151"/>
      <c r="X853" s="149"/>
      <c r="Y853" s="150"/>
      <c r="Z853" s="150"/>
      <c r="AA853" s="151"/>
    </row>
    <row r="854" spans="23:27" x14ac:dyDescent="0.2">
      <c r="W854" s="151"/>
      <c r="X854" s="149"/>
      <c r="Y854" s="150"/>
      <c r="Z854" s="150"/>
      <c r="AA854" s="151"/>
    </row>
    <row r="855" spans="23:27" x14ac:dyDescent="0.2">
      <c r="W855" s="151"/>
      <c r="X855" s="149"/>
      <c r="Y855" s="150"/>
      <c r="Z855" s="150"/>
      <c r="AA855" s="151"/>
    </row>
    <row r="856" spans="23:27" x14ac:dyDescent="0.2">
      <c r="W856" s="151"/>
      <c r="X856" s="149"/>
      <c r="Y856" s="150"/>
      <c r="Z856" s="150"/>
      <c r="AA856" s="151"/>
    </row>
    <row r="857" spans="23:27" x14ac:dyDescent="0.2">
      <c r="W857" s="151"/>
      <c r="X857" s="149"/>
      <c r="Y857" s="150"/>
      <c r="Z857" s="150"/>
      <c r="AA857" s="151"/>
    </row>
    <row r="858" spans="23:27" x14ac:dyDescent="0.2">
      <c r="W858" s="151"/>
      <c r="X858" s="149"/>
      <c r="Y858" s="150"/>
      <c r="Z858" s="150"/>
      <c r="AA858" s="151"/>
    </row>
    <row r="859" spans="23:27" x14ac:dyDescent="0.2">
      <c r="W859" s="151"/>
      <c r="X859" s="149"/>
      <c r="Y859" s="150"/>
      <c r="Z859" s="150"/>
      <c r="AA859" s="151"/>
    </row>
    <row r="860" spans="23:27" x14ac:dyDescent="0.2">
      <c r="W860" s="151"/>
      <c r="X860" s="149"/>
      <c r="Y860" s="150"/>
      <c r="Z860" s="150"/>
      <c r="AA860" s="151"/>
    </row>
    <row r="861" spans="23:27" x14ac:dyDescent="0.2">
      <c r="W861" s="151"/>
      <c r="X861" s="149"/>
      <c r="Y861" s="150"/>
      <c r="Z861" s="150"/>
      <c r="AA861" s="151"/>
    </row>
    <row r="862" spans="23:27" x14ac:dyDescent="0.2">
      <c r="W862" s="151"/>
      <c r="X862" s="149"/>
      <c r="Y862" s="150"/>
      <c r="Z862" s="150"/>
      <c r="AA862" s="151"/>
    </row>
    <row r="863" spans="23:27" x14ac:dyDescent="0.2">
      <c r="W863" s="151"/>
      <c r="X863" s="149"/>
      <c r="Y863" s="150"/>
      <c r="Z863" s="150"/>
      <c r="AA863" s="151"/>
    </row>
    <row r="864" spans="23:27" x14ac:dyDescent="0.2">
      <c r="W864" s="151"/>
      <c r="X864" s="149"/>
      <c r="Y864" s="150"/>
      <c r="Z864" s="150"/>
      <c r="AA864" s="151"/>
    </row>
    <row r="865" spans="23:27" x14ac:dyDescent="0.2">
      <c r="W865" s="151"/>
      <c r="X865" s="149"/>
      <c r="Y865" s="150"/>
      <c r="Z865" s="150"/>
      <c r="AA865" s="151"/>
    </row>
    <row r="866" spans="23:27" x14ac:dyDescent="0.2">
      <c r="W866" s="151"/>
      <c r="X866" s="149"/>
      <c r="Y866" s="150"/>
      <c r="Z866" s="150"/>
      <c r="AA866" s="151"/>
    </row>
    <row r="867" spans="23:27" x14ac:dyDescent="0.2">
      <c r="W867" s="151"/>
      <c r="X867" s="149"/>
      <c r="Y867" s="150"/>
      <c r="Z867" s="150"/>
      <c r="AA867" s="151"/>
    </row>
    <row r="868" spans="23:27" x14ac:dyDescent="0.2">
      <c r="W868" s="151"/>
      <c r="X868" s="149"/>
      <c r="Y868" s="150"/>
      <c r="Z868" s="150"/>
      <c r="AA868" s="151"/>
    </row>
    <row r="869" spans="23:27" x14ac:dyDescent="0.2">
      <c r="W869" s="151"/>
      <c r="X869" s="149"/>
      <c r="Y869" s="150"/>
      <c r="Z869" s="150"/>
      <c r="AA869" s="151"/>
    </row>
    <row r="870" spans="23:27" x14ac:dyDescent="0.2">
      <c r="W870" s="151"/>
      <c r="X870" s="149"/>
      <c r="Y870" s="150"/>
      <c r="Z870" s="150"/>
      <c r="AA870" s="151"/>
    </row>
    <row r="871" spans="23:27" x14ac:dyDescent="0.2">
      <c r="W871" s="151"/>
      <c r="X871" s="149"/>
      <c r="Y871" s="150"/>
      <c r="Z871" s="150"/>
      <c r="AA871" s="151"/>
    </row>
    <row r="872" spans="23:27" x14ac:dyDescent="0.2">
      <c r="W872" s="151"/>
      <c r="X872" s="149"/>
      <c r="Y872" s="150"/>
      <c r="Z872" s="150"/>
      <c r="AA872" s="151"/>
    </row>
    <row r="873" spans="23:27" x14ac:dyDescent="0.2">
      <c r="W873" s="151"/>
      <c r="X873" s="149"/>
      <c r="Y873" s="150"/>
      <c r="Z873" s="150"/>
      <c r="AA873" s="151"/>
    </row>
    <row r="874" spans="23:27" x14ac:dyDescent="0.2">
      <c r="W874" s="151"/>
      <c r="X874" s="149"/>
      <c r="Y874" s="150"/>
      <c r="Z874" s="150"/>
      <c r="AA874" s="151"/>
    </row>
    <row r="875" spans="23:27" x14ac:dyDescent="0.2">
      <c r="W875" s="151"/>
      <c r="X875" s="149"/>
      <c r="Y875" s="150"/>
      <c r="Z875" s="150"/>
      <c r="AA875" s="151"/>
    </row>
    <row r="876" spans="23:27" x14ac:dyDescent="0.2">
      <c r="W876" s="151"/>
      <c r="X876" s="149"/>
      <c r="Y876" s="150"/>
      <c r="Z876" s="150"/>
      <c r="AA876" s="151"/>
    </row>
    <row r="877" spans="23:27" x14ac:dyDescent="0.2">
      <c r="W877" s="151"/>
      <c r="X877" s="149"/>
      <c r="Y877" s="150"/>
      <c r="Z877" s="150"/>
      <c r="AA877" s="151"/>
    </row>
    <row r="878" spans="23:27" x14ac:dyDescent="0.2">
      <c r="W878" s="151"/>
      <c r="X878" s="149"/>
      <c r="Y878" s="150"/>
      <c r="Z878" s="150"/>
      <c r="AA878" s="151"/>
    </row>
    <row r="879" spans="23:27" x14ac:dyDescent="0.2">
      <c r="W879" s="151"/>
      <c r="X879" s="149"/>
      <c r="Y879" s="150"/>
      <c r="Z879" s="150"/>
      <c r="AA879" s="151"/>
    </row>
    <row r="880" spans="23:27" x14ac:dyDescent="0.2">
      <c r="W880" s="151"/>
      <c r="X880" s="149"/>
      <c r="Y880" s="150"/>
      <c r="Z880" s="150"/>
      <c r="AA880" s="151"/>
    </row>
    <row r="881" spans="23:27" x14ac:dyDescent="0.2">
      <c r="W881" s="151"/>
      <c r="X881" s="149"/>
      <c r="Y881" s="150"/>
      <c r="Z881" s="150"/>
      <c r="AA881" s="151"/>
    </row>
    <row r="882" spans="23:27" x14ac:dyDescent="0.2">
      <c r="W882" s="151"/>
      <c r="X882" s="149"/>
      <c r="Y882" s="150"/>
      <c r="Z882" s="150"/>
      <c r="AA882" s="151"/>
    </row>
    <row r="883" spans="23:27" x14ac:dyDescent="0.2">
      <c r="W883" s="151"/>
      <c r="X883" s="149"/>
      <c r="Y883" s="150"/>
      <c r="Z883" s="150"/>
      <c r="AA883" s="151"/>
    </row>
    <row r="884" spans="23:27" x14ac:dyDescent="0.2">
      <c r="W884" s="151"/>
      <c r="X884" s="149"/>
      <c r="Y884" s="150"/>
      <c r="Z884" s="150"/>
      <c r="AA884" s="151"/>
    </row>
    <row r="885" spans="23:27" x14ac:dyDescent="0.2">
      <c r="W885" s="151"/>
      <c r="X885" s="149"/>
      <c r="Y885" s="150"/>
      <c r="Z885" s="150"/>
      <c r="AA885" s="151"/>
    </row>
    <row r="886" spans="23:27" x14ac:dyDescent="0.2">
      <c r="W886" s="151"/>
      <c r="X886" s="149"/>
      <c r="Y886" s="150"/>
      <c r="Z886" s="150"/>
      <c r="AA886" s="151"/>
    </row>
    <row r="887" spans="23:27" x14ac:dyDescent="0.2">
      <c r="W887" s="151"/>
      <c r="X887" s="149"/>
      <c r="Y887" s="150"/>
      <c r="Z887" s="150"/>
      <c r="AA887" s="151"/>
    </row>
    <row r="888" spans="23:27" x14ac:dyDescent="0.2">
      <c r="W888" s="151"/>
      <c r="X888" s="149"/>
      <c r="Y888" s="150"/>
      <c r="Z888" s="150"/>
      <c r="AA888" s="151"/>
    </row>
    <row r="889" spans="23:27" x14ac:dyDescent="0.2">
      <c r="W889" s="151"/>
      <c r="X889" s="149"/>
      <c r="Y889" s="150"/>
      <c r="Z889" s="150"/>
      <c r="AA889" s="151"/>
    </row>
    <row r="890" spans="23:27" x14ac:dyDescent="0.2">
      <c r="W890" s="151"/>
      <c r="X890" s="149"/>
      <c r="Y890" s="150"/>
      <c r="Z890" s="150"/>
      <c r="AA890" s="151"/>
    </row>
    <row r="891" spans="23:27" x14ac:dyDescent="0.2">
      <c r="W891" s="151"/>
      <c r="X891" s="149"/>
      <c r="Y891" s="150"/>
      <c r="Z891" s="150"/>
      <c r="AA891" s="151"/>
    </row>
    <row r="892" spans="23:27" x14ac:dyDescent="0.2">
      <c r="W892" s="151"/>
      <c r="X892" s="149"/>
      <c r="Y892" s="150"/>
      <c r="Z892" s="150"/>
      <c r="AA892" s="151"/>
    </row>
    <row r="893" spans="23:27" x14ac:dyDescent="0.2">
      <c r="W893" s="151"/>
      <c r="X893" s="149"/>
      <c r="Y893" s="150"/>
      <c r="Z893" s="150"/>
      <c r="AA893" s="151"/>
    </row>
    <row r="894" spans="23:27" x14ac:dyDescent="0.2">
      <c r="W894" s="151"/>
      <c r="X894" s="149"/>
      <c r="Y894" s="150"/>
      <c r="Z894" s="150"/>
      <c r="AA894" s="151"/>
    </row>
    <row r="895" spans="23:27" x14ac:dyDescent="0.2">
      <c r="W895" s="151"/>
      <c r="X895" s="149"/>
      <c r="Y895" s="150"/>
      <c r="Z895" s="150"/>
      <c r="AA895" s="151"/>
    </row>
    <row r="896" spans="23:27" x14ac:dyDescent="0.2">
      <c r="W896" s="151"/>
      <c r="X896" s="149"/>
      <c r="Y896" s="150"/>
      <c r="Z896" s="150"/>
      <c r="AA896" s="151"/>
    </row>
    <row r="897" spans="23:27" x14ac:dyDescent="0.2">
      <c r="W897" s="151"/>
      <c r="X897" s="149"/>
      <c r="Y897" s="150"/>
      <c r="Z897" s="150"/>
      <c r="AA897" s="151"/>
    </row>
    <row r="898" spans="23:27" x14ac:dyDescent="0.2">
      <c r="W898" s="151"/>
      <c r="X898" s="149"/>
      <c r="Y898" s="150"/>
      <c r="Z898" s="150"/>
      <c r="AA898" s="151"/>
    </row>
    <row r="899" spans="23:27" x14ac:dyDescent="0.2">
      <c r="W899" s="151"/>
      <c r="X899" s="149"/>
      <c r="Y899" s="150"/>
      <c r="Z899" s="150"/>
      <c r="AA899" s="151"/>
    </row>
    <row r="900" spans="23:27" x14ac:dyDescent="0.2">
      <c r="W900" s="151"/>
      <c r="X900" s="149"/>
      <c r="Y900" s="150"/>
      <c r="Z900" s="150"/>
      <c r="AA900" s="151"/>
    </row>
    <row r="901" spans="23:27" x14ac:dyDescent="0.2">
      <c r="W901" s="151"/>
      <c r="X901" s="149"/>
      <c r="Y901" s="150"/>
      <c r="Z901" s="150"/>
      <c r="AA901" s="151"/>
    </row>
    <row r="902" spans="23:27" x14ac:dyDescent="0.2">
      <c r="W902" s="151"/>
      <c r="X902" s="149"/>
      <c r="Y902" s="150"/>
      <c r="Z902" s="150"/>
      <c r="AA902" s="151"/>
    </row>
    <row r="903" spans="23:27" x14ac:dyDescent="0.2">
      <c r="W903" s="151"/>
      <c r="X903" s="149"/>
      <c r="Y903" s="150"/>
      <c r="Z903" s="150"/>
      <c r="AA903" s="151"/>
    </row>
    <row r="904" spans="23:27" x14ac:dyDescent="0.2">
      <c r="W904" s="151"/>
      <c r="X904" s="149"/>
      <c r="Y904" s="150"/>
      <c r="Z904" s="150"/>
      <c r="AA904" s="151"/>
    </row>
    <row r="905" spans="23:27" x14ac:dyDescent="0.2">
      <c r="W905" s="151"/>
      <c r="X905" s="149"/>
      <c r="Y905" s="150"/>
      <c r="Z905" s="150"/>
      <c r="AA905" s="151"/>
    </row>
    <row r="906" spans="23:27" x14ac:dyDescent="0.2">
      <c r="W906" s="151"/>
      <c r="X906" s="149"/>
      <c r="Y906" s="150"/>
      <c r="Z906" s="150"/>
      <c r="AA906" s="151"/>
    </row>
    <row r="907" spans="23:27" x14ac:dyDescent="0.2">
      <c r="W907" s="151"/>
      <c r="X907" s="149"/>
      <c r="Y907" s="150"/>
      <c r="Z907" s="150"/>
      <c r="AA907" s="151"/>
    </row>
    <row r="908" spans="23:27" x14ac:dyDescent="0.2">
      <c r="W908" s="151"/>
      <c r="X908" s="149"/>
      <c r="Y908" s="150"/>
      <c r="Z908" s="150"/>
      <c r="AA908" s="151"/>
    </row>
    <row r="909" spans="23:27" x14ac:dyDescent="0.2">
      <c r="W909" s="151"/>
      <c r="X909" s="149"/>
      <c r="Y909" s="150"/>
      <c r="Z909" s="150"/>
      <c r="AA909" s="151"/>
    </row>
    <row r="910" spans="23:27" x14ac:dyDescent="0.2">
      <c r="W910" s="151"/>
      <c r="X910" s="149"/>
      <c r="Y910" s="150"/>
      <c r="Z910" s="150"/>
      <c r="AA910" s="151"/>
    </row>
    <row r="911" spans="23:27" x14ac:dyDescent="0.2">
      <c r="W911" s="151"/>
      <c r="X911" s="149"/>
      <c r="Y911" s="150"/>
      <c r="Z911" s="150"/>
      <c r="AA911" s="151"/>
    </row>
    <row r="912" spans="23:27" x14ac:dyDescent="0.2">
      <c r="W912" s="151"/>
      <c r="X912" s="149"/>
      <c r="Y912" s="150"/>
      <c r="Z912" s="150"/>
      <c r="AA912" s="151"/>
    </row>
    <row r="913" spans="23:27" x14ac:dyDescent="0.2">
      <c r="W913" s="151"/>
      <c r="X913" s="149"/>
      <c r="Y913" s="150"/>
      <c r="Z913" s="150"/>
      <c r="AA913" s="151"/>
    </row>
    <row r="914" spans="23:27" x14ac:dyDescent="0.2">
      <c r="W914" s="151"/>
      <c r="X914" s="149"/>
      <c r="Y914" s="150"/>
      <c r="Z914" s="150"/>
      <c r="AA914" s="151"/>
    </row>
    <row r="915" spans="23:27" x14ac:dyDescent="0.2">
      <c r="W915" s="151"/>
      <c r="X915" s="149"/>
      <c r="Y915" s="150"/>
      <c r="Z915" s="150"/>
      <c r="AA915" s="151"/>
    </row>
    <row r="916" spans="23:27" x14ac:dyDescent="0.2">
      <c r="W916" s="151"/>
      <c r="X916" s="149"/>
      <c r="Y916" s="150"/>
      <c r="Z916" s="150"/>
      <c r="AA916" s="151"/>
    </row>
    <row r="917" spans="23:27" x14ac:dyDescent="0.2">
      <c r="W917" s="151"/>
      <c r="X917" s="149"/>
      <c r="Y917" s="150"/>
      <c r="Z917" s="150"/>
      <c r="AA917" s="151"/>
    </row>
    <row r="918" spans="23:27" x14ac:dyDescent="0.2">
      <c r="W918" s="151"/>
      <c r="X918" s="149"/>
      <c r="Y918" s="150"/>
      <c r="Z918" s="150"/>
      <c r="AA918" s="151"/>
    </row>
    <row r="919" spans="23:27" x14ac:dyDescent="0.2">
      <c r="W919" s="151"/>
      <c r="X919" s="149"/>
      <c r="Y919" s="150"/>
      <c r="Z919" s="150"/>
      <c r="AA919" s="151"/>
    </row>
    <row r="920" spans="23:27" x14ac:dyDescent="0.2">
      <c r="W920" s="151"/>
      <c r="X920" s="149"/>
      <c r="Y920" s="150"/>
      <c r="Z920" s="150"/>
      <c r="AA920" s="151"/>
    </row>
    <row r="921" spans="23:27" x14ac:dyDescent="0.2">
      <c r="W921" s="151"/>
      <c r="X921" s="149"/>
      <c r="Y921" s="150"/>
      <c r="Z921" s="150"/>
      <c r="AA921" s="151"/>
    </row>
    <row r="922" spans="23:27" x14ac:dyDescent="0.2">
      <c r="W922" s="151"/>
      <c r="X922" s="149"/>
      <c r="Y922" s="150"/>
      <c r="Z922" s="150"/>
      <c r="AA922" s="151"/>
    </row>
    <row r="923" spans="23:27" x14ac:dyDescent="0.2">
      <c r="W923" s="151"/>
      <c r="X923" s="149"/>
      <c r="Y923" s="150"/>
      <c r="Z923" s="150"/>
      <c r="AA923" s="151"/>
    </row>
    <row r="924" spans="23:27" x14ac:dyDescent="0.2">
      <c r="W924" s="151"/>
      <c r="X924" s="149"/>
      <c r="Y924" s="150"/>
      <c r="Z924" s="150"/>
      <c r="AA924" s="151"/>
    </row>
    <row r="925" spans="23:27" x14ac:dyDescent="0.2">
      <c r="W925" s="151"/>
      <c r="X925" s="149"/>
      <c r="Y925" s="150"/>
      <c r="Z925" s="150"/>
      <c r="AA925" s="151"/>
    </row>
    <row r="926" spans="23:27" x14ac:dyDescent="0.2">
      <c r="W926" s="151"/>
      <c r="X926" s="149"/>
      <c r="Y926" s="150"/>
      <c r="Z926" s="150"/>
      <c r="AA926" s="151"/>
    </row>
    <row r="927" spans="23:27" x14ac:dyDescent="0.2">
      <c r="W927" s="151"/>
      <c r="X927" s="149"/>
      <c r="Y927" s="150"/>
      <c r="Z927" s="150"/>
      <c r="AA927" s="151"/>
    </row>
    <row r="928" spans="23:27" x14ac:dyDescent="0.2">
      <c r="W928" s="151"/>
      <c r="X928" s="149"/>
      <c r="Y928" s="150"/>
      <c r="Z928" s="150"/>
      <c r="AA928" s="151"/>
    </row>
    <row r="929" spans="23:27" x14ac:dyDescent="0.2">
      <c r="W929" s="151"/>
      <c r="X929" s="149"/>
      <c r="Y929" s="150"/>
      <c r="Z929" s="150"/>
      <c r="AA929" s="151"/>
    </row>
    <row r="930" spans="23:27" x14ac:dyDescent="0.2">
      <c r="W930" s="151"/>
      <c r="X930" s="149"/>
      <c r="Y930" s="150"/>
      <c r="Z930" s="150"/>
      <c r="AA930" s="151"/>
    </row>
    <row r="931" spans="23:27" x14ac:dyDescent="0.2">
      <c r="W931" s="151"/>
      <c r="X931" s="149"/>
      <c r="Y931" s="150"/>
      <c r="Z931" s="150"/>
      <c r="AA931" s="151"/>
    </row>
    <row r="932" spans="23:27" x14ac:dyDescent="0.2">
      <c r="W932" s="151"/>
      <c r="X932" s="149"/>
      <c r="Y932" s="150"/>
      <c r="Z932" s="150"/>
      <c r="AA932" s="151"/>
    </row>
    <row r="933" spans="23:27" x14ac:dyDescent="0.2">
      <c r="W933" s="151"/>
      <c r="X933" s="149"/>
      <c r="Y933" s="150"/>
      <c r="Z933" s="150"/>
      <c r="AA933" s="151"/>
    </row>
    <row r="934" spans="23:27" x14ac:dyDescent="0.2">
      <c r="W934" s="151"/>
      <c r="X934" s="149"/>
      <c r="Y934" s="150"/>
      <c r="Z934" s="150"/>
      <c r="AA934" s="151"/>
    </row>
    <row r="935" spans="23:27" x14ac:dyDescent="0.2">
      <c r="W935" s="151"/>
      <c r="X935" s="149"/>
      <c r="Y935" s="150"/>
      <c r="Z935" s="150"/>
      <c r="AA935" s="151"/>
    </row>
    <row r="936" spans="23:27" x14ac:dyDescent="0.2">
      <c r="W936" s="151"/>
      <c r="X936" s="149"/>
      <c r="Y936" s="150"/>
      <c r="Z936" s="150"/>
      <c r="AA936" s="151"/>
    </row>
    <row r="937" spans="23:27" x14ac:dyDescent="0.2">
      <c r="W937" s="151"/>
      <c r="X937" s="149"/>
      <c r="Y937" s="150"/>
      <c r="Z937" s="150"/>
      <c r="AA937" s="151"/>
    </row>
    <row r="938" spans="23:27" x14ac:dyDescent="0.2">
      <c r="W938" s="151"/>
      <c r="X938" s="149"/>
      <c r="Y938" s="150"/>
      <c r="Z938" s="150"/>
      <c r="AA938" s="151"/>
    </row>
    <row r="939" spans="23:27" x14ac:dyDescent="0.2">
      <c r="W939" s="151"/>
      <c r="X939" s="149"/>
      <c r="Y939" s="150"/>
      <c r="Z939" s="150"/>
      <c r="AA939" s="151"/>
    </row>
    <row r="940" spans="23:27" x14ac:dyDescent="0.2">
      <c r="W940" s="151"/>
      <c r="X940" s="149"/>
      <c r="Y940" s="150"/>
      <c r="Z940" s="150"/>
      <c r="AA940" s="151"/>
    </row>
    <row r="941" spans="23:27" x14ac:dyDescent="0.2">
      <c r="W941" s="151"/>
      <c r="X941" s="149"/>
      <c r="Y941" s="150"/>
      <c r="Z941" s="150"/>
      <c r="AA941" s="151"/>
    </row>
    <row r="942" spans="23:27" x14ac:dyDescent="0.2">
      <c r="W942" s="151"/>
      <c r="X942" s="149"/>
      <c r="Y942" s="150"/>
      <c r="Z942" s="150"/>
      <c r="AA942" s="151"/>
    </row>
    <row r="943" spans="23:27" x14ac:dyDescent="0.2">
      <c r="W943" s="151"/>
      <c r="X943" s="149"/>
      <c r="Y943" s="150"/>
      <c r="Z943" s="150"/>
      <c r="AA943" s="151"/>
    </row>
    <row r="944" spans="23:27" x14ac:dyDescent="0.2">
      <c r="W944" s="151"/>
      <c r="X944" s="149"/>
      <c r="Y944" s="150"/>
      <c r="Z944" s="150"/>
      <c r="AA944" s="151"/>
    </row>
    <row r="945" spans="23:27" x14ac:dyDescent="0.2">
      <c r="W945" s="151"/>
      <c r="X945" s="149"/>
      <c r="Y945" s="150"/>
      <c r="Z945" s="150"/>
      <c r="AA945" s="151"/>
    </row>
    <row r="946" spans="23:27" x14ac:dyDescent="0.2">
      <c r="W946" s="151"/>
      <c r="X946" s="149"/>
      <c r="Y946" s="150"/>
      <c r="Z946" s="150"/>
      <c r="AA946" s="151"/>
    </row>
    <row r="947" spans="23:27" x14ac:dyDescent="0.2">
      <c r="W947" s="151"/>
      <c r="X947" s="149"/>
      <c r="Y947" s="150"/>
      <c r="Z947" s="150"/>
      <c r="AA947" s="151"/>
    </row>
    <row r="948" spans="23:27" x14ac:dyDescent="0.2">
      <c r="W948" s="151"/>
      <c r="X948" s="149"/>
      <c r="Y948" s="150"/>
      <c r="Z948" s="150"/>
      <c r="AA948" s="151"/>
    </row>
    <row r="949" spans="23:27" x14ac:dyDescent="0.2">
      <c r="W949" s="151"/>
      <c r="X949" s="149"/>
      <c r="Y949" s="150"/>
      <c r="Z949" s="150"/>
      <c r="AA949" s="151"/>
    </row>
    <row r="950" spans="23:27" x14ac:dyDescent="0.2">
      <c r="W950" s="151"/>
      <c r="X950" s="149"/>
      <c r="Y950" s="150"/>
      <c r="Z950" s="150"/>
      <c r="AA950" s="151"/>
    </row>
    <row r="951" spans="23:27" x14ac:dyDescent="0.2">
      <c r="W951" s="151"/>
      <c r="X951" s="149"/>
      <c r="Y951" s="150"/>
      <c r="Z951" s="150"/>
      <c r="AA951" s="151"/>
    </row>
    <row r="952" spans="23:27" x14ac:dyDescent="0.2">
      <c r="W952" s="151"/>
      <c r="X952" s="149"/>
      <c r="Y952" s="150"/>
      <c r="Z952" s="150"/>
      <c r="AA952" s="151"/>
    </row>
    <row r="953" spans="23:27" x14ac:dyDescent="0.2">
      <c r="W953" s="151"/>
      <c r="X953" s="149"/>
      <c r="Y953" s="150"/>
      <c r="Z953" s="150"/>
      <c r="AA953" s="151"/>
    </row>
    <row r="954" spans="23:27" x14ac:dyDescent="0.2">
      <c r="W954" s="151"/>
      <c r="X954" s="149"/>
      <c r="Y954" s="150"/>
      <c r="Z954" s="150"/>
      <c r="AA954" s="151"/>
    </row>
    <row r="955" spans="23:27" x14ac:dyDescent="0.2">
      <c r="W955" s="151"/>
      <c r="X955" s="149"/>
      <c r="Y955" s="150"/>
      <c r="Z955" s="150"/>
      <c r="AA955" s="151"/>
    </row>
    <row r="956" spans="23:27" x14ac:dyDescent="0.2">
      <c r="W956" s="151"/>
      <c r="X956" s="149"/>
      <c r="Y956" s="150"/>
      <c r="Z956" s="150"/>
      <c r="AA956" s="151"/>
    </row>
    <row r="957" spans="23:27" x14ac:dyDescent="0.2">
      <c r="W957" s="151"/>
      <c r="X957" s="149"/>
      <c r="Y957" s="150"/>
      <c r="Z957" s="150"/>
      <c r="AA957" s="151"/>
    </row>
    <row r="958" spans="23:27" x14ac:dyDescent="0.2">
      <c r="W958" s="151"/>
      <c r="X958" s="149"/>
      <c r="Y958" s="150"/>
      <c r="Z958" s="150"/>
      <c r="AA958" s="151"/>
    </row>
    <row r="959" spans="23:27" x14ac:dyDescent="0.2">
      <c r="W959" s="151"/>
      <c r="X959" s="149"/>
      <c r="Y959" s="150"/>
      <c r="Z959" s="150"/>
      <c r="AA959" s="151"/>
    </row>
    <row r="960" spans="23:27" x14ac:dyDescent="0.2">
      <c r="W960" s="151"/>
      <c r="X960" s="149"/>
      <c r="Y960" s="150"/>
      <c r="Z960" s="150"/>
      <c r="AA960" s="151"/>
    </row>
    <row r="961" spans="23:27" x14ac:dyDescent="0.2">
      <c r="W961" s="151"/>
      <c r="X961" s="149"/>
      <c r="Y961" s="150"/>
      <c r="Z961" s="150"/>
      <c r="AA961" s="151"/>
    </row>
    <row r="962" spans="23:27" x14ac:dyDescent="0.2">
      <c r="W962" s="151"/>
      <c r="X962" s="149"/>
      <c r="Y962" s="150"/>
      <c r="Z962" s="150"/>
      <c r="AA962" s="151"/>
    </row>
    <row r="963" spans="23:27" x14ac:dyDescent="0.2">
      <c r="W963" s="151"/>
      <c r="X963" s="149"/>
      <c r="Y963" s="150"/>
      <c r="Z963" s="150"/>
      <c r="AA963" s="151"/>
    </row>
    <row r="964" spans="23:27" x14ac:dyDescent="0.2">
      <c r="W964" s="151"/>
      <c r="X964" s="149"/>
      <c r="Y964" s="150"/>
      <c r="Z964" s="150"/>
      <c r="AA964" s="151"/>
    </row>
    <row r="965" spans="23:27" x14ac:dyDescent="0.2">
      <c r="W965" s="151"/>
      <c r="X965" s="149"/>
      <c r="Y965" s="150"/>
      <c r="Z965" s="150"/>
      <c r="AA965" s="151"/>
    </row>
    <row r="966" spans="23:27" x14ac:dyDescent="0.2">
      <c r="W966" s="151"/>
      <c r="X966" s="149"/>
      <c r="Y966" s="150"/>
      <c r="Z966" s="150"/>
      <c r="AA966" s="151"/>
    </row>
    <row r="967" spans="23:27" x14ac:dyDescent="0.2">
      <c r="W967" s="151"/>
      <c r="X967" s="149"/>
      <c r="Y967" s="150"/>
      <c r="Z967" s="150"/>
      <c r="AA967" s="151"/>
    </row>
    <row r="968" spans="23:27" x14ac:dyDescent="0.2">
      <c r="W968" s="151"/>
      <c r="X968" s="149"/>
      <c r="Y968" s="150"/>
      <c r="Z968" s="150"/>
      <c r="AA968" s="151"/>
    </row>
    <row r="969" spans="23:27" x14ac:dyDescent="0.2">
      <c r="W969" s="151"/>
      <c r="X969" s="149"/>
      <c r="Y969" s="150"/>
      <c r="Z969" s="150"/>
      <c r="AA969" s="151"/>
    </row>
    <row r="970" spans="23:27" x14ac:dyDescent="0.2">
      <c r="W970" s="151"/>
      <c r="X970" s="149"/>
      <c r="Y970" s="150"/>
      <c r="Z970" s="150"/>
      <c r="AA970" s="151"/>
    </row>
    <row r="971" spans="23:27" x14ac:dyDescent="0.2">
      <c r="W971" s="151"/>
      <c r="X971" s="149"/>
      <c r="Y971" s="150"/>
      <c r="Z971" s="150"/>
      <c r="AA971" s="151"/>
    </row>
    <row r="972" spans="23:27" x14ac:dyDescent="0.2">
      <c r="W972" s="151"/>
      <c r="X972" s="149"/>
      <c r="Y972" s="150"/>
      <c r="Z972" s="150"/>
      <c r="AA972" s="151"/>
    </row>
    <row r="973" spans="23:27" x14ac:dyDescent="0.2">
      <c r="W973" s="151"/>
      <c r="X973" s="149"/>
      <c r="Y973" s="150"/>
      <c r="Z973" s="150"/>
      <c r="AA973" s="151"/>
    </row>
    <row r="974" spans="23:27" x14ac:dyDescent="0.2">
      <c r="W974" s="151"/>
      <c r="X974" s="149"/>
      <c r="Y974" s="150"/>
      <c r="Z974" s="150"/>
      <c r="AA974" s="151"/>
    </row>
    <row r="975" spans="23:27" x14ac:dyDescent="0.2">
      <c r="W975" s="151"/>
      <c r="X975" s="149"/>
      <c r="Y975" s="150"/>
      <c r="Z975" s="150"/>
      <c r="AA975" s="151"/>
    </row>
    <row r="976" spans="23:27" x14ac:dyDescent="0.2">
      <c r="W976" s="151"/>
      <c r="X976" s="149"/>
      <c r="Y976" s="150"/>
      <c r="Z976" s="150"/>
      <c r="AA976" s="151"/>
    </row>
    <row r="977" spans="23:27" x14ac:dyDescent="0.2">
      <c r="W977" s="151"/>
      <c r="X977" s="149"/>
      <c r="Y977" s="150"/>
      <c r="Z977" s="150"/>
      <c r="AA977" s="151"/>
    </row>
    <row r="978" spans="23:27" x14ac:dyDescent="0.2">
      <c r="W978" s="151"/>
      <c r="X978" s="149"/>
      <c r="Y978" s="150"/>
      <c r="Z978" s="150"/>
      <c r="AA978" s="151"/>
    </row>
    <row r="979" spans="23:27" x14ac:dyDescent="0.2">
      <c r="W979" s="151"/>
      <c r="X979" s="149"/>
      <c r="Y979" s="150"/>
      <c r="Z979" s="150"/>
      <c r="AA979" s="151"/>
    </row>
    <row r="980" spans="23:27" x14ac:dyDescent="0.2">
      <c r="W980" s="151"/>
      <c r="X980" s="149"/>
      <c r="Y980" s="150"/>
      <c r="Z980" s="150"/>
      <c r="AA980" s="151"/>
    </row>
    <row r="981" spans="23:27" x14ac:dyDescent="0.2">
      <c r="W981" s="151"/>
      <c r="X981" s="149"/>
      <c r="Y981" s="150"/>
      <c r="Z981" s="150"/>
      <c r="AA981" s="151"/>
    </row>
    <row r="982" spans="23:27" x14ac:dyDescent="0.2">
      <c r="W982" s="151"/>
      <c r="X982" s="149"/>
      <c r="Y982" s="150"/>
      <c r="Z982" s="150"/>
      <c r="AA982" s="151"/>
    </row>
    <row r="983" spans="23:27" x14ac:dyDescent="0.2">
      <c r="W983" s="151"/>
      <c r="X983" s="149"/>
      <c r="Y983" s="150"/>
      <c r="Z983" s="150"/>
      <c r="AA983" s="151"/>
    </row>
    <row r="984" spans="23:27" x14ac:dyDescent="0.2">
      <c r="W984" s="151"/>
      <c r="X984" s="149"/>
      <c r="Y984" s="150"/>
      <c r="Z984" s="150"/>
      <c r="AA984" s="151"/>
    </row>
    <row r="985" spans="23:27" x14ac:dyDescent="0.2">
      <c r="W985" s="151"/>
      <c r="X985" s="149"/>
      <c r="Y985" s="150"/>
      <c r="Z985" s="150"/>
      <c r="AA985" s="151"/>
    </row>
    <row r="986" spans="23:27" x14ac:dyDescent="0.2">
      <c r="W986" s="151"/>
      <c r="X986" s="149"/>
      <c r="Y986" s="150"/>
      <c r="Z986" s="150"/>
      <c r="AA986" s="151"/>
    </row>
    <row r="987" spans="23:27" x14ac:dyDescent="0.2">
      <c r="W987" s="151"/>
      <c r="X987" s="149"/>
      <c r="Y987" s="150"/>
      <c r="Z987" s="150"/>
      <c r="AA987" s="151"/>
    </row>
    <row r="988" spans="23:27" x14ac:dyDescent="0.2">
      <c r="W988" s="151"/>
      <c r="X988" s="149"/>
      <c r="Y988" s="150"/>
      <c r="Z988" s="150"/>
      <c r="AA988" s="151"/>
    </row>
    <row r="989" spans="23:27" x14ac:dyDescent="0.2">
      <c r="W989" s="151"/>
      <c r="X989" s="149"/>
      <c r="Y989" s="150"/>
      <c r="Z989" s="150"/>
      <c r="AA989" s="151"/>
    </row>
    <row r="990" spans="23:27" x14ac:dyDescent="0.2">
      <c r="W990" s="151"/>
      <c r="X990" s="149"/>
      <c r="Y990" s="150"/>
      <c r="Z990" s="150"/>
      <c r="AA990" s="151"/>
    </row>
    <row r="991" spans="23:27" x14ac:dyDescent="0.2">
      <c r="W991" s="151"/>
      <c r="X991" s="149"/>
      <c r="Y991" s="150"/>
      <c r="Z991" s="150"/>
      <c r="AA991" s="151"/>
    </row>
    <row r="992" spans="23:27" x14ac:dyDescent="0.2">
      <c r="W992" s="151"/>
      <c r="X992" s="149"/>
      <c r="Y992" s="150"/>
      <c r="Z992" s="150"/>
      <c r="AA992" s="151"/>
    </row>
    <row r="993" spans="23:27" x14ac:dyDescent="0.2">
      <c r="W993" s="151"/>
      <c r="X993" s="149"/>
      <c r="Y993" s="150"/>
      <c r="Z993" s="150"/>
      <c r="AA993" s="151"/>
    </row>
    <row r="994" spans="23:27" x14ac:dyDescent="0.2">
      <c r="W994" s="151"/>
      <c r="X994" s="149"/>
      <c r="Y994" s="150"/>
      <c r="Z994" s="150"/>
      <c r="AA994" s="151"/>
    </row>
    <row r="995" spans="23:27" x14ac:dyDescent="0.2">
      <c r="W995" s="151"/>
      <c r="X995" s="149"/>
      <c r="Y995" s="150"/>
      <c r="Z995" s="150"/>
      <c r="AA995" s="151"/>
    </row>
    <row r="996" spans="23:27" x14ac:dyDescent="0.2">
      <c r="W996" s="151"/>
      <c r="X996" s="149"/>
      <c r="Y996" s="150"/>
      <c r="Z996" s="150"/>
      <c r="AA996" s="151"/>
    </row>
    <row r="997" spans="23:27" x14ac:dyDescent="0.2">
      <c r="W997" s="151"/>
      <c r="X997" s="149"/>
      <c r="Y997" s="150"/>
      <c r="Z997" s="150"/>
      <c r="AA997" s="151"/>
    </row>
    <row r="998" spans="23:27" x14ac:dyDescent="0.2">
      <c r="W998" s="151"/>
      <c r="X998" s="149"/>
      <c r="Y998" s="150"/>
      <c r="Z998" s="150"/>
      <c r="AA998" s="151"/>
    </row>
    <row r="999" spans="23:27" x14ac:dyDescent="0.2">
      <c r="W999" s="151"/>
      <c r="X999" s="149"/>
      <c r="Y999" s="150"/>
      <c r="Z999" s="150"/>
      <c r="AA999" s="151"/>
    </row>
    <row r="1000" spans="23:27" x14ac:dyDescent="0.2">
      <c r="W1000" s="151"/>
      <c r="X1000" s="149"/>
      <c r="Y1000" s="150"/>
      <c r="Z1000" s="150"/>
      <c r="AA1000" s="151"/>
    </row>
    <row r="1001" spans="23:27" x14ac:dyDescent="0.2">
      <c r="W1001" s="151"/>
      <c r="X1001" s="149"/>
      <c r="Y1001" s="150"/>
      <c r="Z1001" s="150"/>
      <c r="AA1001" s="151"/>
    </row>
    <row r="1002" spans="23:27" x14ac:dyDescent="0.2">
      <c r="W1002" s="151"/>
      <c r="X1002" s="149"/>
      <c r="Y1002" s="150"/>
      <c r="Z1002" s="150"/>
      <c r="AA1002" s="151"/>
    </row>
    <row r="1003" spans="23:27" x14ac:dyDescent="0.2">
      <c r="W1003" s="151"/>
      <c r="X1003" s="149"/>
      <c r="Y1003" s="150"/>
      <c r="Z1003" s="150"/>
      <c r="AA1003" s="151"/>
    </row>
    <row r="1004" spans="23:27" x14ac:dyDescent="0.2">
      <c r="W1004" s="151"/>
      <c r="X1004" s="149"/>
      <c r="Y1004" s="150"/>
      <c r="Z1004" s="150"/>
      <c r="AA1004" s="151"/>
    </row>
    <row r="1005" spans="23:27" x14ac:dyDescent="0.2">
      <c r="W1005" s="151"/>
      <c r="X1005" s="149"/>
      <c r="Y1005" s="150"/>
      <c r="Z1005" s="150"/>
      <c r="AA1005" s="151"/>
    </row>
    <row r="1006" spans="23:27" x14ac:dyDescent="0.2">
      <c r="W1006" s="151"/>
      <c r="X1006" s="149"/>
      <c r="Y1006" s="150"/>
      <c r="Z1006" s="150"/>
      <c r="AA1006" s="151"/>
    </row>
    <row r="1007" spans="23:27" x14ac:dyDescent="0.2">
      <c r="W1007" s="151"/>
      <c r="X1007" s="149"/>
      <c r="Y1007" s="150"/>
      <c r="Z1007" s="150"/>
      <c r="AA1007" s="151"/>
    </row>
    <row r="1008" spans="23:27" x14ac:dyDescent="0.2">
      <c r="W1008" s="151"/>
      <c r="X1008" s="149"/>
      <c r="Y1008" s="150"/>
      <c r="Z1008" s="150"/>
      <c r="AA1008" s="151"/>
    </row>
    <row r="1009" spans="23:27" x14ac:dyDescent="0.2">
      <c r="W1009" s="151"/>
      <c r="X1009" s="149"/>
      <c r="Y1009" s="150"/>
      <c r="Z1009" s="150"/>
      <c r="AA1009" s="151"/>
    </row>
    <row r="1010" spans="23:27" x14ac:dyDescent="0.2">
      <c r="W1010" s="151"/>
      <c r="X1010" s="149"/>
      <c r="Y1010" s="150"/>
      <c r="Z1010" s="150"/>
      <c r="AA1010" s="151"/>
    </row>
    <row r="1011" spans="23:27" x14ac:dyDescent="0.2">
      <c r="W1011" s="151"/>
      <c r="X1011" s="149"/>
      <c r="Y1011" s="150"/>
      <c r="Z1011" s="150"/>
      <c r="AA1011" s="151"/>
    </row>
    <row r="1012" spans="23:27" x14ac:dyDescent="0.2">
      <c r="W1012" s="151"/>
      <c r="X1012" s="149"/>
      <c r="Y1012" s="150"/>
      <c r="Z1012" s="150"/>
      <c r="AA1012" s="151"/>
    </row>
    <row r="1013" spans="23:27" x14ac:dyDescent="0.2">
      <c r="W1013" s="151"/>
      <c r="X1013" s="149"/>
      <c r="Y1013" s="150"/>
      <c r="Z1013" s="150"/>
      <c r="AA1013" s="151"/>
    </row>
    <row r="1014" spans="23:27" x14ac:dyDescent="0.2">
      <c r="W1014" s="151"/>
      <c r="X1014" s="149"/>
      <c r="Y1014" s="150"/>
      <c r="Z1014" s="150"/>
      <c r="AA1014" s="151"/>
    </row>
    <row r="1015" spans="23:27" x14ac:dyDescent="0.2">
      <c r="W1015" s="151"/>
      <c r="X1015" s="149"/>
      <c r="Y1015" s="150"/>
      <c r="Z1015" s="150"/>
      <c r="AA1015" s="151"/>
    </row>
    <row r="1016" spans="23:27" x14ac:dyDescent="0.2">
      <c r="W1016" s="151"/>
      <c r="X1016" s="149"/>
      <c r="Y1016" s="150"/>
      <c r="Z1016" s="150"/>
      <c r="AA1016" s="151"/>
    </row>
    <row r="1017" spans="23:27" x14ac:dyDescent="0.2">
      <c r="W1017" s="151"/>
      <c r="X1017" s="149"/>
      <c r="Y1017" s="150"/>
      <c r="Z1017" s="150"/>
      <c r="AA1017" s="151"/>
    </row>
    <row r="1018" spans="23:27" x14ac:dyDescent="0.2">
      <c r="W1018" s="151"/>
      <c r="X1018" s="149"/>
      <c r="Y1018" s="150"/>
      <c r="Z1018" s="150"/>
      <c r="AA1018" s="151"/>
    </row>
    <row r="1019" spans="23:27" x14ac:dyDescent="0.2">
      <c r="W1019" s="151"/>
      <c r="X1019" s="149"/>
      <c r="Y1019" s="150"/>
      <c r="Z1019" s="150"/>
      <c r="AA1019" s="151"/>
    </row>
    <row r="1020" spans="23:27" x14ac:dyDescent="0.2">
      <c r="W1020" s="151"/>
      <c r="X1020" s="149"/>
      <c r="Y1020" s="150"/>
      <c r="Z1020" s="150"/>
      <c r="AA1020" s="151"/>
    </row>
    <row r="1021" spans="23:27" x14ac:dyDescent="0.2">
      <c r="W1021" s="151"/>
      <c r="X1021" s="149"/>
      <c r="Y1021" s="150"/>
      <c r="Z1021" s="150"/>
      <c r="AA1021" s="151"/>
    </row>
    <row r="1022" spans="23:27" x14ac:dyDescent="0.2">
      <c r="W1022" s="151"/>
      <c r="X1022" s="149"/>
      <c r="Y1022" s="150"/>
      <c r="Z1022" s="150"/>
      <c r="AA1022" s="151"/>
    </row>
    <row r="1023" spans="23:27" x14ac:dyDescent="0.2">
      <c r="W1023" s="151"/>
      <c r="X1023" s="149"/>
      <c r="Y1023" s="150"/>
      <c r="Z1023" s="150"/>
      <c r="AA1023" s="151"/>
    </row>
    <row r="1024" spans="23:27" x14ac:dyDescent="0.2">
      <c r="W1024" s="151"/>
      <c r="X1024" s="149"/>
      <c r="Y1024" s="150"/>
      <c r="Z1024" s="150"/>
      <c r="AA1024" s="151"/>
    </row>
    <row r="1025" spans="23:27" x14ac:dyDescent="0.2">
      <c r="W1025" s="151"/>
      <c r="X1025" s="149"/>
      <c r="Y1025" s="150"/>
      <c r="Z1025" s="150"/>
      <c r="AA1025" s="151"/>
    </row>
    <row r="1026" spans="23:27" x14ac:dyDescent="0.2">
      <c r="W1026" s="151"/>
      <c r="X1026" s="149"/>
      <c r="Y1026" s="150"/>
      <c r="Z1026" s="150"/>
      <c r="AA1026" s="151"/>
    </row>
    <row r="1027" spans="23:27" x14ac:dyDescent="0.2">
      <c r="W1027" s="151"/>
      <c r="X1027" s="149"/>
      <c r="Y1027" s="150"/>
      <c r="Z1027" s="150"/>
      <c r="AA1027" s="151"/>
    </row>
    <row r="1028" spans="23:27" x14ac:dyDescent="0.2">
      <c r="W1028" s="151"/>
      <c r="X1028" s="149"/>
      <c r="Y1028" s="150"/>
      <c r="Z1028" s="150"/>
      <c r="AA1028" s="151"/>
    </row>
    <row r="1029" spans="23:27" x14ac:dyDescent="0.2">
      <c r="W1029" s="151"/>
      <c r="X1029" s="149"/>
      <c r="Y1029" s="150"/>
      <c r="Z1029" s="150"/>
      <c r="AA1029" s="151"/>
    </row>
    <row r="1030" spans="23:27" x14ac:dyDescent="0.2">
      <c r="W1030" s="151"/>
      <c r="X1030" s="149"/>
      <c r="Y1030" s="150"/>
      <c r="Z1030" s="150"/>
      <c r="AA1030" s="151"/>
    </row>
    <row r="1031" spans="23:27" x14ac:dyDescent="0.2">
      <c r="W1031" s="151"/>
      <c r="X1031" s="149"/>
      <c r="Y1031" s="150"/>
      <c r="Z1031" s="150"/>
      <c r="AA1031" s="151"/>
    </row>
    <row r="1032" spans="23:27" x14ac:dyDescent="0.2">
      <c r="W1032" s="151"/>
      <c r="X1032" s="149"/>
      <c r="Y1032" s="150"/>
      <c r="Z1032" s="150"/>
      <c r="AA1032" s="151"/>
    </row>
    <row r="1033" spans="23:27" x14ac:dyDescent="0.2">
      <c r="W1033" s="151"/>
      <c r="X1033" s="149"/>
      <c r="Y1033" s="150"/>
      <c r="Z1033" s="150"/>
      <c r="AA1033" s="151"/>
    </row>
    <row r="1034" spans="23:27" x14ac:dyDescent="0.2">
      <c r="W1034" s="151"/>
      <c r="X1034" s="149"/>
      <c r="Y1034" s="150"/>
      <c r="Z1034" s="150"/>
      <c r="AA1034" s="151"/>
    </row>
    <row r="1035" spans="23:27" x14ac:dyDescent="0.2">
      <c r="W1035" s="151"/>
      <c r="X1035" s="149"/>
      <c r="Y1035" s="150"/>
      <c r="Z1035" s="150"/>
      <c r="AA1035" s="151"/>
    </row>
    <row r="1036" spans="23:27" x14ac:dyDescent="0.2">
      <c r="W1036" s="151"/>
      <c r="X1036" s="149"/>
      <c r="Y1036" s="150"/>
      <c r="Z1036" s="150"/>
      <c r="AA1036" s="151"/>
    </row>
    <row r="1037" spans="23:27" x14ac:dyDescent="0.2">
      <c r="W1037" s="151"/>
      <c r="X1037" s="149"/>
      <c r="Y1037" s="150"/>
      <c r="Z1037" s="150"/>
      <c r="AA1037" s="151"/>
    </row>
    <row r="1038" spans="23:27" x14ac:dyDescent="0.2">
      <c r="W1038" s="151"/>
      <c r="X1038" s="149"/>
      <c r="Y1038" s="150"/>
      <c r="Z1038" s="150"/>
      <c r="AA1038" s="151"/>
    </row>
    <row r="1039" spans="23:27" x14ac:dyDescent="0.2">
      <c r="W1039" s="151"/>
      <c r="X1039" s="149"/>
      <c r="Y1039" s="150"/>
      <c r="Z1039" s="150"/>
      <c r="AA1039" s="151"/>
    </row>
    <row r="1040" spans="23:27" x14ac:dyDescent="0.2">
      <c r="W1040" s="151"/>
      <c r="X1040" s="149"/>
      <c r="Y1040" s="150"/>
      <c r="Z1040" s="150"/>
      <c r="AA1040" s="151"/>
    </row>
    <row r="1041" spans="23:27" x14ac:dyDescent="0.2">
      <c r="W1041" s="151"/>
      <c r="X1041" s="149"/>
      <c r="Y1041" s="150"/>
      <c r="Z1041" s="150"/>
      <c r="AA1041" s="151"/>
    </row>
    <row r="1042" spans="23:27" x14ac:dyDescent="0.2">
      <c r="W1042" s="151"/>
      <c r="X1042" s="149"/>
      <c r="Y1042" s="150"/>
      <c r="Z1042" s="150"/>
      <c r="AA1042" s="151"/>
    </row>
    <row r="1043" spans="23:27" x14ac:dyDescent="0.2">
      <c r="W1043" s="151"/>
      <c r="X1043" s="149"/>
      <c r="Y1043" s="150"/>
      <c r="Z1043" s="150"/>
      <c r="AA1043" s="151"/>
    </row>
    <row r="1044" spans="23:27" x14ac:dyDescent="0.2">
      <c r="W1044" s="151"/>
      <c r="X1044" s="149"/>
      <c r="Y1044" s="150"/>
      <c r="Z1044" s="150"/>
      <c r="AA1044" s="151"/>
    </row>
    <row r="1045" spans="23:27" x14ac:dyDescent="0.2">
      <c r="W1045" s="151"/>
      <c r="X1045" s="149"/>
      <c r="Y1045" s="150"/>
      <c r="Z1045" s="150"/>
      <c r="AA1045" s="151"/>
    </row>
    <row r="1046" spans="23:27" x14ac:dyDescent="0.2">
      <c r="W1046" s="151"/>
      <c r="X1046" s="149"/>
      <c r="Y1046" s="150"/>
      <c r="Z1046" s="150"/>
      <c r="AA1046" s="151"/>
    </row>
    <row r="1047" spans="23:27" x14ac:dyDescent="0.2">
      <c r="W1047" s="151"/>
      <c r="X1047" s="149"/>
      <c r="Y1047" s="150"/>
      <c r="Z1047" s="150"/>
      <c r="AA1047" s="151"/>
    </row>
    <row r="1048" spans="23:27" x14ac:dyDescent="0.2">
      <c r="W1048" s="151"/>
      <c r="X1048" s="149"/>
      <c r="Y1048" s="150"/>
      <c r="Z1048" s="150"/>
      <c r="AA1048" s="151"/>
    </row>
    <row r="1049" spans="23:27" x14ac:dyDescent="0.2">
      <c r="W1049" s="151"/>
      <c r="X1049" s="149"/>
      <c r="Y1049" s="150"/>
      <c r="Z1049" s="150"/>
      <c r="AA1049" s="151"/>
    </row>
    <row r="1050" spans="23:27" x14ac:dyDescent="0.2">
      <c r="W1050" s="151"/>
      <c r="X1050" s="149"/>
      <c r="Y1050" s="150"/>
      <c r="Z1050" s="150"/>
      <c r="AA1050" s="151"/>
    </row>
    <row r="1051" spans="23:27" x14ac:dyDescent="0.2">
      <c r="W1051" s="151"/>
      <c r="X1051" s="149"/>
      <c r="Y1051" s="150"/>
      <c r="Z1051" s="150"/>
      <c r="AA1051" s="151"/>
    </row>
    <row r="1052" spans="23:27" x14ac:dyDescent="0.2">
      <c r="W1052" s="151"/>
      <c r="X1052" s="149"/>
      <c r="Y1052" s="150"/>
      <c r="Z1052" s="150"/>
      <c r="AA1052" s="151"/>
    </row>
    <row r="1053" spans="23:27" x14ac:dyDescent="0.2">
      <c r="W1053" s="151"/>
      <c r="X1053" s="149"/>
      <c r="Y1053" s="150"/>
      <c r="Z1053" s="150"/>
      <c r="AA1053" s="151"/>
    </row>
    <row r="1054" spans="23:27" x14ac:dyDescent="0.2">
      <c r="W1054" s="151"/>
      <c r="X1054" s="149"/>
      <c r="Y1054" s="150"/>
      <c r="Z1054" s="150"/>
      <c r="AA1054" s="151"/>
    </row>
    <row r="1055" spans="23:27" x14ac:dyDescent="0.2">
      <c r="W1055" s="151"/>
      <c r="X1055" s="149"/>
      <c r="Y1055" s="150"/>
      <c r="Z1055" s="150"/>
      <c r="AA1055" s="151"/>
    </row>
    <row r="1056" spans="23:27" x14ac:dyDescent="0.2">
      <c r="W1056" s="151"/>
      <c r="X1056" s="149"/>
      <c r="Y1056" s="150"/>
      <c r="Z1056" s="150"/>
      <c r="AA1056" s="151"/>
    </row>
    <row r="1057" spans="23:27" x14ac:dyDescent="0.2">
      <c r="W1057" s="151"/>
      <c r="X1057" s="149"/>
      <c r="Y1057" s="150"/>
      <c r="Z1057" s="150"/>
      <c r="AA1057" s="151"/>
    </row>
    <row r="1058" spans="23:27" x14ac:dyDescent="0.2">
      <c r="W1058" s="151"/>
      <c r="X1058" s="149"/>
      <c r="Y1058" s="150"/>
      <c r="Z1058" s="150"/>
      <c r="AA1058" s="151"/>
    </row>
    <row r="1059" spans="23:27" x14ac:dyDescent="0.2">
      <c r="W1059" s="151"/>
      <c r="X1059" s="149"/>
      <c r="Y1059" s="150"/>
      <c r="Z1059" s="150"/>
      <c r="AA1059" s="151"/>
    </row>
    <row r="1060" spans="23:27" x14ac:dyDescent="0.2">
      <c r="W1060" s="151"/>
      <c r="X1060" s="149"/>
      <c r="Y1060" s="150"/>
      <c r="Z1060" s="150"/>
      <c r="AA1060" s="151"/>
    </row>
    <row r="1061" spans="23:27" x14ac:dyDescent="0.2">
      <c r="W1061" s="151"/>
      <c r="X1061" s="149"/>
      <c r="Y1061" s="150"/>
      <c r="Z1061" s="150"/>
      <c r="AA1061" s="151"/>
    </row>
    <row r="1062" spans="23:27" x14ac:dyDescent="0.2">
      <c r="W1062" s="151"/>
      <c r="X1062" s="149"/>
      <c r="Y1062" s="150"/>
      <c r="Z1062" s="150"/>
      <c r="AA1062" s="151"/>
    </row>
    <row r="1063" spans="23:27" x14ac:dyDescent="0.2">
      <c r="W1063" s="151"/>
      <c r="X1063" s="149"/>
      <c r="Y1063" s="150"/>
      <c r="Z1063" s="150"/>
      <c r="AA1063" s="151"/>
    </row>
    <row r="1064" spans="23:27" x14ac:dyDescent="0.2">
      <c r="W1064" s="151"/>
      <c r="X1064" s="149"/>
      <c r="Y1064" s="150"/>
      <c r="Z1064" s="150"/>
      <c r="AA1064" s="151"/>
    </row>
    <row r="1065" spans="23:27" x14ac:dyDescent="0.2">
      <c r="W1065" s="151"/>
      <c r="X1065" s="149"/>
      <c r="Y1065" s="150"/>
      <c r="Z1065" s="150"/>
      <c r="AA1065" s="151"/>
    </row>
    <row r="1066" spans="23:27" x14ac:dyDescent="0.2">
      <c r="W1066" s="151"/>
      <c r="X1066" s="149"/>
      <c r="Y1066" s="150"/>
      <c r="Z1066" s="150"/>
      <c r="AA1066" s="151"/>
    </row>
    <row r="1067" spans="23:27" x14ac:dyDescent="0.2">
      <c r="W1067" s="151"/>
      <c r="X1067" s="149"/>
      <c r="Y1067" s="150"/>
      <c r="Z1067" s="150"/>
      <c r="AA1067" s="151"/>
    </row>
    <row r="1068" spans="23:27" x14ac:dyDescent="0.2">
      <c r="W1068" s="151"/>
      <c r="X1068" s="149"/>
      <c r="Y1068" s="150"/>
      <c r="Z1068" s="150"/>
      <c r="AA1068" s="151"/>
    </row>
    <row r="1069" spans="23:27" x14ac:dyDescent="0.2">
      <c r="W1069" s="151"/>
      <c r="X1069" s="149"/>
      <c r="Y1069" s="150"/>
      <c r="Z1069" s="150"/>
      <c r="AA1069" s="151"/>
    </row>
    <row r="1070" spans="23:27" x14ac:dyDescent="0.2">
      <c r="W1070" s="151"/>
      <c r="X1070" s="149"/>
      <c r="Y1070" s="150"/>
      <c r="Z1070" s="150"/>
      <c r="AA1070" s="151"/>
    </row>
    <row r="1071" spans="23:27" x14ac:dyDescent="0.2">
      <c r="W1071" s="151"/>
      <c r="X1071" s="149"/>
      <c r="Y1071" s="150"/>
      <c r="Z1071" s="150"/>
      <c r="AA1071" s="151"/>
    </row>
    <row r="1072" spans="23:27" x14ac:dyDescent="0.2">
      <c r="W1072" s="151"/>
      <c r="X1072" s="149"/>
      <c r="Y1072" s="150"/>
      <c r="Z1072" s="150"/>
      <c r="AA1072" s="151"/>
    </row>
    <row r="1073" spans="23:27" x14ac:dyDescent="0.2">
      <c r="W1073" s="151"/>
      <c r="X1073" s="149"/>
      <c r="Y1073" s="150"/>
      <c r="Z1073" s="150"/>
      <c r="AA1073" s="151"/>
    </row>
    <row r="1074" spans="23:27" x14ac:dyDescent="0.2">
      <c r="W1074" s="151"/>
      <c r="X1074" s="149"/>
      <c r="Y1074" s="150"/>
      <c r="Z1074" s="150"/>
      <c r="AA1074" s="151"/>
    </row>
    <row r="1075" spans="23:27" x14ac:dyDescent="0.2">
      <c r="W1075" s="151"/>
      <c r="X1075" s="149"/>
      <c r="Y1075" s="150"/>
      <c r="Z1075" s="150"/>
      <c r="AA1075" s="151"/>
    </row>
    <row r="1076" spans="23:27" x14ac:dyDescent="0.2">
      <c r="W1076" s="151"/>
      <c r="X1076" s="149"/>
      <c r="Y1076" s="150"/>
      <c r="Z1076" s="150"/>
      <c r="AA1076" s="151"/>
    </row>
    <row r="1077" spans="23:27" x14ac:dyDescent="0.2">
      <c r="W1077" s="151"/>
      <c r="X1077" s="149"/>
      <c r="Y1077" s="150"/>
      <c r="Z1077" s="150"/>
      <c r="AA1077" s="151"/>
    </row>
    <row r="1078" spans="23:27" x14ac:dyDescent="0.2">
      <c r="W1078" s="151"/>
      <c r="X1078" s="149"/>
      <c r="Y1078" s="150"/>
      <c r="Z1078" s="150"/>
      <c r="AA1078" s="151"/>
    </row>
    <row r="1079" spans="23:27" x14ac:dyDescent="0.2">
      <c r="W1079" s="151"/>
      <c r="X1079" s="149"/>
      <c r="Y1079" s="150"/>
      <c r="Z1079" s="150"/>
      <c r="AA1079" s="151"/>
    </row>
    <row r="1080" spans="23:27" x14ac:dyDescent="0.2">
      <c r="W1080" s="151"/>
      <c r="X1080" s="149"/>
      <c r="Y1080" s="150"/>
      <c r="Z1080" s="150"/>
      <c r="AA1080" s="151"/>
    </row>
    <row r="1081" spans="23:27" x14ac:dyDescent="0.2">
      <c r="W1081" s="151"/>
      <c r="X1081" s="149"/>
      <c r="Y1081" s="150"/>
      <c r="Z1081" s="150"/>
      <c r="AA1081" s="151"/>
    </row>
    <row r="1082" spans="23:27" x14ac:dyDescent="0.2">
      <c r="W1082" s="151"/>
      <c r="X1082" s="149"/>
      <c r="Y1082" s="150"/>
      <c r="Z1082" s="150"/>
      <c r="AA1082" s="151"/>
    </row>
    <row r="1083" spans="23:27" x14ac:dyDescent="0.2">
      <c r="W1083" s="151"/>
      <c r="X1083" s="149"/>
      <c r="Y1083" s="150"/>
      <c r="Z1083" s="150"/>
      <c r="AA1083" s="151"/>
    </row>
    <row r="1084" spans="23:27" x14ac:dyDescent="0.2">
      <c r="W1084" s="151"/>
      <c r="X1084" s="149"/>
      <c r="Y1084" s="150"/>
      <c r="Z1084" s="150"/>
      <c r="AA1084" s="151"/>
    </row>
    <row r="1085" spans="23:27" x14ac:dyDescent="0.2">
      <c r="W1085" s="151"/>
      <c r="X1085" s="149"/>
      <c r="Y1085" s="150"/>
      <c r="Z1085" s="150"/>
      <c r="AA1085" s="151"/>
    </row>
    <row r="1086" spans="23:27" x14ac:dyDescent="0.2">
      <c r="W1086" s="151"/>
      <c r="X1086" s="149"/>
      <c r="Y1086" s="150"/>
      <c r="Z1086" s="150"/>
      <c r="AA1086" s="151"/>
    </row>
    <row r="1087" spans="23:27" x14ac:dyDescent="0.2">
      <c r="W1087" s="151"/>
      <c r="X1087" s="149"/>
      <c r="Y1087" s="150"/>
      <c r="Z1087" s="150"/>
      <c r="AA1087" s="151"/>
    </row>
    <row r="1088" spans="23:27" x14ac:dyDescent="0.2">
      <c r="W1088" s="151"/>
      <c r="X1088" s="149"/>
      <c r="Y1088" s="150"/>
      <c r="Z1088" s="150"/>
      <c r="AA1088" s="151"/>
    </row>
    <row r="1089" spans="23:27" x14ac:dyDescent="0.2">
      <c r="W1089" s="151"/>
      <c r="X1089" s="149"/>
      <c r="Y1089" s="150"/>
      <c r="Z1089" s="150"/>
      <c r="AA1089" s="151"/>
    </row>
    <row r="1090" spans="23:27" x14ac:dyDescent="0.2">
      <c r="W1090" s="151"/>
      <c r="X1090" s="149"/>
      <c r="Y1090" s="150"/>
      <c r="Z1090" s="150"/>
      <c r="AA1090" s="151"/>
    </row>
    <row r="1091" spans="23:27" x14ac:dyDescent="0.2">
      <c r="W1091" s="151"/>
      <c r="X1091" s="149"/>
      <c r="Y1091" s="150"/>
      <c r="Z1091" s="150"/>
      <c r="AA1091" s="151"/>
    </row>
    <row r="1092" spans="23:27" x14ac:dyDescent="0.2">
      <c r="W1092" s="151"/>
      <c r="X1092" s="149"/>
      <c r="Y1092" s="150"/>
      <c r="Z1092" s="150"/>
      <c r="AA1092" s="151"/>
    </row>
    <row r="1093" spans="23:27" x14ac:dyDescent="0.2">
      <c r="W1093" s="151"/>
      <c r="X1093" s="149"/>
      <c r="Y1093" s="150"/>
      <c r="Z1093" s="150"/>
      <c r="AA1093" s="151"/>
    </row>
    <row r="1094" spans="23:27" x14ac:dyDescent="0.2">
      <c r="W1094" s="151"/>
      <c r="X1094" s="149"/>
      <c r="Y1094" s="150"/>
      <c r="Z1094" s="150"/>
      <c r="AA1094" s="151"/>
    </row>
    <row r="1095" spans="23:27" x14ac:dyDescent="0.2">
      <c r="W1095" s="151"/>
      <c r="X1095" s="149"/>
      <c r="Y1095" s="150"/>
      <c r="Z1095" s="150"/>
      <c r="AA1095" s="151"/>
    </row>
    <row r="1096" spans="23:27" x14ac:dyDescent="0.2">
      <c r="W1096" s="151"/>
      <c r="X1096" s="149"/>
      <c r="Y1096" s="150"/>
      <c r="Z1096" s="150"/>
      <c r="AA1096" s="151"/>
    </row>
    <row r="1097" spans="23:27" x14ac:dyDescent="0.2">
      <c r="W1097" s="151"/>
      <c r="X1097" s="149"/>
      <c r="Y1097" s="150"/>
      <c r="Z1097" s="150"/>
      <c r="AA1097" s="151"/>
    </row>
    <row r="1098" spans="23:27" x14ac:dyDescent="0.2">
      <c r="W1098" s="151"/>
      <c r="X1098" s="149"/>
      <c r="Y1098" s="150"/>
      <c r="Z1098" s="150"/>
      <c r="AA1098" s="151"/>
    </row>
    <row r="1099" spans="23:27" x14ac:dyDescent="0.2">
      <c r="W1099" s="151"/>
      <c r="X1099" s="149"/>
      <c r="Y1099" s="150"/>
      <c r="Z1099" s="150"/>
      <c r="AA1099" s="151"/>
    </row>
    <row r="1100" spans="23:27" x14ac:dyDescent="0.2">
      <c r="W1100" s="151"/>
      <c r="X1100" s="149"/>
      <c r="Y1100" s="150"/>
      <c r="Z1100" s="150"/>
      <c r="AA1100" s="151"/>
    </row>
    <row r="1101" spans="23:27" x14ac:dyDescent="0.2">
      <c r="W1101" s="151"/>
      <c r="X1101" s="149"/>
      <c r="Y1101" s="150"/>
      <c r="Z1101" s="150"/>
      <c r="AA1101" s="151"/>
    </row>
    <row r="1102" spans="23:27" x14ac:dyDescent="0.2">
      <c r="W1102" s="151"/>
      <c r="X1102" s="149"/>
      <c r="Y1102" s="150"/>
      <c r="Z1102" s="150"/>
      <c r="AA1102" s="151"/>
    </row>
    <row r="1103" spans="23:27" x14ac:dyDescent="0.2">
      <c r="W1103" s="151"/>
      <c r="X1103" s="149"/>
      <c r="Y1103" s="150"/>
      <c r="Z1103" s="150"/>
      <c r="AA1103" s="151"/>
    </row>
    <row r="1104" spans="23:27" x14ac:dyDescent="0.2">
      <c r="W1104" s="151"/>
      <c r="X1104" s="149"/>
      <c r="Y1104" s="150"/>
      <c r="Z1104" s="150"/>
      <c r="AA1104" s="151"/>
    </row>
    <row r="1105" spans="23:27" x14ac:dyDescent="0.2">
      <c r="W1105" s="151"/>
      <c r="X1105" s="149"/>
      <c r="Y1105" s="150"/>
      <c r="Z1105" s="150"/>
      <c r="AA1105" s="151"/>
    </row>
    <row r="1106" spans="23:27" x14ac:dyDescent="0.2">
      <c r="W1106" s="151"/>
      <c r="X1106" s="149"/>
      <c r="Y1106" s="150"/>
      <c r="Z1106" s="150"/>
      <c r="AA1106" s="151"/>
    </row>
    <row r="1107" spans="23:27" x14ac:dyDescent="0.2">
      <c r="W1107" s="151"/>
      <c r="X1107" s="149"/>
      <c r="Y1107" s="150"/>
      <c r="Z1107" s="150"/>
      <c r="AA1107" s="151"/>
    </row>
    <row r="1108" spans="23:27" x14ac:dyDescent="0.2">
      <c r="W1108" s="151"/>
      <c r="X1108" s="149"/>
      <c r="Y1108" s="150"/>
      <c r="Z1108" s="150"/>
      <c r="AA1108" s="151"/>
    </row>
    <row r="1109" spans="23:27" x14ac:dyDescent="0.2">
      <c r="W1109" s="151"/>
      <c r="X1109" s="149"/>
      <c r="Y1109" s="150"/>
      <c r="Z1109" s="150"/>
      <c r="AA1109" s="151"/>
    </row>
    <row r="1110" spans="23:27" x14ac:dyDescent="0.2">
      <c r="W1110" s="151"/>
      <c r="X1110" s="149"/>
      <c r="Y1110" s="150"/>
      <c r="Z1110" s="150"/>
      <c r="AA1110" s="151"/>
    </row>
    <row r="1111" spans="23:27" x14ac:dyDescent="0.2">
      <c r="W1111" s="151"/>
      <c r="X1111" s="149"/>
      <c r="Y1111" s="150"/>
      <c r="Z1111" s="150"/>
      <c r="AA1111" s="151"/>
    </row>
    <row r="1112" spans="23:27" x14ac:dyDescent="0.2">
      <c r="W1112" s="151"/>
      <c r="X1112" s="149"/>
      <c r="Y1112" s="150"/>
      <c r="Z1112" s="150"/>
      <c r="AA1112" s="151"/>
    </row>
    <row r="1113" spans="23:27" x14ac:dyDescent="0.2">
      <c r="W1113" s="151"/>
      <c r="X1113" s="149"/>
      <c r="Y1113" s="150"/>
      <c r="Z1113" s="150"/>
      <c r="AA1113" s="151"/>
    </row>
    <row r="1114" spans="23:27" x14ac:dyDescent="0.2">
      <c r="W1114" s="151"/>
      <c r="X1114" s="149"/>
      <c r="Y1114" s="150"/>
      <c r="Z1114" s="150"/>
      <c r="AA1114" s="151"/>
    </row>
    <row r="1115" spans="23:27" x14ac:dyDescent="0.2">
      <c r="W1115" s="151"/>
      <c r="X1115" s="149"/>
      <c r="Y1115" s="150"/>
      <c r="Z1115" s="150"/>
      <c r="AA1115" s="151"/>
    </row>
    <row r="1116" spans="23:27" x14ac:dyDescent="0.2">
      <c r="W1116" s="151"/>
      <c r="X1116" s="149"/>
      <c r="Y1116" s="150"/>
      <c r="Z1116" s="150"/>
      <c r="AA1116" s="151"/>
    </row>
    <row r="1117" spans="23:27" x14ac:dyDescent="0.2">
      <c r="W1117" s="151"/>
      <c r="X1117" s="149"/>
      <c r="Y1117" s="150"/>
      <c r="Z1117" s="150"/>
      <c r="AA1117" s="151"/>
    </row>
    <row r="1118" spans="23:27" x14ac:dyDescent="0.2">
      <c r="W1118" s="151"/>
      <c r="X1118" s="149"/>
      <c r="Y1118" s="150"/>
      <c r="Z1118" s="150"/>
      <c r="AA1118" s="151"/>
    </row>
    <row r="1119" spans="23:27" x14ac:dyDescent="0.2">
      <c r="W1119" s="151"/>
      <c r="X1119" s="149"/>
      <c r="Y1119" s="150"/>
      <c r="Z1119" s="150"/>
      <c r="AA1119" s="151"/>
    </row>
    <row r="1120" spans="23:27" x14ac:dyDescent="0.2">
      <c r="W1120" s="151"/>
      <c r="X1120" s="149"/>
      <c r="Y1120" s="150"/>
      <c r="Z1120" s="150"/>
      <c r="AA1120" s="151"/>
    </row>
    <row r="1121" spans="23:27" x14ac:dyDescent="0.2">
      <c r="W1121" s="151"/>
      <c r="X1121" s="149"/>
      <c r="Y1121" s="150"/>
      <c r="Z1121" s="150"/>
      <c r="AA1121" s="151"/>
    </row>
    <row r="1122" spans="23:27" x14ac:dyDescent="0.2">
      <c r="W1122" s="151"/>
      <c r="X1122" s="149"/>
      <c r="Y1122" s="150"/>
      <c r="Z1122" s="150"/>
      <c r="AA1122" s="151"/>
    </row>
    <row r="1123" spans="23:27" x14ac:dyDescent="0.2">
      <c r="W1123" s="151"/>
      <c r="X1123" s="149"/>
      <c r="Y1123" s="150"/>
      <c r="Z1123" s="150"/>
      <c r="AA1123" s="151"/>
    </row>
    <row r="1124" spans="23:27" x14ac:dyDescent="0.2">
      <c r="W1124" s="151"/>
      <c r="X1124" s="149"/>
      <c r="Y1124" s="150"/>
      <c r="Z1124" s="150"/>
      <c r="AA1124" s="151"/>
    </row>
    <row r="1125" spans="23:27" x14ac:dyDescent="0.2">
      <c r="W1125" s="151"/>
      <c r="X1125" s="149"/>
      <c r="Y1125" s="150"/>
      <c r="Z1125" s="150"/>
      <c r="AA1125" s="151"/>
    </row>
    <row r="1126" spans="23:27" x14ac:dyDescent="0.2">
      <c r="W1126" s="151"/>
      <c r="X1126" s="149"/>
      <c r="Y1126" s="150"/>
      <c r="Z1126" s="150"/>
      <c r="AA1126" s="151"/>
    </row>
    <row r="1127" spans="23:27" x14ac:dyDescent="0.2">
      <c r="W1127" s="151"/>
      <c r="X1127" s="149"/>
      <c r="Y1127" s="150"/>
      <c r="Z1127" s="150"/>
      <c r="AA1127" s="151"/>
    </row>
    <row r="1128" spans="23:27" x14ac:dyDescent="0.2">
      <c r="W1128" s="151"/>
      <c r="X1128" s="149"/>
      <c r="Y1128" s="150"/>
      <c r="Z1128" s="150"/>
      <c r="AA1128" s="151"/>
    </row>
    <row r="1129" spans="23:27" x14ac:dyDescent="0.2">
      <c r="W1129" s="151"/>
      <c r="X1129" s="149"/>
      <c r="Y1129" s="150"/>
      <c r="Z1129" s="150"/>
      <c r="AA1129" s="151"/>
    </row>
    <row r="1130" spans="23:27" x14ac:dyDescent="0.2">
      <c r="W1130" s="151"/>
      <c r="X1130" s="149"/>
      <c r="Y1130" s="150"/>
      <c r="Z1130" s="150"/>
      <c r="AA1130" s="151"/>
    </row>
    <row r="1131" spans="23:27" x14ac:dyDescent="0.2">
      <c r="W1131" s="151"/>
      <c r="X1131" s="149"/>
      <c r="Y1131" s="150"/>
      <c r="Z1131" s="150"/>
      <c r="AA1131" s="151"/>
    </row>
    <row r="1132" spans="23:27" x14ac:dyDescent="0.2">
      <c r="W1132" s="151"/>
      <c r="X1132" s="149"/>
      <c r="Y1132" s="150"/>
      <c r="Z1132" s="150"/>
      <c r="AA1132" s="151"/>
    </row>
    <row r="1133" spans="23:27" x14ac:dyDescent="0.2">
      <c r="W1133" s="151"/>
      <c r="X1133" s="149"/>
      <c r="Y1133" s="150"/>
      <c r="Z1133" s="150"/>
      <c r="AA1133" s="151"/>
    </row>
    <row r="1134" spans="23:27" x14ac:dyDescent="0.2">
      <c r="W1134" s="151"/>
      <c r="X1134" s="149"/>
      <c r="Y1134" s="150"/>
      <c r="Z1134" s="150"/>
      <c r="AA1134" s="151"/>
    </row>
    <row r="1135" spans="23:27" x14ac:dyDescent="0.2">
      <c r="W1135" s="151"/>
      <c r="X1135" s="149"/>
      <c r="Y1135" s="150"/>
      <c r="Z1135" s="150"/>
      <c r="AA1135" s="151"/>
    </row>
    <row r="1136" spans="23:27" x14ac:dyDescent="0.2">
      <c r="W1136" s="151"/>
      <c r="X1136" s="149"/>
      <c r="Y1136" s="150"/>
      <c r="Z1136" s="150"/>
      <c r="AA1136" s="151"/>
    </row>
    <row r="1137" spans="23:27" x14ac:dyDescent="0.2">
      <c r="W1137" s="151"/>
      <c r="X1137" s="149"/>
      <c r="Y1137" s="150"/>
      <c r="Z1137" s="150"/>
      <c r="AA1137" s="151"/>
    </row>
    <row r="1138" spans="23:27" x14ac:dyDescent="0.2">
      <c r="W1138" s="151"/>
      <c r="X1138" s="149"/>
      <c r="Y1138" s="150"/>
      <c r="Z1138" s="150"/>
      <c r="AA1138" s="151"/>
    </row>
    <row r="1139" spans="23:27" x14ac:dyDescent="0.2">
      <c r="W1139" s="151"/>
      <c r="X1139" s="149"/>
      <c r="Y1139" s="150"/>
      <c r="Z1139" s="150"/>
      <c r="AA1139" s="151"/>
    </row>
    <row r="1140" spans="23:27" x14ac:dyDescent="0.2">
      <c r="W1140" s="151"/>
      <c r="X1140" s="149"/>
      <c r="Y1140" s="150"/>
      <c r="Z1140" s="150"/>
      <c r="AA1140" s="151"/>
    </row>
    <row r="1141" spans="23:27" x14ac:dyDescent="0.2">
      <c r="W1141" s="151"/>
      <c r="X1141" s="149"/>
      <c r="Y1141" s="150"/>
      <c r="Z1141" s="150"/>
      <c r="AA1141" s="151"/>
    </row>
    <row r="1142" spans="23:27" x14ac:dyDescent="0.2">
      <c r="W1142" s="151"/>
      <c r="X1142" s="149"/>
      <c r="Y1142" s="150"/>
      <c r="Z1142" s="150"/>
      <c r="AA1142" s="151"/>
    </row>
    <row r="1143" spans="23:27" x14ac:dyDescent="0.2">
      <c r="W1143" s="151"/>
      <c r="X1143" s="149"/>
      <c r="Y1143" s="150"/>
      <c r="Z1143" s="150"/>
      <c r="AA1143" s="151"/>
    </row>
    <row r="1144" spans="23:27" x14ac:dyDescent="0.2">
      <c r="W1144" s="151"/>
      <c r="X1144" s="149"/>
      <c r="Y1144" s="150"/>
      <c r="Z1144" s="150"/>
      <c r="AA1144" s="151"/>
    </row>
    <row r="1145" spans="23:27" x14ac:dyDescent="0.2">
      <c r="W1145" s="151"/>
      <c r="X1145" s="149"/>
      <c r="Y1145" s="150"/>
      <c r="Z1145" s="150"/>
      <c r="AA1145" s="151"/>
    </row>
    <row r="1146" spans="23:27" x14ac:dyDescent="0.2">
      <c r="W1146" s="151"/>
      <c r="X1146" s="149"/>
      <c r="Y1146" s="150"/>
      <c r="Z1146" s="150"/>
      <c r="AA1146" s="151"/>
    </row>
    <row r="1147" spans="23:27" x14ac:dyDescent="0.2">
      <c r="W1147" s="151"/>
      <c r="X1147" s="149"/>
      <c r="Y1147" s="150"/>
      <c r="Z1147" s="150"/>
      <c r="AA1147" s="151"/>
    </row>
    <row r="1148" spans="23:27" x14ac:dyDescent="0.2">
      <c r="W1148" s="151"/>
      <c r="X1148" s="149"/>
      <c r="Y1148" s="150"/>
      <c r="Z1148" s="150"/>
      <c r="AA1148" s="151"/>
    </row>
    <row r="1149" spans="23:27" x14ac:dyDescent="0.2">
      <c r="W1149" s="151"/>
      <c r="X1149" s="149"/>
      <c r="Y1149" s="150"/>
      <c r="Z1149" s="150"/>
      <c r="AA1149" s="151"/>
    </row>
    <row r="1150" spans="23:27" x14ac:dyDescent="0.2">
      <c r="W1150" s="151"/>
      <c r="X1150" s="149"/>
      <c r="Y1150" s="150"/>
      <c r="Z1150" s="150"/>
      <c r="AA1150" s="151"/>
    </row>
    <row r="1151" spans="23:27" x14ac:dyDescent="0.2">
      <c r="W1151" s="151"/>
      <c r="X1151" s="149"/>
      <c r="Y1151" s="150"/>
      <c r="Z1151" s="150"/>
      <c r="AA1151" s="151"/>
    </row>
    <row r="1152" spans="23:27" x14ac:dyDescent="0.2">
      <c r="W1152" s="151"/>
      <c r="X1152" s="149"/>
      <c r="Y1152" s="150"/>
      <c r="Z1152" s="150"/>
      <c r="AA1152" s="151"/>
    </row>
    <row r="1153" spans="23:27" x14ac:dyDescent="0.2">
      <c r="W1153" s="151"/>
      <c r="X1153" s="149"/>
      <c r="Y1153" s="150"/>
      <c r="Z1153" s="150"/>
      <c r="AA1153" s="151"/>
    </row>
    <row r="1154" spans="23:27" x14ac:dyDescent="0.2">
      <c r="W1154" s="151"/>
      <c r="X1154" s="149"/>
      <c r="Y1154" s="150"/>
      <c r="Z1154" s="150"/>
      <c r="AA1154" s="151"/>
    </row>
    <row r="1155" spans="23:27" x14ac:dyDescent="0.2">
      <c r="W1155" s="151"/>
      <c r="X1155" s="149"/>
      <c r="Y1155" s="150"/>
      <c r="Z1155" s="150"/>
      <c r="AA1155" s="151"/>
    </row>
    <row r="1156" spans="23:27" x14ac:dyDescent="0.2">
      <c r="W1156" s="151"/>
      <c r="X1156" s="149"/>
      <c r="Y1156" s="150"/>
      <c r="Z1156" s="150"/>
      <c r="AA1156" s="151"/>
    </row>
    <row r="1157" spans="23:27" x14ac:dyDescent="0.2">
      <c r="W1157" s="151"/>
      <c r="X1157" s="149"/>
      <c r="Y1157" s="150"/>
      <c r="Z1157" s="150"/>
      <c r="AA1157" s="151"/>
    </row>
    <row r="1158" spans="23:27" x14ac:dyDescent="0.2">
      <c r="W1158" s="151"/>
      <c r="X1158" s="149"/>
      <c r="Y1158" s="150"/>
      <c r="Z1158" s="150"/>
      <c r="AA1158" s="151"/>
    </row>
    <row r="1159" spans="23:27" x14ac:dyDescent="0.2">
      <c r="W1159" s="151"/>
      <c r="X1159" s="149"/>
      <c r="Y1159" s="150"/>
      <c r="Z1159" s="150"/>
      <c r="AA1159" s="151"/>
    </row>
    <row r="1160" spans="23:27" x14ac:dyDescent="0.2">
      <c r="W1160" s="151"/>
      <c r="X1160" s="149"/>
      <c r="Y1160" s="150"/>
      <c r="Z1160" s="150"/>
      <c r="AA1160" s="151"/>
    </row>
    <row r="1161" spans="23:27" x14ac:dyDescent="0.2">
      <c r="W1161" s="151"/>
      <c r="X1161" s="149"/>
      <c r="Y1161" s="150"/>
      <c r="Z1161" s="150"/>
      <c r="AA1161" s="151"/>
    </row>
    <row r="1162" spans="23:27" x14ac:dyDescent="0.2">
      <c r="W1162" s="151"/>
      <c r="X1162" s="149"/>
      <c r="Y1162" s="150"/>
      <c r="Z1162" s="150"/>
      <c r="AA1162" s="151"/>
    </row>
    <row r="1163" spans="23:27" x14ac:dyDescent="0.2">
      <c r="W1163" s="151"/>
      <c r="X1163" s="149"/>
      <c r="Y1163" s="150"/>
      <c r="Z1163" s="150"/>
      <c r="AA1163" s="151"/>
    </row>
    <row r="1164" spans="23:27" x14ac:dyDescent="0.2">
      <c r="W1164" s="151"/>
      <c r="X1164" s="149"/>
      <c r="Y1164" s="150"/>
      <c r="Z1164" s="150"/>
      <c r="AA1164" s="151"/>
    </row>
    <row r="1165" spans="23:27" x14ac:dyDescent="0.2">
      <c r="W1165" s="151"/>
      <c r="X1165" s="149"/>
      <c r="Y1165" s="150"/>
      <c r="Z1165" s="150"/>
      <c r="AA1165" s="151"/>
    </row>
    <row r="1166" spans="23:27" x14ac:dyDescent="0.2">
      <c r="W1166" s="151"/>
      <c r="X1166" s="149"/>
      <c r="Y1166" s="150"/>
      <c r="Z1166" s="150"/>
      <c r="AA1166" s="151"/>
    </row>
    <row r="1167" spans="23:27" x14ac:dyDescent="0.2">
      <c r="W1167" s="151"/>
      <c r="X1167" s="149"/>
      <c r="Y1167" s="150"/>
      <c r="Z1167" s="150"/>
      <c r="AA1167" s="151"/>
    </row>
    <row r="1168" spans="23:27" x14ac:dyDescent="0.2">
      <c r="W1168" s="151"/>
      <c r="X1168" s="149"/>
      <c r="Y1168" s="150"/>
      <c r="Z1168" s="150"/>
      <c r="AA1168" s="151"/>
    </row>
    <row r="1169" spans="23:27" x14ac:dyDescent="0.2">
      <c r="W1169" s="151"/>
      <c r="X1169" s="149"/>
      <c r="Y1169" s="150"/>
      <c r="Z1169" s="150"/>
      <c r="AA1169" s="151"/>
    </row>
    <row r="1170" spans="23:27" x14ac:dyDescent="0.2">
      <c r="W1170" s="151"/>
      <c r="X1170" s="149"/>
      <c r="Y1170" s="150"/>
      <c r="Z1170" s="150"/>
      <c r="AA1170" s="151"/>
    </row>
    <row r="1171" spans="23:27" x14ac:dyDescent="0.2">
      <c r="W1171" s="151"/>
      <c r="X1171" s="149"/>
      <c r="Y1171" s="150"/>
      <c r="Z1171" s="150"/>
      <c r="AA1171" s="151"/>
    </row>
    <row r="1172" spans="23:27" x14ac:dyDescent="0.2">
      <c r="W1172" s="151"/>
      <c r="X1172" s="149"/>
      <c r="Y1172" s="150"/>
      <c r="Z1172" s="150"/>
      <c r="AA1172" s="151"/>
    </row>
    <row r="1173" spans="23:27" x14ac:dyDescent="0.2">
      <c r="W1173" s="151"/>
      <c r="X1173" s="149"/>
      <c r="Y1173" s="150"/>
      <c r="Z1173" s="150"/>
      <c r="AA1173" s="151"/>
    </row>
    <row r="1174" spans="23:27" x14ac:dyDescent="0.2">
      <c r="W1174" s="151"/>
      <c r="X1174" s="149"/>
      <c r="Y1174" s="150"/>
      <c r="Z1174" s="150"/>
      <c r="AA1174" s="151"/>
    </row>
    <row r="1175" spans="23:27" x14ac:dyDescent="0.2">
      <c r="W1175" s="151"/>
      <c r="X1175" s="149"/>
      <c r="Y1175" s="150"/>
      <c r="Z1175" s="150"/>
      <c r="AA1175" s="151"/>
    </row>
    <row r="1176" spans="23:27" x14ac:dyDescent="0.2">
      <c r="W1176" s="151"/>
      <c r="X1176" s="149"/>
      <c r="Y1176" s="150"/>
      <c r="Z1176" s="150"/>
      <c r="AA1176" s="151"/>
    </row>
    <row r="1177" spans="23:27" x14ac:dyDescent="0.2">
      <c r="W1177" s="151"/>
      <c r="X1177" s="149"/>
      <c r="Y1177" s="150"/>
      <c r="Z1177" s="150"/>
      <c r="AA1177" s="151"/>
    </row>
    <row r="1178" spans="23:27" x14ac:dyDescent="0.2">
      <c r="W1178" s="151"/>
      <c r="X1178" s="149"/>
      <c r="Y1178" s="150"/>
      <c r="Z1178" s="150"/>
      <c r="AA1178" s="151"/>
    </row>
    <row r="1179" spans="23:27" x14ac:dyDescent="0.2">
      <c r="W1179" s="151"/>
      <c r="X1179" s="149"/>
      <c r="Y1179" s="150"/>
      <c r="Z1179" s="150"/>
      <c r="AA1179" s="151"/>
    </row>
    <row r="1180" spans="23:27" x14ac:dyDescent="0.2">
      <c r="W1180" s="151"/>
      <c r="X1180" s="149"/>
      <c r="Y1180" s="150"/>
      <c r="Z1180" s="150"/>
      <c r="AA1180" s="151"/>
    </row>
    <row r="1181" spans="23:27" x14ac:dyDescent="0.2">
      <c r="W1181" s="151"/>
      <c r="X1181" s="149"/>
      <c r="Y1181" s="150"/>
      <c r="Z1181" s="150"/>
      <c r="AA1181" s="151"/>
    </row>
    <row r="1182" spans="23:27" x14ac:dyDescent="0.2">
      <c r="W1182" s="151"/>
      <c r="X1182" s="149"/>
      <c r="Y1182" s="150"/>
      <c r="Z1182" s="150"/>
      <c r="AA1182" s="151"/>
    </row>
    <row r="1183" spans="23:27" x14ac:dyDescent="0.2">
      <c r="W1183" s="151"/>
      <c r="X1183" s="149"/>
      <c r="Y1183" s="150"/>
      <c r="Z1183" s="150"/>
      <c r="AA1183" s="151"/>
    </row>
    <row r="1184" spans="23:27" x14ac:dyDescent="0.2">
      <c r="W1184" s="151"/>
      <c r="X1184" s="149"/>
      <c r="Y1184" s="150"/>
      <c r="Z1184" s="150"/>
      <c r="AA1184" s="151"/>
    </row>
    <row r="1185" spans="23:27" x14ac:dyDescent="0.2">
      <c r="W1185" s="151"/>
      <c r="X1185" s="149"/>
      <c r="Y1185" s="150"/>
      <c r="Z1185" s="150"/>
      <c r="AA1185" s="151"/>
    </row>
    <row r="1186" spans="23:27" x14ac:dyDescent="0.2">
      <c r="W1186" s="151"/>
      <c r="X1186" s="149"/>
      <c r="Y1186" s="150"/>
      <c r="Z1186" s="150"/>
      <c r="AA1186" s="151"/>
    </row>
    <row r="1187" spans="23:27" x14ac:dyDescent="0.2">
      <c r="W1187" s="151"/>
      <c r="X1187" s="149"/>
      <c r="Y1187" s="150"/>
      <c r="Z1187" s="150"/>
      <c r="AA1187" s="151"/>
    </row>
    <row r="1188" spans="23:27" x14ac:dyDescent="0.2">
      <c r="W1188" s="151"/>
      <c r="X1188" s="149"/>
      <c r="Y1188" s="150"/>
      <c r="Z1188" s="150"/>
      <c r="AA1188" s="151"/>
    </row>
    <row r="1189" spans="23:27" x14ac:dyDescent="0.2">
      <c r="W1189" s="151"/>
      <c r="X1189" s="149"/>
      <c r="Y1189" s="150"/>
      <c r="Z1189" s="150"/>
      <c r="AA1189" s="151"/>
    </row>
    <row r="1190" spans="23:27" x14ac:dyDescent="0.2">
      <c r="W1190" s="151"/>
      <c r="X1190" s="149"/>
      <c r="Y1190" s="150"/>
      <c r="Z1190" s="150"/>
      <c r="AA1190" s="151"/>
    </row>
    <row r="1191" spans="23:27" x14ac:dyDescent="0.2">
      <c r="W1191" s="151"/>
      <c r="X1191" s="149"/>
      <c r="Y1191" s="150"/>
      <c r="Z1191" s="150"/>
      <c r="AA1191" s="151"/>
    </row>
    <row r="1192" spans="23:27" x14ac:dyDescent="0.2">
      <c r="W1192" s="151"/>
      <c r="X1192" s="149"/>
      <c r="Y1192" s="150"/>
      <c r="Z1192" s="150"/>
      <c r="AA1192" s="151"/>
    </row>
    <row r="1193" spans="23:27" x14ac:dyDescent="0.2">
      <c r="W1193" s="151"/>
      <c r="X1193" s="149"/>
      <c r="Y1193" s="150"/>
      <c r="Z1193" s="150"/>
      <c r="AA1193" s="151"/>
    </row>
    <row r="1194" spans="23:27" x14ac:dyDescent="0.2">
      <c r="W1194" s="151"/>
      <c r="X1194" s="149"/>
      <c r="Y1194" s="150"/>
      <c r="Z1194" s="150"/>
      <c r="AA1194" s="151"/>
    </row>
    <row r="1195" spans="23:27" x14ac:dyDescent="0.2">
      <c r="W1195" s="151"/>
      <c r="X1195" s="149"/>
      <c r="Y1195" s="150"/>
      <c r="Z1195" s="150"/>
      <c r="AA1195" s="151"/>
    </row>
    <row r="1196" spans="23:27" x14ac:dyDescent="0.2">
      <c r="W1196" s="151"/>
      <c r="X1196" s="149"/>
      <c r="Y1196" s="150"/>
      <c r="Z1196" s="150"/>
      <c r="AA1196" s="151"/>
    </row>
    <row r="1197" spans="23:27" x14ac:dyDescent="0.2">
      <c r="W1197" s="151"/>
      <c r="X1197" s="149"/>
      <c r="Y1197" s="150"/>
      <c r="Z1197" s="150"/>
      <c r="AA1197" s="151"/>
    </row>
    <row r="1198" spans="23:27" x14ac:dyDescent="0.2">
      <c r="W1198" s="151"/>
      <c r="X1198" s="149"/>
      <c r="Y1198" s="150"/>
      <c r="Z1198" s="150"/>
      <c r="AA1198" s="151"/>
    </row>
    <row r="1199" spans="23:27" x14ac:dyDescent="0.2">
      <c r="W1199" s="151"/>
      <c r="X1199" s="149"/>
      <c r="Y1199" s="150"/>
      <c r="Z1199" s="150"/>
      <c r="AA1199" s="151"/>
    </row>
    <row r="1200" spans="23:27" x14ac:dyDescent="0.2">
      <c r="W1200" s="151"/>
      <c r="X1200" s="149"/>
      <c r="Y1200" s="150"/>
      <c r="Z1200" s="150"/>
      <c r="AA1200" s="151"/>
    </row>
    <row r="1201" spans="23:27" x14ac:dyDescent="0.2">
      <c r="W1201" s="151"/>
      <c r="X1201" s="149"/>
      <c r="Y1201" s="150"/>
      <c r="Z1201" s="150"/>
      <c r="AA1201" s="151"/>
    </row>
    <row r="1202" spans="23:27" x14ac:dyDescent="0.2">
      <c r="W1202" s="151"/>
      <c r="X1202" s="149"/>
      <c r="Y1202" s="150"/>
      <c r="Z1202" s="150"/>
      <c r="AA1202" s="151"/>
    </row>
    <row r="1203" spans="23:27" x14ac:dyDescent="0.2">
      <c r="W1203" s="151"/>
      <c r="X1203" s="149"/>
      <c r="Y1203" s="150"/>
      <c r="Z1203" s="150"/>
      <c r="AA1203" s="151"/>
    </row>
    <row r="1204" spans="23:27" x14ac:dyDescent="0.2">
      <c r="W1204" s="151"/>
      <c r="X1204" s="149"/>
      <c r="Y1204" s="150"/>
      <c r="Z1204" s="150"/>
      <c r="AA1204" s="151"/>
    </row>
    <row r="1205" spans="23:27" x14ac:dyDescent="0.2">
      <c r="W1205" s="151"/>
      <c r="X1205" s="149"/>
      <c r="Y1205" s="150"/>
      <c r="Z1205" s="150"/>
      <c r="AA1205" s="151"/>
    </row>
    <row r="1206" spans="23:27" x14ac:dyDescent="0.2">
      <c r="W1206" s="151"/>
      <c r="X1206" s="149"/>
      <c r="Y1206" s="150"/>
      <c r="Z1206" s="150"/>
      <c r="AA1206" s="151"/>
    </row>
    <row r="1207" spans="23:27" x14ac:dyDescent="0.2">
      <c r="W1207" s="151"/>
      <c r="X1207" s="149"/>
      <c r="Y1207" s="150"/>
      <c r="Z1207" s="150"/>
      <c r="AA1207" s="151"/>
    </row>
    <row r="1208" spans="23:27" x14ac:dyDescent="0.2">
      <c r="W1208" s="151"/>
      <c r="X1208" s="149"/>
      <c r="Y1208" s="150"/>
      <c r="Z1208" s="150"/>
      <c r="AA1208" s="151"/>
    </row>
    <row r="1209" spans="23:27" x14ac:dyDescent="0.2">
      <c r="W1209" s="151"/>
      <c r="X1209" s="149"/>
      <c r="Y1209" s="150"/>
      <c r="Z1209" s="150"/>
      <c r="AA1209" s="151"/>
    </row>
    <row r="1210" spans="23:27" x14ac:dyDescent="0.2">
      <c r="W1210" s="151"/>
      <c r="X1210" s="149"/>
      <c r="Y1210" s="150"/>
      <c r="Z1210" s="150"/>
      <c r="AA1210" s="151"/>
    </row>
    <row r="1211" spans="23:27" x14ac:dyDescent="0.2">
      <c r="W1211" s="151"/>
      <c r="X1211" s="149"/>
      <c r="Y1211" s="150"/>
      <c r="Z1211" s="150"/>
      <c r="AA1211" s="151"/>
    </row>
    <row r="1212" spans="23:27" x14ac:dyDescent="0.2">
      <c r="W1212" s="151"/>
      <c r="X1212" s="149"/>
      <c r="Y1212" s="150"/>
      <c r="Z1212" s="150"/>
      <c r="AA1212" s="151"/>
    </row>
    <row r="1213" spans="23:27" x14ac:dyDescent="0.2">
      <c r="W1213" s="151"/>
      <c r="X1213" s="149"/>
      <c r="Y1213" s="150"/>
      <c r="Z1213" s="150"/>
      <c r="AA1213" s="151"/>
    </row>
    <row r="1214" spans="23:27" x14ac:dyDescent="0.2">
      <c r="W1214" s="151"/>
      <c r="X1214" s="149"/>
      <c r="Y1214" s="150"/>
      <c r="Z1214" s="150"/>
      <c r="AA1214" s="151"/>
    </row>
    <row r="1215" spans="23:27" x14ac:dyDescent="0.2">
      <c r="W1215" s="151"/>
      <c r="X1215" s="149"/>
      <c r="Y1215" s="150"/>
      <c r="Z1215" s="150"/>
      <c r="AA1215" s="151"/>
    </row>
    <row r="1216" spans="23:27" x14ac:dyDescent="0.2">
      <c r="W1216" s="151"/>
      <c r="X1216" s="149"/>
      <c r="Y1216" s="150"/>
      <c r="Z1216" s="150"/>
      <c r="AA1216" s="151"/>
    </row>
    <row r="1217" spans="23:27" x14ac:dyDescent="0.2">
      <c r="W1217" s="151"/>
      <c r="X1217" s="149"/>
      <c r="Y1217" s="150"/>
      <c r="Z1217" s="150"/>
      <c r="AA1217" s="151"/>
    </row>
    <row r="1218" spans="23:27" x14ac:dyDescent="0.2">
      <c r="W1218" s="151"/>
      <c r="X1218" s="149"/>
      <c r="Y1218" s="150"/>
      <c r="Z1218" s="150"/>
      <c r="AA1218" s="151"/>
    </row>
    <row r="1219" spans="23:27" x14ac:dyDescent="0.2">
      <c r="W1219" s="151"/>
      <c r="X1219" s="149"/>
      <c r="Y1219" s="150"/>
      <c r="Z1219" s="150"/>
      <c r="AA1219" s="151"/>
    </row>
    <row r="1220" spans="23:27" x14ac:dyDescent="0.2">
      <c r="W1220" s="151"/>
      <c r="X1220" s="149"/>
      <c r="Y1220" s="150"/>
      <c r="Z1220" s="150"/>
      <c r="AA1220" s="151"/>
    </row>
    <row r="1221" spans="23:27" x14ac:dyDescent="0.2">
      <c r="W1221" s="151"/>
      <c r="X1221" s="149"/>
      <c r="Y1221" s="150"/>
      <c r="Z1221" s="150"/>
      <c r="AA1221" s="151"/>
    </row>
    <row r="1222" spans="23:27" x14ac:dyDescent="0.2">
      <c r="W1222" s="151"/>
      <c r="X1222" s="149"/>
      <c r="Y1222" s="150"/>
      <c r="Z1222" s="150"/>
      <c r="AA1222" s="151"/>
    </row>
    <row r="1223" spans="23:27" x14ac:dyDescent="0.2">
      <c r="W1223" s="151"/>
      <c r="X1223" s="149"/>
      <c r="Y1223" s="150"/>
      <c r="Z1223" s="150"/>
      <c r="AA1223" s="151"/>
    </row>
    <row r="1224" spans="23:27" x14ac:dyDescent="0.2">
      <c r="W1224" s="151"/>
      <c r="X1224" s="149"/>
      <c r="Y1224" s="150"/>
      <c r="Z1224" s="150"/>
      <c r="AA1224" s="151"/>
    </row>
    <row r="1225" spans="23:27" x14ac:dyDescent="0.2">
      <c r="W1225" s="151"/>
      <c r="X1225" s="149"/>
      <c r="Y1225" s="150"/>
      <c r="Z1225" s="150"/>
      <c r="AA1225" s="151"/>
    </row>
    <row r="1226" spans="23:27" x14ac:dyDescent="0.2">
      <c r="W1226" s="151"/>
      <c r="X1226" s="149"/>
      <c r="Y1226" s="150"/>
      <c r="Z1226" s="150"/>
      <c r="AA1226" s="151"/>
    </row>
    <row r="1227" spans="23:27" x14ac:dyDescent="0.2">
      <c r="W1227" s="151"/>
      <c r="X1227" s="149"/>
      <c r="Y1227" s="150"/>
      <c r="Z1227" s="150"/>
      <c r="AA1227" s="151"/>
    </row>
    <row r="1228" spans="23:27" x14ac:dyDescent="0.2">
      <c r="W1228" s="151"/>
      <c r="X1228" s="149"/>
      <c r="Y1228" s="150"/>
      <c r="Z1228" s="150"/>
      <c r="AA1228" s="151"/>
    </row>
    <row r="1229" spans="23:27" x14ac:dyDescent="0.2">
      <c r="W1229" s="151"/>
      <c r="X1229" s="149"/>
      <c r="Y1229" s="150"/>
      <c r="Z1229" s="150"/>
      <c r="AA1229" s="151"/>
    </row>
    <row r="1230" spans="23:27" x14ac:dyDescent="0.2">
      <c r="W1230" s="151"/>
      <c r="X1230" s="149"/>
      <c r="Y1230" s="150"/>
      <c r="Z1230" s="150"/>
      <c r="AA1230" s="151"/>
    </row>
    <row r="1231" spans="23:27" x14ac:dyDescent="0.2">
      <c r="W1231" s="151"/>
      <c r="X1231" s="149"/>
      <c r="Y1231" s="150"/>
      <c r="Z1231" s="150"/>
      <c r="AA1231" s="151"/>
    </row>
    <row r="1232" spans="23:27" x14ac:dyDescent="0.2">
      <c r="W1232" s="151"/>
      <c r="X1232" s="149"/>
      <c r="Y1232" s="150"/>
      <c r="Z1232" s="150"/>
      <c r="AA1232" s="151"/>
    </row>
    <row r="1233" spans="23:27" x14ac:dyDescent="0.2">
      <c r="W1233" s="151"/>
      <c r="X1233" s="149"/>
      <c r="Y1233" s="150"/>
      <c r="Z1233" s="150"/>
      <c r="AA1233" s="151"/>
    </row>
    <row r="1234" spans="23:27" x14ac:dyDescent="0.2">
      <c r="W1234" s="151"/>
      <c r="X1234" s="149"/>
      <c r="Y1234" s="150"/>
      <c r="Z1234" s="150"/>
      <c r="AA1234" s="151"/>
    </row>
    <row r="1235" spans="23:27" x14ac:dyDescent="0.2">
      <c r="W1235" s="151"/>
      <c r="X1235" s="149"/>
      <c r="Y1235" s="150"/>
      <c r="Z1235" s="150"/>
      <c r="AA1235" s="151"/>
    </row>
    <row r="1236" spans="23:27" x14ac:dyDescent="0.2">
      <c r="W1236" s="151"/>
      <c r="X1236" s="149"/>
      <c r="Y1236" s="150"/>
      <c r="Z1236" s="150"/>
      <c r="AA1236" s="151"/>
    </row>
    <row r="1237" spans="23:27" x14ac:dyDescent="0.2">
      <c r="W1237" s="151"/>
      <c r="X1237" s="149"/>
      <c r="Y1237" s="150"/>
      <c r="Z1237" s="150"/>
      <c r="AA1237" s="151"/>
    </row>
    <row r="1238" spans="23:27" x14ac:dyDescent="0.2">
      <c r="W1238" s="151"/>
      <c r="X1238" s="149"/>
      <c r="Y1238" s="150"/>
      <c r="Z1238" s="150"/>
      <c r="AA1238" s="151"/>
    </row>
    <row r="1239" spans="23:27" x14ac:dyDescent="0.2">
      <c r="W1239" s="151"/>
      <c r="X1239" s="149"/>
      <c r="Y1239" s="150"/>
      <c r="Z1239" s="150"/>
      <c r="AA1239" s="151"/>
    </row>
    <row r="1240" spans="23:27" x14ac:dyDescent="0.2">
      <c r="W1240" s="151"/>
      <c r="X1240" s="149"/>
      <c r="Y1240" s="150"/>
      <c r="Z1240" s="150"/>
      <c r="AA1240" s="151"/>
    </row>
    <row r="1241" spans="23:27" x14ac:dyDescent="0.2">
      <c r="W1241" s="151"/>
      <c r="X1241" s="149"/>
      <c r="Y1241" s="150"/>
      <c r="Z1241" s="150"/>
      <c r="AA1241" s="151"/>
    </row>
    <row r="1242" spans="23:27" x14ac:dyDescent="0.2">
      <c r="W1242" s="151"/>
      <c r="X1242" s="149"/>
      <c r="Y1242" s="150"/>
      <c r="Z1242" s="150"/>
      <c r="AA1242" s="151"/>
    </row>
    <row r="1243" spans="23:27" x14ac:dyDescent="0.2">
      <c r="W1243" s="151"/>
      <c r="X1243" s="149"/>
      <c r="Y1243" s="150"/>
      <c r="Z1243" s="150"/>
      <c r="AA1243" s="151"/>
    </row>
    <row r="1244" spans="23:27" x14ac:dyDescent="0.2">
      <c r="W1244" s="151"/>
      <c r="X1244" s="149"/>
      <c r="Y1244" s="150"/>
      <c r="Z1244" s="150"/>
      <c r="AA1244" s="151"/>
    </row>
    <row r="1245" spans="23:27" x14ac:dyDescent="0.2">
      <c r="W1245" s="151"/>
      <c r="X1245" s="149"/>
      <c r="Y1245" s="150"/>
      <c r="Z1245" s="150"/>
      <c r="AA1245" s="151"/>
    </row>
    <row r="1246" spans="23:27" x14ac:dyDescent="0.2">
      <c r="W1246" s="151"/>
      <c r="X1246" s="149"/>
      <c r="Y1246" s="150"/>
      <c r="Z1246" s="150"/>
      <c r="AA1246" s="151"/>
    </row>
    <row r="1247" spans="23:27" x14ac:dyDescent="0.2">
      <c r="W1247" s="151"/>
      <c r="X1247" s="149"/>
      <c r="Y1247" s="150"/>
      <c r="Z1247" s="150"/>
      <c r="AA1247" s="151"/>
    </row>
    <row r="1248" spans="23:27" x14ac:dyDescent="0.2">
      <c r="W1248" s="151"/>
      <c r="X1248" s="149"/>
      <c r="Y1248" s="150"/>
      <c r="Z1248" s="150"/>
      <c r="AA1248" s="151"/>
    </row>
    <row r="1249" spans="23:27" x14ac:dyDescent="0.2">
      <c r="W1249" s="151"/>
      <c r="X1249" s="149"/>
      <c r="Y1249" s="150"/>
      <c r="Z1249" s="150"/>
      <c r="AA1249" s="151"/>
    </row>
    <row r="1250" spans="23:27" x14ac:dyDescent="0.2">
      <c r="W1250" s="151"/>
      <c r="X1250" s="149"/>
      <c r="Y1250" s="150"/>
      <c r="Z1250" s="150"/>
      <c r="AA1250" s="151"/>
    </row>
    <row r="1251" spans="23:27" x14ac:dyDescent="0.2">
      <c r="W1251" s="151"/>
      <c r="X1251" s="149"/>
      <c r="Y1251" s="150"/>
      <c r="Z1251" s="150"/>
      <c r="AA1251" s="151"/>
    </row>
    <row r="1252" spans="23:27" x14ac:dyDescent="0.2">
      <c r="W1252" s="151"/>
      <c r="X1252" s="149"/>
      <c r="Y1252" s="150"/>
      <c r="Z1252" s="150"/>
      <c r="AA1252" s="151"/>
    </row>
    <row r="1253" spans="23:27" x14ac:dyDescent="0.2">
      <c r="W1253" s="151"/>
      <c r="X1253" s="149"/>
      <c r="Y1253" s="150"/>
      <c r="Z1253" s="150"/>
      <c r="AA1253" s="151"/>
    </row>
    <row r="1254" spans="23:27" x14ac:dyDescent="0.2">
      <c r="W1254" s="151"/>
      <c r="X1254" s="149"/>
      <c r="Y1254" s="150"/>
      <c r="Z1254" s="150"/>
      <c r="AA1254" s="151"/>
    </row>
    <row r="1255" spans="23:27" x14ac:dyDescent="0.2">
      <c r="W1255" s="151"/>
      <c r="X1255" s="149"/>
      <c r="Y1255" s="150"/>
      <c r="Z1255" s="150"/>
      <c r="AA1255" s="151"/>
    </row>
    <row r="1256" spans="23:27" x14ac:dyDescent="0.2">
      <c r="W1256" s="151"/>
      <c r="X1256" s="149"/>
      <c r="Y1256" s="150"/>
      <c r="Z1256" s="150"/>
      <c r="AA1256" s="151"/>
    </row>
    <row r="1257" spans="23:27" x14ac:dyDescent="0.2">
      <c r="W1257" s="151"/>
      <c r="X1257" s="149"/>
      <c r="Y1257" s="150"/>
      <c r="Z1257" s="150"/>
      <c r="AA1257" s="151"/>
    </row>
    <row r="1258" spans="23:27" x14ac:dyDescent="0.2">
      <c r="W1258" s="151"/>
      <c r="X1258" s="149"/>
      <c r="Y1258" s="150"/>
      <c r="Z1258" s="150"/>
      <c r="AA1258" s="151"/>
    </row>
    <row r="1259" spans="23:27" x14ac:dyDescent="0.2">
      <c r="W1259" s="151"/>
      <c r="X1259" s="149"/>
      <c r="Y1259" s="150"/>
      <c r="Z1259" s="150"/>
      <c r="AA1259" s="151"/>
    </row>
    <row r="1260" spans="23:27" x14ac:dyDescent="0.2">
      <c r="W1260" s="151"/>
      <c r="X1260" s="149"/>
      <c r="Y1260" s="150"/>
      <c r="Z1260" s="150"/>
      <c r="AA1260" s="151"/>
    </row>
    <row r="1261" spans="23:27" x14ac:dyDescent="0.2">
      <c r="W1261" s="151"/>
      <c r="X1261" s="149"/>
      <c r="Y1261" s="150"/>
      <c r="Z1261" s="150"/>
      <c r="AA1261" s="151"/>
    </row>
    <row r="1262" spans="23:27" x14ac:dyDescent="0.2">
      <c r="W1262" s="151"/>
      <c r="X1262" s="149"/>
      <c r="Y1262" s="150"/>
      <c r="Z1262" s="150"/>
      <c r="AA1262" s="151"/>
    </row>
    <row r="1263" spans="23:27" x14ac:dyDescent="0.2">
      <c r="W1263" s="151"/>
      <c r="X1263" s="149"/>
      <c r="Y1263" s="150"/>
      <c r="Z1263" s="150"/>
      <c r="AA1263" s="151"/>
    </row>
    <row r="1264" spans="23:27" x14ac:dyDescent="0.2">
      <c r="W1264" s="151"/>
      <c r="X1264" s="149"/>
      <c r="Y1264" s="150"/>
      <c r="Z1264" s="150"/>
      <c r="AA1264" s="151"/>
    </row>
    <row r="1265" spans="23:27" x14ac:dyDescent="0.2">
      <c r="W1265" s="151"/>
      <c r="X1265" s="149"/>
      <c r="Y1265" s="150"/>
      <c r="Z1265" s="150"/>
      <c r="AA1265" s="151"/>
    </row>
    <row r="1266" spans="23:27" x14ac:dyDescent="0.2">
      <c r="W1266" s="151"/>
      <c r="X1266" s="149"/>
      <c r="Y1266" s="150"/>
      <c r="Z1266" s="150"/>
      <c r="AA1266" s="151"/>
    </row>
    <row r="1267" spans="23:27" x14ac:dyDescent="0.2">
      <c r="W1267" s="151"/>
      <c r="X1267" s="149"/>
      <c r="Y1267" s="150"/>
      <c r="Z1267" s="150"/>
      <c r="AA1267" s="151"/>
    </row>
    <row r="1268" spans="23:27" x14ac:dyDescent="0.2">
      <c r="W1268" s="151"/>
      <c r="X1268" s="149"/>
      <c r="Y1268" s="150"/>
      <c r="Z1268" s="150"/>
      <c r="AA1268" s="151"/>
    </row>
    <row r="1269" spans="23:27" x14ac:dyDescent="0.2">
      <c r="W1269" s="151"/>
      <c r="X1269" s="149"/>
      <c r="Y1269" s="150"/>
      <c r="Z1269" s="150"/>
      <c r="AA1269" s="151"/>
    </row>
    <row r="1270" spans="23:27" x14ac:dyDescent="0.2">
      <c r="W1270" s="151"/>
      <c r="X1270" s="149"/>
      <c r="Y1270" s="150"/>
      <c r="Z1270" s="150"/>
      <c r="AA1270" s="151"/>
    </row>
    <row r="1271" spans="23:27" x14ac:dyDescent="0.2">
      <c r="W1271" s="151"/>
      <c r="X1271" s="149"/>
      <c r="Y1271" s="150"/>
      <c r="Z1271" s="150"/>
      <c r="AA1271" s="151"/>
    </row>
    <row r="1272" spans="23:27" x14ac:dyDescent="0.2">
      <c r="W1272" s="151"/>
      <c r="X1272" s="149"/>
      <c r="Y1272" s="150"/>
      <c r="Z1272" s="150"/>
      <c r="AA1272" s="151"/>
    </row>
    <row r="1273" spans="23:27" x14ac:dyDescent="0.2">
      <c r="W1273" s="151"/>
      <c r="X1273" s="149"/>
      <c r="Y1273" s="150"/>
      <c r="Z1273" s="150"/>
      <c r="AA1273" s="151"/>
    </row>
    <row r="1274" spans="23:27" x14ac:dyDescent="0.2">
      <c r="W1274" s="151"/>
      <c r="X1274" s="149"/>
      <c r="Y1274" s="150"/>
      <c r="Z1274" s="150"/>
      <c r="AA1274" s="151"/>
    </row>
    <row r="1275" spans="23:27" x14ac:dyDescent="0.2">
      <c r="W1275" s="151"/>
      <c r="X1275" s="149"/>
      <c r="Y1275" s="150"/>
      <c r="Z1275" s="150"/>
      <c r="AA1275" s="151"/>
    </row>
    <row r="1276" spans="23:27" x14ac:dyDescent="0.2">
      <c r="W1276" s="151"/>
      <c r="X1276" s="149"/>
      <c r="Y1276" s="150"/>
      <c r="Z1276" s="150"/>
      <c r="AA1276" s="151"/>
    </row>
    <row r="1277" spans="23:27" x14ac:dyDescent="0.2">
      <c r="W1277" s="151"/>
      <c r="X1277" s="149"/>
      <c r="Y1277" s="150"/>
      <c r="Z1277" s="150"/>
      <c r="AA1277" s="151"/>
    </row>
    <row r="1278" spans="23:27" x14ac:dyDescent="0.2">
      <c r="W1278" s="151"/>
      <c r="X1278" s="149"/>
      <c r="Y1278" s="150"/>
      <c r="Z1278" s="150"/>
      <c r="AA1278" s="151"/>
    </row>
    <row r="1279" spans="23:27" x14ac:dyDescent="0.2">
      <c r="W1279" s="151"/>
      <c r="X1279" s="149"/>
      <c r="Y1279" s="150"/>
      <c r="Z1279" s="150"/>
      <c r="AA1279" s="151"/>
    </row>
    <row r="1280" spans="23:27" x14ac:dyDescent="0.2">
      <c r="W1280" s="151"/>
      <c r="X1280" s="149"/>
      <c r="Y1280" s="150"/>
      <c r="Z1280" s="150"/>
      <c r="AA1280" s="151"/>
    </row>
    <row r="1281" spans="23:27" x14ac:dyDescent="0.2">
      <c r="W1281" s="151"/>
      <c r="X1281" s="149"/>
      <c r="Y1281" s="150"/>
      <c r="Z1281" s="150"/>
      <c r="AA1281" s="151"/>
    </row>
    <row r="1282" spans="23:27" x14ac:dyDescent="0.2">
      <c r="W1282" s="151"/>
      <c r="X1282" s="149"/>
      <c r="Y1282" s="150"/>
      <c r="Z1282" s="150"/>
      <c r="AA1282" s="151"/>
    </row>
    <row r="1283" spans="23:27" x14ac:dyDescent="0.2">
      <c r="W1283" s="151"/>
      <c r="X1283" s="149"/>
      <c r="Y1283" s="150"/>
      <c r="Z1283" s="150"/>
      <c r="AA1283" s="151"/>
    </row>
    <row r="1284" spans="23:27" x14ac:dyDescent="0.2">
      <c r="W1284" s="151"/>
      <c r="X1284" s="149"/>
      <c r="Y1284" s="150"/>
      <c r="Z1284" s="150"/>
      <c r="AA1284" s="151"/>
    </row>
    <row r="1285" spans="23:27" x14ac:dyDescent="0.2">
      <c r="W1285" s="151"/>
      <c r="X1285" s="149"/>
      <c r="Y1285" s="150"/>
      <c r="Z1285" s="150"/>
      <c r="AA1285" s="151"/>
    </row>
    <row r="1286" spans="23:27" x14ac:dyDescent="0.2">
      <c r="W1286" s="151"/>
      <c r="X1286" s="149"/>
      <c r="Y1286" s="150"/>
      <c r="Z1286" s="150"/>
      <c r="AA1286" s="151"/>
    </row>
    <row r="1287" spans="23:27" x14ac:dyDescent="0.2">
      <c r="W1287" s="151"/>
      <c r="X1287" s="149"/>
      <c r="Y1287" s="150"/>
      <c r="Z1287" s="150"/>
      <c r="AA1287" s="151"/>
    </row>
    <row r="1288" spans="23:27" x14ac:dyDescent="0.2">
      <c r="W1288" s="151"/>
      <c r="X1288" s="149"/>
      <c r="Y1288" s="150"/>
      <c r="Z1288" s="150"/>
      <c r="AA1288" s="151"/>
    </row>
    <row r="1289" spans="23:27" x14ac:dyDescent="0.2">
      <c r="W1289" s="151"/>
      <c r="X1289" s="149"/>
      <c r="Y1289" s="150"/>
      <c r="Z1289" s="150"/>
      <c r="AA1289" s="151"/>
    </row>
    <row r="1290" spans="23:27" x14ac:dyDescent="0.2">
      <c r="W1290" s="151"/>
      <c r="X1290" s="149"/>
      <c r="Y1290" s="150"/>
      <c r="Z1290" s="150"/>
      <c r="AA1290" s="151"/>
    </row>
    <row r="1291" spans="23:27" x14ac:dyDescent="0.2">
      <c r="W1291" s="151"/>
      <c r="X1291" s="149"/>
      <c r="Y1291" s="150"/>
      <c r="Z1291" s="150"/>
      <c r="AA1291" s="151"/>
    </row>
    <row r="1292" spans="23:27" x14ac:dyDescent="0.2">
      <c r="W1292" s="151"/>
      <c r="X1292" s="149"/>
      <c r="Y1292" s="150"/>
      <c r="Z1292" s="150"/>
      <c r="AA1292" s="151"/>
    </row>
    <row r="1293" spans="23:27" x14ac:dyDescent="0.2">
      <c r="W1293" s="151"/>
      <c r="X1293" s="149"/>
      <c r="Y1293" s="150"/>
      <c r="Z1293" s="150"/>
      <c r="AA1293" s="151"/>
    </row>
    <row r="1294" spans="23:27" x14ac:dyDescent="0.2">
      <c r="W1294" s="151"/>
      <c r="X1294" s="149"/>
      <c r="Y1294" s="150"/>
      <c r="Z1294" s="150"/>
      <c r="AA1294" s="151"/>
    </row>
    <row r="1295" spans="23:27" x14ac:dyDescent="0.2">
      <c r="W1295" s="151"/>
      <c r="X1295" s="149"/>
      <c r="Y1295" s="150"/>
      <c r="Z1295" s="150"/>
      <c r="AA1295" s="151"/>
    </row>
    <row r="1296" spans="23:27" x14ac:dyDescent="0.2">
      <c r="W1296" s="151"/>
      <c r="X1296" s="149"/>
      <c r="Y1296" s="150"/>
      <c r="Z1296" s="150"/>
      <c r="AA1296" s="151"/>
    </row>
    <row r="1297" spans="23:27" x14ac:dyDescent="0.2">
      <c r="W1297" s="151"/>
      <c r="X1297" s="149"/>
      <c r="Y1297" s="150"/>
      <c r="Z1297" s="150"/>
      <c r="AA1297" s="151"/>
    </row>
    <row r="1298" spans="23:27" x14ac:dyDescent="0.2">
      <c r="W1298" s="151"/>
      <c r="X1298" s="149"/>
      <c r="Y1298" s="150"/>
      <c r="Z1298" s="150"/>
      <c r="AA1298" s="151"/>
    </row>
    <row r="1299" spans="23:27" x14ac:dyDescent="0.2">
      <c r="W1299" s="151"/>
      <c r="X1299" s="149"/>
      <c r="Y1299" s="150"/>
      <c r="Z1299" s="150"/>
      <c r="AA1299" s="151"/>
    </row>
    <row r="1300" spans="23:27" x14ac:dyDescent="0.2">
      <c r="W1300" s="151"/>
      <c r="X1300" s="149"/>
      <c r="Y1300" s="150"/>
      <c r="Z1300" s="150"/>
      <c r="AA1300" s="151"/>
    </row>
    <row r="1301" spans="23:27" x14ac:dyDescent="0.2">
      <c r="W1301" s="151"/>
      <c r="X1301" s="149"/>
      <c r="Y1301" s="150"/>
      <c r="Z1301" s="150"/>
      <c r="AA1301" s="151"/>
    </row>
    <row r="1302" spans="23:27" x14ac:dyDescent="0.2">
      <c r="W1302" s="151"/>
      <c r="X1302" s="149"/>
      <c r="Y1302" s="150"/>
      <c r="Z1302" s="150"/>
      <c r="AA1302" s="151"/>
    </row>
    <row r="1303" spans="23:27" x14ac:dyDescent="0.2">
      <c r="W1303" s="151"/>
      <c r="X1303" s="149"/>
      <c r="Y1303" s="150"/>
      <c r="Z1303" s="150"/>
      <c r="AA1303" s="151"/>
    </row>
    <row r="1304" spans="23:27" x14ac:dyDescent="0.2">
      <c r="W1304" s="151"/>
      <c r="X1304" s="149"/>
      <c r="Y1304" s="150"/>
      <c r="Z1304" s="150"/>
      <c r="AA1304" s="151"/>
    </row>
    <row r="1305" spans="23:27" x14ac:dyDescent="0.2">
      <c r="W1305" s="151"/>
      <c r="X1305" s="149"/>
      <c r="Y1305" s="150"/>
      <c r="Z1305" s="150"/>
      <c r="AA1305" s="151"/>
    </row>
    <row r="1306" spans="23:27" x14ac:dyDescent="0.2">
      <c r="W1306" s="151"/>
      <c r="X1306" s="149"/>
      <c r="Y1306" s="150"/>
      <c r="Z1306" s="150"/>
      <c r="AA1306" s="151"/>
    </row>
    <row r="1307" spans="23:27" x14ac:dyDescent="0.2">
      <c r="W1307" s="151"/>
      <c r="X1307" s="149"/>
      <c r="Y1307" s="150"/>
      <c r="Z1307" s="150"/>
      <c r="AA1307" s="151"/>
    </row>
    <row r="1308" spans="23:27" x14ac:dyDescent="0.2">
      <c r="W1308" s="151"/>
      <c r="X1308" s="149"/>
      <c r="Y1308" s="150"/>
      <c r="Z1308" s="150"/>
      <c r="AA1308" s="151"/>
    </row>
    <row r="1309" spans="23:27" x14ac:dyDescent="0.2">
      <c r="W1309" s="151"/>
      <c r="X1309" s="149"/>
      <c r="Y1309" s="150"/>
      <c r="Z1309" s="150"/>
      <c r="AA1309" s="151"/>
    </row>
    <row r="1310" spans="23:27" x14ac:dyDescent="0.2">
      <c r="W1310" s="151"/>
      <c r="X1310" s="149"/>
      <c r="Y1310" s="150"/>
      <c r="Z1310" s="150"/>
      <c r="AA1310" s="151"/>
    </row>
    <row r="1311" spans="23:27" x14ac:dyDescent="0.2">
      <c r="W1311" s="151"/>
      <c r="X1311" s="149"/>
      <c r="Y1311" s="150"/>
      <c r="Z1311" s="150"/>
      <c r="AA1311" s="151"/>
    </row>
    <row r="1312" spans="23:27" x14ac:dyDescent="0.2">
      <c r="W1312" s="151"/>
      <c r="X1312" s="149"/>
      <c r="Y1312" s="150"/>
      <c r="Z1312" s="150"/>
      <c r="AA1312" s="151"/>
    </row>
    <row r="1313" spans="23:27" x14ac:dyDescent="0.2">
      <c r="W1313" s="151"/>
      <c r="X1313" s="149"/>
      <c r="Y1313" s="150"/>
      <c r="Z1313" s="150"/>
      <c r="AA1313" s="151"/>
    </row>
    <row r="1314" spans="23:27" x14ac:dyDescent="0.2">
      <c r="W1314" s="151"/>
      <c r="X1314" s="149"/>
      <c r="Y1314" s="150"/>
      <c r="Z1314" s="150"/>
      <c r="AA1314" s="151"/>
    </row>
    <row r="1315" spans="23:27" x14ac:dyDescent="0.2">
      <c r="W1315" s="151"/>
      <c r="X1315" s="149"/>
      <c r="Y1315" s="150"/>
      <c r="Z1315" s="150"/>
      <c r="AA1315" s="151"/>
    </row>
    <row r="1316" spans="23:27" x14ac:dyDescent="0.2">
      <c r="W1316" s="151"/>
      <c r="X1316" s="149"/>
      <c r="Y1316" s="150"/>
      <c r="Z1316" s="150"/>
      <c r="AA1316" s="151"/>
    </row>
    <row r="1317" spans="23:27" x14ac:dyDescent="0.2">
      <c r="W1317" s="151"/>
      <c r="X1317" s="149"/>
      <c r="Y1317" s="150"/>
      <c r="Z1317" s="150"/>
      <c r="AA1317" s="151"/>
    </row>
    <row r="1318" spans="23:27" x14ac:dyDescent="0.2">
      <c r="W1318" s="151"/>
      <c r="X1318" s="149"/>
      <c r="Y1318" s="150"/>
      <c r="Z1318" s="150"/>
      <c r="AA1318" s="151"/>
    </row>
    <row r="1319" spans="23:27" x14ac:dyDescent="0.2">
      <c r="W1319" s="151"/>
      <c r="X1319" s="149"/>
      <c r="Y1319" s="150"/>
      <c r="Z1319" s="150"/>
      <c r="AA1319" s="151"/>
    </row>
    <row r="1320" spans="23:27" x14ac:dyDescent="0.2">
      <c r="W1320" s="151"/>
      <c r="X1320" s="149"/>
      <c r="Y1320" s="150"/>
      <c r="Z1320" s="150"/>
      <c r="AA1320" s="151"/>
    </row>
    <row r="1321" spans="23:27" x14ac:dyDescent="0.2">
      <c r="W1321" s="151"/>
      <c r="X1321" s="149"/>
      <c r="Y1321" s="150"/>
      <c r="Z1321" s="150"/>
      <c r="AA1321" s="151"/>
    </row>
    <row r="1322" spans="23:27" x14ac:dyDescent="0.2">
      <c r="W1322" s="151"/>
      <c r="X1322" s="149"/>
      <c r="Y1322" s="150"/>
      <c r="Z1322" s="150"/>
      <c r="AA1322" s="151"/>
    </row>
    <row r="1323" spans="23:27" x14ac:dyDescent="0.2">
      <c r="W1323" s="151"/>
      <c r="X1323" s="149"/>
      <c r="Y1323" s="150"/>
      <c r="Z1323" s="150"/>
      <c r="AA1323" s="151"/>
    </row>
    <row r="1324" spans="23:27" x14ac:dyDescent="0.2">
      <c r="W1324" s="151"/>
      <c r="X1324" s="149"/>
      <c r="Y1324" s="150"/>
      <c r="Z1324" s="150"/>
      <c r="AA1324" s="151"/>
    </row>
    <row r="1325" spans="23:27" x14ac:dyDescent="0.2">
      <c r="W1325" s="151"/>
      <c r="X1325" s="149"/>
      <c r="Y1325" s="150"/>
      <c r="Z1325" s="150"/>
      <c r="AA1325" s="151"/>
    </row>
    <row r="1326" spans="23:27" x14ac:dyDescent="0.2">
      <c r="W1326" s="151"/>
      <c r="X1326" s="149"/>
      <c r="Y1326" s="150"/>
      <c r="Z1326" s="150"/>
      <c r="AA1326" s="151"/>
    </row>
    <row r="1327" spans="23:27" x14ac:dyDescent="0.2">
      <c r="W1327" s="151"/>
      <c r="X1327" s="149"/>
      <c r="Y1327" s="150"/>
      <c r="Z1327" s="150"/>
      <c r="AA1327" s="151"/>
    </row>
    <row r="1328" spans="23:27" x14ac:dyDescent="0.2">
      <c r="W1328" s="151"/>
      <c r="X1328" s="149"/>
      <c r="Y1328" s="150"/>
      <c r="Z1328" s="150"/>
      <c r="AA1328" s="151"/>
    </row>
    <row r="1329" spans="23:27" x14ac:dyDescent="0.2">
      <c r="W1329" s="151"/>
      <c r="X1329" s="149"/>
      <c r="Y1329" s="150"/>
      <c r="Z1329" s="150"/>
      <c r="AA1329" s="151"/>
    </row>
    <row r="1330" spans="23:27" x14ac:dyDescent="0.2">
      <c r="W1330" s="151"/>
      <c r="X1330" s="149"/>
      <c r="Y1330" s="150"/>
      <c r="Z1330" s="150"/>
      <c r="AA1330" s="151"/>
    </row>
    <row r="1331" spans="23:27" x14ac:dyDescent="0.2">
      <c r="W1331" s="151"/>
      <c r="X1331" s="149"/>
      <c r="Y1331" s="150"/>
      <c r="Z1331" s="150"/>
      <c r="AA1331" s="151"/>
    </row>
    <row r="1332" spans="23:27" x14ac:dyDescent="0.2">
      <c r="W1332" s="151"/>
      <c r="X1332" s="149"/>
      <c r="Y1332" s="150"/>
      <c r="Z1332" s="150"/>
      <c r="AA1332" s="151"/>
    </row>
    <row r="1333" spans="23:27" x14ac:dyDescent="0.2">
      <c r="W1333" s="151"/>
      <c r="X1333" s="149"/>
      <c r="Y1333" s="150"/>
      <c r="Z1333" s="150"/>
      <c r="AA1333" s="151"/>
    </row>
    <row r="1334" spans="23:27" x14ac:dyDescent="0.2">
      <c r="W1334" s="151"/>
      <c r="X1334" s="149"/>
      <c r="Y1334" s="150"/>
      <c r="Z1334" s="150"/>
      <c r="AA1334" s="151"/>
    </row>
    <row r="1335" spans="23:27" x14ac:dyDescent="0.2">
      <c r="W1335" s="151"/>
      <c r="X1335" s="149"/>
      <c r="Y1335" s="150"/>
      <c r="Z1335" s="150"/>
      <c r="AA1335" s="151"/>
    </row>
    <row r="1336" spans="23:27" x14ac:dyDescent="0.2">
      <c r="W1336" s="151"/>
      <c r="X1336" s="149"/>
      <c r="Y1336" s="150"/>
      <c r="Z1336" s="150"/>
      <c r="AA1336" s="151"/>
    </row>
    <row r="1337" spans="23:27" x14ac:dyDescent="0.2">
      <c r="W1337" s="151"/>
      <c r="X1337" s="149"/>
      <c r="Y1337" s="150"/>
      <c r="Z1337" s="150"/>
      <c r="AA1337" s="151"/>
    </row>
    <row r="1338" spans="23:27" x14ac:dyDescent="0.2">
      <c r="W1338" s="151"/>
      <c r="X1338" s="149"/>
      <c r="Y1338" s="150"/>
      <c r="Z1338" s="150"/>
      <c r="AA1338" s="151"/>
    </row>
    <row r="1339" spans="23:27" x14ac:dyDescent="0.2">
      <c r="W1339" s="151"/>
      <c r="X1339" s="149"/>
      <c r="Y1339" s="150"/>
      <c r="Z1339" s="150"/>
      <c r="AA1339" s="151"/>
    </row>
    <row r="1340" spans="23:27" x14ac:dyDescent="0.2">
      <c r="W1340" s="151"/>
      <c r="X1340" s="149"/>
      <c r="Y1340" s="150"/>
      <c r="Z1340" s="150"/>
      <c r="AA1340" s="151"/>
    </row>
    <row r="1341" spans="23:27" x14ac:dyDescent="0.2">
      <c r="W1341" s="151"/>
      <c r="X1341" s="149"/>
      <c r="Y1341" s="150"/>
      <c r="Z1341" s="150"/>
      <c r="AA1341" s="151"/>
    </row>
    <row r="1342" spans="23:27" x14ac:dyDescent="0.2">
      <c r="W1342" s="151"/>
      <c r="X1342" s="149"/>
      <c r="Y1342" s="150"/>
      <c r="Z1342" s="150"/>
      <c r="AA1342" s="151"/>
    </row>
    <row r="1343" spans="23:27" x14ac:dyDescent="0.2">
      <c r="W1343" s="151"/>
      <c r="X1343" s="149"/>
      <c r="Y1343" s="150"/>
      <c r="Z1343" s="150"/>
      <c r="AA1343" s="151"/>
    </row>
    <row r="1344" spans="23:27" x14ac:dyDescent="0.2">
      <c r="W1344" s="151"/>
      <c r="X1344" s="149"/>
      <c r="Y1344" s="150"/>
      <c r="Z1344" s="150"/>
      <c r="AA1344" s="151"/>
    </row>
    <row r="1345" spans="23:27" x14ac:dyDescent="0.2">
      <c r="W1345" s="151"/>
      <c r="X1345" s="149"/>
      <c r="Y1345" s="150"/>
      <c r="Z1345" s="150"/>
      <c r="AA1345" s="151"/>
    </row>
    <row r="1346" spans="23:27" x14ac:dyDescent="0.2">
      <c r="W1346" s="151"/>
      <c r="X1346" s="149"/>
      <c r="Y1346" s="150"/>
      <c r="Z1346" s="150"/>
      <c r="AA1346" s="151"/>
    </row>
    <row r="1347" spans="23:27" x14ac:dyDescent="0.2">
      <c r="W1347" s="151"/>
      <c r="X1347" s="149"/>
      <c r="Y1347" s="150"/>
      <c r="Z1347" s="150"/>
      <c r="AA1347" s="151"/>
    </row>
    <row r="1348" spans="23:27" x14ac:dyDescent="0.2">
      <c r="W1348" s="151"/>
      <c r="X1348" s="149"/>
      <c r="Y1348" s="150"/>
      <c r="Z1348" s="150"/>
      <c r="AA1348" s="151"/>
    </row>
    <row r="1349" spans="23:27" x14ac:dyDescent="0.2">
      <c r="W1349" s="151"/>
      <c r="X1349" s="149"/>
      <c r="Y1349" s="150"/>
      <c r="Z1349" s="150"/>
      <c r="AA1349" s="151"/>
    </row>
    <row r="1350" spans="23:27" x14ac:dyDescent="0.2">
      <c r="W1350" s="151"/>
      <c r="X1350" s="149"/>
      <c r="Y1350" s="150"/>
      <c r="Z1350" s="150"/>
      <c r="AA1350" s="151"/>
    </row>
    <row r="1351" spans="23:27" x14ac:dyDescent="0.2">
      <c r="W1351" s="151"/>
      <c r="X1351" s="149"/>
      <c r="Y1351" s="150"/>
      <c r="Z1351" s="150"/>
      <c r="AA1351" s="151"/>
    </row>
    <row r="1352" spans="23:27" x14ac:dyDescent="0.2">
      <c r="W1352" s="151"/>
      <c r="X1352" s="149"/>
      <c r="Y1352" s="150"/>
      <c r="Z1352" s="150"/>
      <c r="AA1352" s="151"/>
    </row>
    <row r="1353" spans="23:27" x14ac:dyDescent="0.2">
      <c r="W1353" s="151"/>
      <c r="X1353" s="149"/>
      <c r="Y1353" s="150"/>
      <c r="Z1353" s="150"/>
      <c r="AA1353" s="151"/>
    </row>
    <row r="1354" spans="23:27" x14ac:dyDescent="0.2">
      <c r="W1354" s="151"/>
      <c r="X1354" s="149"/>
      <c r="Y1354" s="150"/>
      <c r="Z1354" s="150"/>
      <c r="AA1354" s="151"/>
    </row>
    <row r="1355" spans="23:27" x14ac:dyDescent="0.2">
      <c r="W1355" s="151"/>
      <c r="X1355" s="149"/>
      <c r="Y1355" s="150"/>
      <c r="Z1355" s="150"/>
      <c r="AA1355" s="151"/>
    </row>
    <row r="1356" spans="23:27" x14ac:dyDescent="0.2">
      <c r="W1356" s="151"/>
      <c r="X1356" s="149"/>
      <c r="Y1356" s="150"/>
      <c r="Z1356" s="150"/>
      <c r="AA1356" s="151"/>
    </row>
    <row r="1357" spans="23:27" x14ac:dyDescent="0.2">
      <c r="W1357" s="151"/>
      <c r="X1357" s="149"/>
      <c r="Y1357" s="150"/>
      <c r="Z1357" s="150"/>
      <c r="AA1357" s="151"/>
    </row>
    <row r="1358" spans="23:27" x14ac:dyDescent="0.2">
      <c r="W1358" s="151"/>
      <c r="X1358" s="149"/>
      <c r="Y1358" s="150"/>
      <c r="Z1358" s="150"/>
      <c r="AA1358" s="151"/>
    </row>
    <row r="1359" spans="23:27" x14ac:dyDescent="0.2">
      <c r="W1359" s="151"/>
      <c r="X1359" s="149"/>
      <c r="Y1359" s="150"/>
      <c r="Z1359" s="150"/>
      <c r="AA1359" s="151"/>
    </row>
    <row r="1360" spans="23:27" x14ac:dyDescent="0.2">
      <c r="W1360" s="151"/>
      <c r="X1360" s="149"/>
      <c r="Y1360" s="150"/>
      <c r="Z1360" s="150"/>
      <c r="AA1360" s="151"/>
    </row>
    <row r="1361" spans="23:27" x14ac:dyDescent="0.2">
      <c r="W1361" s="151"/>
      <c r="X1361" s="149"/>
      <c r="Y1361" s="150"/>
      <c r="Z1361" s="150"/>
      <c r="AA1361" s="151"/>
    </row>
    <row r="1362" spans="23:27" x14ac:dyDescent="0.2">
      <c r="W1362" s="151"/>
      <c r="X1362" s="149"/>
      <c r="Y1362" s="150"/>
      <c r="Z1362" s="150"/>
      <c r="AA1362" s="151"/>
    </row>
    <row r="1363" spans="23:27" x14ac:dyDescent="0.2">
      <c r="W1363" s="151"/>
      <c r="X1363" s="149"/>
      <c r="Y1363" s="150"/>
      <c r="Z1363" s="150"/>
      <c r="AA1363" s="151"/>
    </row>
    <row r="1364" spans="23:27" x14ac:dyDescent="0.2">
      <c r="W1364" s="151"/>
      <c r="X1364" s="149"/>
      <c r="Y1364" s="150"/>
      <c r="Z1364" s="150"/>
      <c r="AA1364" s="151"/>
    </row>
    <row r="1365" spans="23:27" x14ac:dyDescent="0.2">
      <c r="W1365" s="151"/>
      <c r="X1365" s="149"/>
      <c r="Y1365" s="150"/>
      <c r="Z1365" s="150"/>
      <c r="AA1365" s="151"/>
    </row>
    <row r="1366" spans="23:27" x14ac:dyDescent="0.2">
      <c r="W1366" s="151"/>
      <c r="X1366" s="149"/>
      <c r="Y1366" s="150"/>
      <c r="Z1366" s="150"/>
      <c r="AA1366" s="151"/>
    </row>
    <row r="1367" spans="23:27" x14ac:dyDescent="0.2">
      <c r="W1367" s="151"/>
      <c r="X1367" s="149"/>
      <c r="Y1367" s="150"/>
      <c r="Z1367" s="150"/>
      <c r="AA1367" s="151"/>
    </row>
    <row r="1368" spans="23:27" x14ac:dyDescent="0.2">
      <c r="W1368" s="151"/>
      <c r="X1368" s="149"/>
      <c r="Y1368" s="150"/>
      <c r="Z1368" s="150"/>
      <c r="AA1368" s="151"/>
    </row>
    <row r="1369" spans="23:27" x14ac:dyDescent="0.2">
      <c r="W1369" s="151"/>
      <c r="X1369" s="149"/>
      <c r="Y1369" s="150"/>
      <c r="Z1369" s="150"/>
      <c r="AA1369" s="151"/>
    </row>
    <row r="1370" spans="23:27" x14ac:dyDescent="0.2">
      <c r="W1370" s="151"/>
      <c r="X1370" s="149"/>
      <c r="Y1370" s="150"/>
      <c r="Z1370" s="150"/>
      <c r="AA1370" s="151"/>
    </row>
    <row r="1371" spans="23:27" x14ac:dyDescent="0.2">
      <c r="W1371" s="151"/>
      <c r="X1371" s="149"/>
      <c r="Y1371" s="150"/>
      <c r="Z1371" s="150"/>
      <c r="AA1371" s="151"/>
    </row>
    <row r="1372" spans="23:27" x14ac:dyDescent="0.2">
      <c r="W1372" s="151"/>
      <c r="X1372" s="149"/>
      <c r="Y1372" s="150"/>
      <c r="Z1372" s="150"/>
      <c r="AA1372" s="151"/>
    </row>
    <row r="1373" spans="23:27" x14ac:dyDescent="0.2">
      <c r="W1373" s="151"/>
      <c r="X1373" s="149"/>
      <c r="Y1373" s="150"/>
      <c r="Z1373" s="150"/>
      <c r="AA1373" s="151"/>
    </row>
    <row r="1374" spans="23:27" x14ac:dyDescent="0.2">
      <c r="W1374" s="151"/>
      <c r="X1374" s="149"/>
      <c r="Y1374" s="150"/>
      <c r="Z1374" s="150"/>
      <c r="AA1374" s="151"/>
    </row>
    <row r="1375" spans="23:27" x14ac:dyDescent="0.2">
      <c r="W1375" s="151"/>
      <c r="X1375" s="149"/>
      <c r="Y1375" s="150"/>
      <c r="Z1375" s="150"/>
      <c r="AA1375" s="151"/>
    </row>
    <row r="1376" spans="23:27" x14ac:dyDescent="0.2">
      <c r="W1376" s="151"/>
      <c r="X1376" s="149"/>
      <c r="Y1376" s="150"/>
      <c r="Z1376" s="150"/>
      <c r="AA1376" s="151"/>
    </row>
    <row r="1377" spans="23:27" x14ac:dyDescent="0.2">
      <c r="W1377" s="151"/>
      <c r="X1377" s="149"/>
      <c r="Y1377" s="150"/>
      <c r="Z1377" s="150"/>
      <c r="AA1377" s="151"/>
    </row>
    <row r="1378" spans="23:27" x14ac:dyDescent="0.2">
      <c r="W1378" s="151"/>
      <c r="X1378" s="149"/>
      <c r="Y1378" s="150"/>
      <c r="Z1378" s="150"/>
      <c r="AA1378" s="151"/>
    </row>
    <row r="1379" spans="23:27" x14ac:dyDescent="0.2">
      <c r="W1379" s="151"/>
      <c r="X1379" s="149"/>
      <c r="Y1379" s="150"/>
      <c r="Z1379" s="150"/>
      <c r="AA1379" s="151"/>
    </row>
    <row r="1380" spans="23:27" x14ac:dyDescent="0.2">
      <c r="W1380" s="151"/>
      <c r="X1380" s="149"/>
      <c r="Y1380" s="150"/>
      <c r="Z1380" s="150"/>
      <c r="AA1380" s="151"/>
    </row>
    <row r="1381" spans="23:27" x14ac:dyDescent="0.2">
      <c r="W1381" s="151"/>
      <c r="X1381" s="149"/>
      <c r="Y1381" s="150"/>
      <c r="Z1381" s="150"/>
      <c r="AA1381" s="151"/>
    </row>
    <row r="1382" spans="23:27" x14ac:dyDescent="0.2">
      <c r="W1382" s="151"/>
      <c r="X1382" s="149"/>
      <c r="Y1382" s="150"/>
      <c r="Z1382" s="150"/>
      <c r="AA1382" s="151"/>
    </row>
    <row r="1383" spans="23:27" x14ac:dyDescent="0.2">
      <c r="W1383" s="151"/>
      <c r="X1383" s="149"/>
      <c r="Y1383" s="150"/>
      <c r="Z1383" s="150"/>
      <c r="AA1383" s="151"/>
    </row>
    <row r="1384" spans="23:27" x14ac:dyDescent="0.2">
      <c r="W1384" s="151"/>
      <c r="X1384" s="149"/>
      <c r="Y1384" s="150"/>
      <c r="Z1384" s="150"/>
      <c r="AA1384" s="151"/>
    </row>
    <row r="1385" spans="23:27" x14ac:dyDescent="0.2">
      <c r="W1385" s="151"/>
      <c r="X1385" s="149"/>
      <c r="Y1385" s="150"/>
      <c r="Z1385" s="150"/>
      <c r="AA1385" s="151"/>
    </row>
    <row r="1386" spans="23:27" x14ac:dyDescent="0.2">
      <c r="W1386" s="151"/>
      <c r="X1386" s="149"/>
      <c r="Y1386" s="150"/>
      <c r="Z1386" s="150"/>
      <c r="AA1386" s="151"/>
    </row>
    <row r="1387" spans="23:27" x14ac:dyDescent="0.2">
      <c r="W1387" s="151"/>
      <c r="X1387" s="149"/>
      <c r="Y1387" s="150"/>
      <c r="Z1387" s="150"/>
      <c r="AA1387" s="151"/>
    </row>
    <row r="1388" spans="23:27" x14ac:dyDescent="0.2">
      <c r="W1388" s="151"/>
      <c r="X1388" s="149"/>
      <c r="Y1388" s="150"/>
      <c r="Z1388" s="150"/>
      <c r="AA1388" s="151"/>
    </row>
    <row r="1389" spans="23:27" x14ac:dyDescent="0.2">
      <c r="W1389" s="151"/>
      <c r="X1389" s="149"/>
      <c r="Y1389" s="150"/>
      <c r="Z1389" s="150"/>
      <c r="AA1389" s="151"/>
    </row>
    <row r="1390" spans="23:27" x14ac:dyDescent="0.2">
      <c r="W1390" s="151"/>
      <c r="X1390" s="149"/>
      <c r="Y1390" s="150"/>
      <c r="Z1390" s="150"/>
      <c r="AA1390" s="151"/>
    </row>
    <row r="1391" spans="23:27" x14ac:dyDescent="0.2">
      <c r="W1391" s="151"/>
      <c r="X1391" s="149"/>
      <c r="Y1391" s="150"/>
      <c r="Z1391" s="150"/>
      <c r="AA1391" s="151"/>
    </row>
    <row r="1392" spans="23:27" x14ac:dyDescent="0.2">
      <c r="W1392" s="151"/>
      <c r="X1392" s="149"/>
      <c r="Y1392" s="150"/>
      <c r="Z1392" s="150"/>
      <c r="AA1392" s="151"/>
    </row>
    <row r="1393" spans="23:27" x14ac:dyDescent="0.2">
      <c r="W1393" s="151"/>
      <c r="X1393" s="149"/>
      <c r="Y1393" s="150"/>
      <c r="Z1393" s="150"/>
      <c r="AA1393" s="151"/>
    </row>
    <row r="1394" spans="23:27" x14ac:dyDescent="0.2">
      <c r="W1394" s="151"/>
      <c r="X1394" s="149"/>
      <c r="Y1394" s="150"/>
      <c r="Z1394" s="150"/>
      <c r="AA1394" s="151"/>
    </row>
    <row r="1395" spans="23:27" x14ac:dyDescent="0.2">
      <c r="W1395" s="151"/>
      <c r="X1395" s="149"/>
      <c r="Y1395" s="150"/>
      <c r="Z1395" s="150"/>
      <c r="AA1395" s="151"/>
    </row>
    <row r="1396" spans="23:27" x14ac:dyDescent="0.2">
      <c r="W1396" s="151"/>
      <c r="X1396" s="149"/>
      <c r="Y1396" s="150"/>
      <c r="Z1396" s="150"/>
      <c r="AA1396" s="151"/>
    </row>
    <row r="1397" spans="23:27" x14ac:dyDescent="0.2">
      <c r="W1397" s="151"/>
      <c r="X1397" s="149"/>
      <c r="Y1397" s="150"/>
      <c r="Z1397" s="150"/>
      <c r="AA1397" s="151"/>
    </row>
    <row r="1398" spans="23:27" x14ac:dyDescent="0.2">
      <c r="W1398" s="151"/>
      <c r="X1398" s="149"/>
      <c r="Y1398" s="150"/>
      <c r="Z1398" s="150"/>
      <c r="AA1398" s="151"/>
    </row>
    <row r="1399" spans="23:27" x14ac:dyDescent="0.2">
      <c r="W1399" s="151"/>
      <c r="X1399" s="149"/>
      <c r="Y1399" s="150"/>
      <c r="Z1399" s="150"/>
      <c r="AA1399" s="151"/>
    </row>
    <row r="1400" spans="23:27" x14ac:dyDescent="0.2">
      <c r="W1400" s="151"/>
      <c r="X1400" s="149"/>
      <c r="Y1400" s="150"/>
      <c r="Z1400" s="150"/>
      <c r="AA1400" s="151"/>
    </row>
    <row r="1401" spans="23:27" x14ac:dyDescent="0.2">
      <c r="W1401" s="151"/>
      <c r="X1401" s="149"/>
      <c r="Y1401" s="150"/>
      <c r="Z1401" s="150"/>
      <c r="AA1401" s="151"/>
    </row>
    <row r="1402" spans="23:27" x14ac:dyDescent="0.2">
      <c r="W1402" s="151"/>
      <c r="X1402" s="149"/>
      <c r="Y1402" s="150"/>
      <c r="Z1402" s="150"/>
      <c r="AA1402" s="151"/>
    </row>
    <row r="1403" spans="23:27" x14ac:dyDescent="0.2">
      <c r="W1403" s="151"/>
      <c r="X1403" s="149"/>
      <c r="Y1403" s="150"/>
      <c r="Z1403" s="150"/>
      <c r="AA1403" s="151"/>
    </row>
    <row r="1404" spans="23:27" x14ac:dyDescent="0.2">
      <c r="W1404" s="151"/>
      <c r="X1404" s="149"/>
      <c r="Y1404" s="150"/>
      <c r="Z1404" s="150"/>
      <c r="AA1404" s="151"/>
    </row>
    <row r="1405" spans="23:27" x14ac:dyDescent="0.2">
      <c r="W1405" s="151"/>
      <c r="X1405" s="149"/>
      <c r="Y1405" s="150"/>
      <c r="Z1405" s="150"/>
      <c r="AA1405" s="151"/>
    </row>
    <row r="1406" spans="23:27" x14ac:dyDescent="0.2">
      <c r="W1406" s="151"/>
      <c r="X1406" s="149"/>
      <c r="Y1406" s="150"/>
      <c r="Z1406" s="150"/>
      <c r="AA1406" s="151"/>
    </row>
    <row r="1407" spans="23:27" x14ac:dyDescent="0.2">
      <c r="W1407" s="151"/>
      <c r="X1407" s="149"/>
      <c r="Y1407" s="150"/>
      <c r="Z1407" s="150"/>
      <c r="AA1407" s="151"/>
    </row>
    <row r="1408" spans="23:27" x14ac:dyDescent="0.2">
      <c r="W1408" s="151"/>
      <c r="X1408" s="149"/>
      <c r="Y1408" s="150"/>
      <c r="Z1408" s="150"/>
      <c r="AA1408" s="151"/>
    </row>
    <row r="1409" spans="23:27" x14ac:dyDescent="0.2">
      <c r="W1409" s="151"/>
      <c r="X1409" s="149"/>
      <c r="Y1409" s="150"/>
      <c r="Z1409" s="150"/>
      <c r="AA1409" s="151"/>
    </row>
    <row r="1410" spans="23:27" x14ac:dyDescent="0.2">
      <c r="W1410" s="151"/>
      <c r="X1410" s="149"/>
      <c r="Y1410" s="150"/>
      <c r="Z1410" s="150"/>
      <c r="AA1410" s="151"/>
    </row>
    <row r="1411" spans="23:27" x14ac:dyDescent="0.2">
      <c r="W1411" s="151"/>
      <c r="X1411" s="149"/>
      <c r="Y1411" s="150"/>
      <c r="Z1411" s="150"/>
      <c r="AA1411" s="151"/>
    </row>
    <row r="1412" spans="23:27" x14ac:dyDescent="0.2">
      <c r="W1412" s="151"/>
      <c r="X1412" s="149"/>
      <c r="Y1412" s="150"/>
      <c r="Z1412" s="150"/>
      <c r="AA1412" s="151"/>
    </row>
    <row r="1413" spans="23:27" x14ac:dyDescent="0.2">
      <c r="W1413" s="151"/>
      <c r="X1413" s="149"/>
      <c r="Y1413" s="150"/>
      <c r="Z1413" s="150"/>
      <c r="AA1413" s="151"/>
    </row>
    <row r="1414" spans="23:27" x14ac:dyDescent="0.2">
      <c r="W1414" s="151"/>
      <c r="X1414" s="149"/>
      <c r="Y1414" s="150"/>
      <c r="Z1414" s="150"/>
      <c r="AA1414" s="151"/>
    </row>
    <row r="1415" spans="23:27" x14ac:dyDescent="0.2">
      <c r="W1415" s="151"/>
      <c r="X1415" s="149"/>
      <c r="Y1415" s="150"/>
      <c r="Z1415" s="150"/>
      <c r="AA1415" s="151"/>
    </row>
    <row r="1416" spans="23:27" x14ac:dyDescent="0.2">
      <c r="W1416" s="151"/>
      <c r="X1416" s="149"/>
      <c r="Y1416" s="150"/>
      <c r="Z1416" s="150"/>
      <c r="AA1416" s="151"/>
    </row>
    <row r="1417" spans="23:27" x14ac:dyDescent="0.2">
      <c r="W1417" s="151"/>
      <c r="X1417" s="149"/>
      <c r="Y1417" s="150"/>
      <c r="Z1417" s="150"/>
      <c r="AA1417" s="151"/>
    </row>
    <row r="1418" spans="23:27" x14ac:dyDescent="0.2">
      <c r="W1418" s="151"/>
      <c r="X1418" s="149"/>
      <c r="Y1418" s="150"/>
      <c r="Z1418" s="150"/>
      <c r="AA1418" s="151"/>
    </row>
    <row r="1419" spans="23:27" x14ac:dyDescent="0.2">
      <c r="W1419" s="151"/>
      <c r="X1419" s="149"/>
      <c r="Y1419" s="150"/>
      <c r="Z1419" s="150"/>
      <c r="AA1419" s="151"/>
    </row>
    <row r="1420" spans="23:27" x14ac:dyDescent="0.2">
      <c r="W1420" s="151"/>
      <c r="X1420" s="149"/>
      <c r="Y1420" s="150"/>
      <c r="Z1420" s="150"/>
      <c r="AA1420" s="151"/>
    </row>
    <row r="1421" spans="23:27" x14ac:dyDescent="0.2">
      <c r="W1421" s="151"/>
      <c r="X1421" s="149"/>
      <c r="Y1421" s="150"/>
      <c r="Z1421" s="150"/>
      <c r="AA1421" s="151"/>
    </row>
    <row r="1422" spans="23:27" x14ac:dyDescent="0.2">
      <c r="W1422" s="151"/>
      <c r="X1422" s="149"/>
      <c r="Y1422" s="150"/>
      <c r="Z1422" s="150"/>
      <c r="AA1422" s="151"/>
    </row>
    <row r="1423" spans="23:27" x14ac:dyDescent="0.2">
      <c r="W1423" s="151"/>
      <c r="X1423" s="149"/>
      <c r="Y1423" s="150"/>
      <c r="Z1423" s="150"/>
      <c r="AA1423" s="151"/>
    </row>
    <row r="1424" spans="23:27" x14ac:dyDescent="0.2">
      <c r="W1424" s="151"/>
      <c r="X1424" s="149"/>
      <c r="Y1424" s="150"/>
      <c r="Z1424" s="150"/>
      <c r="AA1424" s="151"/>
    </row>
    <row r="1425" spans="23:27" x14ac:dyDescent="0.2">
      <c r="W1425" s="151"/>
      <c r="X1425" s="149"/>
      <c r="Y1425" s="150"/>
      <c r="Z1425" s="150"/>
      <c r="AA1425" s="151"/>
    </row>
    <row r="1426" spans="23:27" x14ac:dyDescent="0.2">
      <c r="W1426" s="151"/>
      <c r="X1426" s="149"/>
      <c r="Y1426" s="150"/>
      <c r="Z1426" s="150"/>
      <c r="AA1426" s="151"/>
    </row>
    <row r="1427" spans="23:27" x14ac:dyDescent="0.2">
      <c r="W1427" s="151"/>
      <c r="X1427" s="149"/>
      <c r="Y1427" s="150"/>
      <c r="Z1427" s="150"/>
      <c r="AA1427" s="151"/>
    </row>
    <row r="1428" spans="23:27" x14ac:dyDescent="0.2">
      <c r="W1428" s="151"/>
      <c r="X1428" s="149"/>
      <c r="Y1428" s="150"/>
      <c r="Z1428" s="150"/>
      <c r="AA1428" s="151"/>
    </row>
    <row r="1429" spans="23:27" x14ac:dyDescent="0.2">
      <c r="W1429" s="151"/>
      <c r="X1429" s="149"/>
      <c r="Y1429" s="150"/>
      <c r="Z1429" s="150"/>
      <c r="AA1429" s="151"/>
    </row>
    <row r="1430" spans="23:27" x14ac:dyDescent="0.2">
      <c r="W1430" s="151"/>
      <c r="X1430" s="149"/>
      <c r="Y1430" s="150"/>
      <c r="Z1430" s="150"/>
      <c r="AA1430" s="151"/>
    </row>
    <row r="1431" spans="23:27" x14ac:dyDescent="0.2">
      <c r="W1431" s="151"/>
      <c r="X1431" s="149"/>
      <c r="Y1431" s="150"/>
      <c r="Z1431" s="150"/>
      <c r="AA1431" s="151"/>
    </row>
    <row r="1432" spans="23:27" x14ac:dyDescent="0.2">
      <c r="W1432" s="151"/>
      <c r="X1432" s="149"/>
      <c r="Y1432" s="150"/>
      <c r="Z1432" s="150"/>
      <c r="AA1432" s="151"/>
    </row>
    <row r="1433" spans="23:27" x14ac:dyDescent="0.2">
      <c r="W1433" s="151"/>
      <c r="X1433" s="149"/>
      <c r="Y1433" s="150"/>
      <c r="Z1433" s="150"/>
      <c r="AA1433" s="151"/>
    </row>
    <row r="1434" spans="23:27" x14ac:dyDescent="0.2">
      <c r="W1434" s="151"/>
      <c r="X1434" s="149"/>
      <c r="Y1434" s="150"/>
      <c r="Z1434" s="150"/>
      <c r="AA1434" s="151"/>
    </row>
    <row r="1435" spans="23:27" x14ac:dyDescent="0.2">
      <c r="W1435" s="151"/>
      <c r="X1435" s="149"/>
      <c r="Y1435" s="150"/>
      <c r="Z1435" s="150"/>
      <c r="AA1435" s="151"/>
    </row>
    <row r="1436" spans="23:27" x14ac:dyDescent="0.2">
      <c r="W1436" s="151"/>
      <c r="X1436" s="149"/>
      <c r="Y1436" s="150"/>
      <c r="Z1436" s="150"/>
      <c r="AA1436" s="151"/>
    </row>
    <row r="1437" spans="23:27" x14ac:dyDescent="0.2">
      <c r="W1437" s="151"/>
      <c r="X1437" s="149"/>
      <c r="Y1437" s="150"/>
      <c r="Z1437" s="150"/>
      <c r="AA1437" s="151"/>
    </row>
    <row r="1438" spans="23:27" x14ac:dyDescent="0.2">
      <c r="W1438" s="151"/>
      <c r="X1438" s="149"/>
      <c r="Y1438" s="150"/>
      <c r="Z1438" s="150"/>
      <c r="AA1438" s="151"/>
    </row>
    <row r="1439" spans="23:27" x14ac:dyDescent="0.2">
      <c r="W1439" s="151"/>
      <c r="X1439" s="149"/>
      <c r="Y1439" s="150"/>
      <c r="Z1439" s="150"/>
      <c r="AA1439" s="151"/>
    </row>
    <row r="1440" spans="23:27" x14ac:dyDescent="0.2">
      <c r="W1440" s="151"/>
      <c r="X1440" s="149"/>
      <c r="Y1440" s="150"/>
      <c r="Z1440" s="150"/>
      <c r="AA1440" s="151"/>
    </row>
    <row r="1441" spans="23:27" x14ac:dyDescent="0.2">
      <c r="W1441" s="151"/>
      <c r="X1441" s="149"/>
      <c r="Y1441" s="150"/>
      <c r="Z1441" s="150"/>
      <c r="AA1441" s="151"/>
    </row>
    <row r="1442" spans="23:27" x14ac:dyDescent="0.2">
      <c r="W1442" s="151"/>
      <c r="X1442" s="149"/>
      <c r="Y1442" s="150"/>
      <c r="Z1442" s="150"/>
      <c r="AA1442" s="151"/>
    </row>
    <row r="1443" spans="23:27" x14ac:dyDescent="0.2">
      <c r="W1443" s="151"/>
      <c r="X1443" s="149"/>
      <c r="Y1443" s="150"/>
      <c r="Z1443" s="150"/>
      <c r="AA1443" s="151"/>
    </row>
    <row r="1444" spans="23:27" x14ac:dyDescent="0.2">
      <c r="W1444" s="151"/>
      <c r="X1444" s="149"/>
      <c r="Y1444" s="150"/>
      <c r="Z1444" s="150"/>
      <c r="AA1444" s="151"/>
    </row>
    <row r="1445" spans="23:27" x14ac:dyDescent="0.2">
      <c r="W1445" s="151"/>
      <c r="X1445" s="149"/>
      <c r="Y1445" s="150"/>
      <c r="Z1445" s="150"/>
      <c r="AA1445" s="151"/>
    </row>
    <row r="1446" spans="23:27" x14ac:dyDescent="0.2">
      <c r="W1446" s="151"/>
      <c r="X1446" s="149"/>
      <c r="Y1446" s="150"/>
      <c r="Z1446" s="150"/>
      <c r="AA1446" s="151"/>
    </row>
    <row r="1447" spans="23:27" x14ac:dyDescent="0.2">
      <c r="W1447" s="151"/>
      <c r="X1447" s="149"/>
      <c r="Y1447" s="150"/>
      <c r="Z1447" s="150"/>
      <c r="AA1447" s="151"/>
    </row>
    <row r="1448" spans="23:27" x14ac:dyDescent="0.2">
      <c r="W1448" s="151"/>
      <c r="X1448" s="149"/>
      <c r="Y1448" s="150"/>
      <c r="Z1448" s="150"/>
      <c r="AA1448" s="151"/>
    </row>
    <row r="1449" spans="23:27" x14ac:dyDescent="0.2">
      <c r="W1449" s="151"/>
      <c r="X1449" s="149"/>
      <c r="Y1449" s="150"/>
      <c r="Z1449" s="150"/>
      <c r="AA1449" s="151"/>
    </row>
    <row r="1450" spans="23:27" x14ac:dyDescent="0.2">
      <c r="W1450" s="151"/>
      <c r="X1450" s="149"/>
      <c r="Y1450" s="150"/>
      <c r="Z1450" s="150"/>
      <c r="AA1450" s="151"/>
    </row>
    <row r="1451" spans="23:27" x14ac:dyDescent="0.2">
      <c r="W1451" s="151"/>
      <c r="X1451" s="149"/>
      <c r="Y1451" s="150"/>
      <c r="Z1451" s="150"/>
      <c r="AA1451" s="151"/>
    </row>
    <row r="1452" spans="23:27" x14ac:dyDescent="0.2">
      <c r="W1452" s="151"/>
      <c r="X1452" s="149"/>
      <c r="Y1452" s="150"/>
      <c r="Z1452" s="150"/>
      <c r="AA1452" s="151"/>
    </row>
    <row r="1453" spans="23:27" x14ac:dyDescent="0.2">
      <c r="W1453" s="151"/>
      <c r="X1453" s="149"/>
      <c r="Y1453" s="150"/>
      <c r="Z1453" s="150"/>
      <c r="AA1453" s="151"/>
    </row>
    <row r="1454" spans="23:27" x14ac:dyDescent="0.2">
      <c r="W1454" s="151"/>
      <c r="X1454" s="149"/>
      <c r="Y1454" s="150"/>
      <c r="Z1454" s="150"/>
      <c r="AA1454" s="151"/>
    </row>
    <row r="1455" spans="23:27" x14ac:dyDescent="0.2">
      <c r="W1455" s="151"/>
      <c r="X1455" s="149"/>
      <c r="Y1455" s="150"/>
      <c r="Z1455" s="150"/>
      <c r="AA1455" s="151"/>
    </row>
    <row r="1456" spans="23:27" x14ac:dyDescent="0.2">
      <c r="W1456" s="151"/>
      <c r="X1456" s="149"/>
      <c r="Y1456" s="150"/>
      <c r="Z1456" s="150"/>
      <c r="AA1456" s="151"/>
    </row>
    <row r="1457" spans="23:27" x14ac:dyDescent="0.2">
      <c r="W1457" s="151"/>
      <c r="X1457" s="149"/>
      <c r="Y1457" s="150"/>
      <c r="Z1457" s="150"/>
      <c r="AA1457" s="151"/>
    </row>
    <row r="1458" spans="23:27" x14ac:dyDescent="0.2">
      <c r="W1458" s="151"/>
      <c r="X1458" s="149"/>
      <c r="Y1458" s="150"/>
      <c r="Z1458" s="150"/>
      <c r="AA1458" s="151"/>
    </row>
    <row r="1459" spans="23:27" x14ac:dyDescent="0.2">
      <c r="W1459" s="151"/>
      <c r="X1459" s="149"/>
      <c r="Y1459" s="150"/>
      <c r="Z1459" s="150"/>
      <c r="AA1459" s="151"/>
    </row>
    <row r="1460" spans="23:27" x14ac:dyDescent="0.2">
      <c r="W1460" s="151"/>
      <c r="X1460" s="149"/>
      <c r="Y1460" s="150"/>
      <c r="Z1460" s="150"/>
      <c r="AA1460" s="151"/>
    </row>
    <row r="1461" spans="23:27" x14ac:dyDescent="0.2">
      <c r="W1461" s="151"/>
      <c r="X1461" s="149"/>
      <c r="Y1461" s="150"/>
      <c r="Z1461" s="150"/>
      <c r="AA1461" s="151"/>
    </row>
    <row r="1462" spans="23:27" x14ac:dyDescent="0.2">
      <c r="W1462" s="151"/>
      <c r="X1462" s="149"/>
      <c r="Y1462" s="150"/>
      <c r="Z1462" s="150"/>
      <c r="AA1462" s="151"/>
    </row>
    <row r="1463" spans="23:27" x14ac:dyDescent="0.2">
      <c r="W1463" s="151"/>
      <c r="X1463" s="149"/>
      <c r="Y1463" s="150"/>
      <c r="Z1463" s="150"/>
      <c r="AA1463" s="151"/>
    </row>
    <row r="1464" spans="23:27" x14ac:dyDescent="0.2">
      <c r="W1464" s="151"/>
      <c r="X1464" s="149"/>
      <c r="Y1464" s="150"/>
      <c r="Z1464" s="150"/>
      <c r="AA1464" s="151"/>
    </row>
    <row r="1465" spans="23:27" x14ac:dyDescent="0.2">
      <c r="W1465" s="151"/>
      <c r="X1465" s="149"/>
      <c r="Y1465" s="150"/>
      <c r="Z1465" s="150"/>
      <c r="AA1465" s="151"/>
    </row>
    <row r="1466" spans="23:27" x14ac:dyDescent="0.2">
      <c r="W1466" s="151"/>
      <c r="X1466" s="149"/>
      <c r="Y1466" s="150"/>
      <c r="Z1466" s="150"/>
      <c r="AA1466" s="151"/>
    </row>
    <row r="1467" spans="23:27" x14ac:dyDescent="0.2">
      <c r="W1467" s="151"/>
      <c r="X1467" s="149"/>
      <c r="Y1467" s="150"/>
      <c r="Z1467" s="150"/>
      <c r="AA1467" s="151"/>
    </row>
    <row r="1468" spans="23:27" x14ac:dyDescent="0.2">
      <c r="W1468" s="151"/>
      <c r="X1468" s="149"/>
      <c r="Y1468" s="150"/>
      <c r="Z1468" s="150"/>
      <c r="AA1468" s="151"/>
    </row>
    <row r="1469" spans="23:27" x14ac:dyDescent="0.2">
      <c r="W1469" s="151"/>
      <c r="X1469" s="149"/>
      <c r="Y1469" s="150"/>
      <c r="Z1469" s="150"/>
      <c r="AA1469" s="151"/>
    </row>
    <row r="1470" spans="23:27" x14ac:dyDescent="0.2">
      <c r="W1470" s="151"/>
      <c r="X1470" s="149"/>
      <c r="Y1470" s="150"/>
      <c r="Z1470" s="150"/>
      <c r="AA1470" s="151"/>
    </row>
    <row r="1471" spans="23:27" x14ac:dyDescent="0.2">
      <c r="W1471" s="151"/>
      <c r="X1471" s="149"/>
      <c r="Y1471" s="150"/>
      <c r="Z1471" s="150"/>
      <c r="AA1471" s="151"/>
    </row>
    <row r="1472" spans="23:27" x14ac:dyDescent="0.2">
      <c r="W1472" s="151"/>
      <c r="X1472" s="149"/>
      <c r="Y1472" s="150"/>
      <c r="Z1472" s="150"/>
      <c r="AA1472" s="151"/>
    </row>
    <row r="1473" spans="23:27" x14ac:dyDescent="0.2">
      <c r="W1473" s="151"/>
      <c r="X1473" s="149"/>
      <c r="Y1473" s="150"/>
      <c r="Z1473" s="150"/>
      <c r="AA1473" s="151"/>
    </row>
    <row r="1474" spans="23:27" x14ac:dyDescent="0.2">
      <c r="W1474" s="151"/>
      <c r="X1474" s="149"/>
      <c r="Y1474" s="150"/>
      <c r="Z1474" s="150"/>
      <c r="AA1474" s="151"/>
    </row>
    <row r="1475" spans="23:27" x14ac:dyDescent="0.2">
      <c r="W1475" s="151"/>
      <c r="X1475" s="149"/>
      <c r="Y1475" s="150"/>
      <c r="Z1475" s="150"/>
      <c r="AA1475" s="151"/>
    </row>
    <row r="1476" spans="23:27" x14ac:dyDescent="0.2">
      <c r="W1476" s="151"/>
      <c r="X1476" s="149"/>
      <c r="Y1476" s="150"/>
      <c r="Z1476" s="150"/>
      <c r="AA1476" s="151"/>
    </row>
    <row r="1477" spans="23:27" x14ac:dyDescent="0.2">
      <c r="W1477" s="151"/>
      <c r="X1477" s="149"/>
      <c r="Y1477" s="150"/>
      <c r="Z1477" s="150"/>
      <c r="AA1477" s="151"/>
    </row>
    <row r="1478" spans="23:27" x14ac:dyDescent="0.2">
      <c r="W1478" s="151"/>
      <c r="X1478" s="149"/>
      <c r="Y1478" s="150"/>
      <c r="Z1478" s="150"/>
      <c r="AA1478" s="151"/>
    </row>
    <row r="1479" spans="23:27" x14ac:dyDescent="0.2">
      <c r="W1479" s="151"/>
      <c r="X1479" s="149"/>
      <c r="Y1479" s="150"/>
      <c r="Z1479" s="150"/>
      <c r="AA1479" s="151"/>
    </row>
    <row r="1480" spans="23:27" x14ac:dyDescent="0.2">
      <c r="W1480" s="151"/>
      <c r="X1480" s="149"/>
      <c r="Y1480" s="150"/>
      <c r="Z1480" s="150"/>
      <c r="AA1480" s="151"/>
    </row>
    <row r="1481" spans="23:27" x14ac:dyDescent="0.2">
      <c r="W1481" s="151"/>
      <c r="X1481" s="149"/>
      <c r="Y1481" s="150"/>
      <c r="Z1481" s="150"/>
      <c r="AA1481" s="151"/>
    </row>
    <row r="1482" spans="23:27" x14ac:dyDescent="0.2">
      <c r="W1482" s="151"/>
      <c r="X1482" s="149"/>
      <c r="Y1482" s="150"/>
      <c r="Z1482" s="150"/>
      <c r="AA1482" s="151"/>
    </row>
    <row r="1483" spans="23:27" x14ac:dyDescent="0.2">
      <c r="W1483" s="151"/>
      <c r="X1483" s="149"/>
      <c r="Y1483" s="150"/>
      <c r="Z1483" s="150"/>
      <c r="AA1483" s="151"/>
    </row>
    <row r="1484" spans="23:27" x14ac:dyDescent="0.2">
      <c r="W1484" s="151"/>
      <c r="X1484" s="149"/>
      <c r="Y1484" s="150"/>
      <c r="Z1484" s="150"/>
      <c r="AA1484" s="151"/>
    </row>
    <row r="1485" spans="23:27" x14ac:dyDescent="0.2">
      <c r="W1485" s="151"/>
      <c r="X1485" s="149"/>
      <c r="Y1485" s="150"/>
      <c r="Z1485" s="150"/>
      <c r="AA1485" s="151"/>
    </row>
    <row r="1486" spans="23:27" x14ac:dyDescent="0.2">
      <c r="W1486" s="151"/>
      <c r="X1486" s="149"/>
      <c r="Y1486" s="150"/>
      <c r="Z1486" s="150"/>
      <c r="AA1486" s="151"/>
    </row>
    <row r="1487" spans="23:27" x14ac:dyDescent="0.2">
      <c r="W1487" s="151"/>
      <c r="X1487" s="149"/>
      <c r="Y1487" s="150"/>
      <c r="Z1487" s="150"/>
      <c r="AA1487" s="151"/>
    </row>
    <row r="1488" spans="23:27" x14ac:dyDescent="0.2">
      <c r="W1488" s="151"/>
      <c r="X1488" s="149"/>
      <c r="Y1488" s="150"/>
      <c r="Z1488" s="150"/>
      <c r="AA1488" s="151"/>
    </row>
    <row r="1489" spans="23:27" x14ac:dyDescent="0.2">
      <c r="W1489" s="151"/>
      <c r="X1489" s="149"/>
      <c r="Y1489" s="150"/>
      <c r="Z1489" s="150"/>
      <c r="AA1489" s="151"/>
    </row>
    <row r="1490" spans="23:27" x14ac:dyDescent="0.2">
      <c r="W1490" s="151"/>
      <c r="X1490" s="149"/>
      <c r="Y1490" s="150"/>
      <c r="Z1490" s="150"/>
      <c r="AA1490" s="151"/>
    </row>
    <row r="1491" spans="23:27" x14ac:dyDescent="0.2">
      <c r="W1491" s="151"/>
      <c r="X1491" s="149"/>
      <c r="Y1491" s="150"/>
      <c r="Z1491" s="150"/>
      <c r="AA1491" s="151"/>
    </row>
    <row r="1492" spans="23:27" x14ac:dyDescent="0.2">
      <c r="W1492" s="151"/>
      <c r="X1492" s="149"/>
      <c r="Y1492" s="150"/>
      <c r="Z1492" s="150"/>
      <c r="AA1492" s="151"/>
    </row>
    <row r="1493" spans="23:27" x14ac:dyDescent="0.2">
      <c r="W1493" s="151"/>
      <c r="X1493" s="149"/>
      <c r="Y1493" s="150"/>
      <c r="Z1493" s="150"/>
      <c r="AA1493" s="151"/>
    </row>
    <row r="1494" spans="23:27" x14ac:dyDescent="0.2">
      <c r="W1494" s="151"/>
      <c r="X1494" s="149"/>
      <c r="Y1494" s="150"/>
      <c r="Z1494" s="150"/>
      <c r="AA1494" s="151"/>
    </row>
    <row r="1495" spans="23:27" x14ac:dyDescent="0.2">
      <c r="W1495" s="151"/>
      <c r="X1495" s="149"/>
      <c r="Y1495" s="150"/>
      <c r="Z1495" s="150"/>
      <c r="AA1495" s="151"/>
    </row>
    <row r="1496" spans="23:27" x14ac:dyDescent="0.2">
      <c r="W1496" s="151"/>
      <c r="X1496" s="149"/>
      <c r="Y1496" s="150"/>
      <c r="Z1496" s="150"/>
      <c r="AA1496" s="151"/>
    </row>
    <row r="1497" spans="23:27" x14ac:dyDescent="0.2">
      <c r="W1497" s="151"/>
      <c r="X1497" s="149"/>
      <c r="Y1497" s="150"/>
      <c r="Z1497" s="150"/>
      <c r="AA1497" s="151"/>
    </row>
    <row r="1498" spans="23:27" x14ac:dyDescent="0.2">
      <c r="W1498" s="151"/>
      <c r="X1498" s="149"/>
      <c r="Y1498" s="150"/>
      <c r="Z1498" s="150"/>
      <c r="AA1498" s="151"/>
    </row>
    <row r="1499" spans="23:27" x14ac:dyDescent="0.2">
      <c r="W1499" s="151"/>
      <c r="X1499" s="149"/>
      <c r="Y1499" s="150"/>
      <c r="Z1499" s="150"/>
      <c r="AA1499" s="151"/>
    </row>
    <row r="1500" spans="23:27" x14ac:dyDescent="0.2">
      <c r="W1500" s="151"/>
      <c r="X1500" s="149"/>
      <c r="Y1500" s="150"/>
      <c r="Z1500" s="150"/>
      <c r="AA1500" s="151"/>
    </row>
    <row r="1501" spans="23:27" x14ac:dyDescent="0.2">
      <c r="W1501" s="151"/>
      <c r="X1501" s="149"/>
      <c r="Y1501" s="150"/>
      <c r="Z1501" s="150"/>
      <c r="AA1501" s="151"/>
    </row>
    <row r="1502" spans="23:27" x14ac:dyDescent="0.2">
      <c r="W1502" s="151"/>
      <c r="X1502" s="149"/>
      <c r="Y1502" s="150"/>
      <c r="Z1502" s="150"/>
      <c r="AA1502" s="151"/>
    </row>
    <row r="1503" spans="23:27" x14ac:dyDescent="0.2">
      <c r="W1503" s="151"/>
      <c r="X1503" s="149"/>
      <c r="Y1503" s="150"/>
      <c r="Z1503" s="150"/>
      <c r="AA1503" s="151"/>
    </row>
    <row r="1504" spans="23:27" x14ac:dyDescent="0.2">
      <c r="W1504" s="151"/>
      <c r="X1504" s="149"/>
      <c r="Y1504" s="150"/>
      <c r="Z1504" s="150"/>
      <c r="AA1504" s="151"/>
    </row>
    <row r="1505" spans="23:27" x14ac:dyDescent="0.2">
      <c r="W1505" s="151"/>
      <c r="X1505" s="149"/>
      <c r="Y1505" s="150"/>
      <c r="Z1505" s="150"/>
      <c r="AA1505" s="151"/>
    </row>
    <row r="1506" spans="23:27" x14ac:dyDescent="0.2">
      <c r="W1506" s="151"/>
      <c r="X1506" s="149"/>
      <c r="Y1506" s="150"/>
      <c r="Z1506" s="150"/>
      <c r="AA1506" s="151"/>
    </row>
    <row r="1507" spans="23:27" x14ac:dyDescent="0.2">
      <c r="W1507" s="151"/>
      <c r="X1507" s="149"/>
      <c r="Y1507" s="150"/>
      <c r="Z1507" s="150"/>
      <c r="AA1507" s="151"/>
    </row>
    <row r="1508" spans="23:27" x14ac:dyDescent="0.2">
      <c r="W1508" s="151"/>
      <c r="X1508" s="149"/>
      <c r="Y1508" s="150"/>
      <c r="Z1508" s="150"/>
      <c r="AA1508" s="151"/>
    </row>
    <row r="1509" spans="23:27" x14ac:dyDescent="0.2">
      <c r="W1509" s="151"/>
      <c r="X1509" s="149"/>
      <c r="Y1509" s="150"/>
      <c r="Z1509" s="150"/>
      <c r="AA1509" s="151"/>
    </row>
    <row r="1510" spans="23:27" x14ac:dyDescent="0.2">
      <c r="W1510" s="151"/>
      <c r="X1510" s="149"/>
      <c r="Y1510" s="150"/>
      <c r="Z1510" s="150"/>
      <c r="AA1510" s="151"/>
    </row>
    <row r="1511" spans="23:27" x14ac:dyDescent="0.2">
      <c r="W1511" s="151"/>
      <c r="X1511" s="149"/>
      <c r="Y1511" s="150"/>
      <c r="Z1511" s="150"/>
      <c r="AA1511" s="151"/>
    </row>
    <row r="1512" spans="23:27" x14ac:dyDescent="0.2">
      <c r="W1512" s="151"/>
      <c r="X1512" s="149"/>
      <c r="Y1512" s="150"/>
      <c r="Z1512" s="150"/>
      <c r="AA1512" s="151"/>
    </row>
    <row r="1513" spans="23:27" x14ac:dyDescent="0.2">
      <c r="W1513" s="151"/>
      <c r="X1513" s="149"/>
      <c r="Y1513" s="150"/>
      <c r="Z1513" s="150"/>
      <c r="AA1513" s="151"/>
    </row>
    <row r="1514" spans="23:27" x14ac:dyDescent="0.2">
      <c r="W1514" s="151"/>
      <c r="X1514" s="149"/>
      <c r="Y1514" s="150"/>
      <c r="Z1514" s="150"/>
      <c r="AA1514" s="151"/>
    </row>
    <row r="1515" spans="23:27" x14ac:dyDescent="0.2">
      <c r="W1515" s="151"/>
      <c r="X1515" s="149"/>
      <c r="Y1515" s="150"/>
      <c r="Z1515" s="150"/>
      <c r="AA1515" s="151"/>
    </row>
    <row r="1516" spans="23:27" x14ac:dyDescent="0.2">
      <c r="W1516" s="151"/>
      <c r="X1516" s="149"/>
      <c r="Y1516" s="150"/>
      <c r="Z1516" s="150"/>
      <c r="AA1516" s="151"/>
    </row>
    <row r="1517" spans="23:27" x14ac:dyDescent="0.2">
      <c r="W1517" s="151"/>
      <c r="X1517" s="149"/>
      <c r="Y1517" s="150"/>
      <c r="Z1517" s="150"/>
      <c r="AA1517" s="151"/>
    </row>
    <row r="1518" spans="23:27" x14ac:dyDescent="0.2">
      <c r="W1518" s="151"/>
      <c r="X1518" s="149"/>
      <c r="Y1518" s="150"/>
      <c r="Z1518" s="150"/>
      <c r="AA1518" s="151"/>
    </row>
    <row r="1519" spans="23:27" x14ac:dyDescent="0.2">
      <c r="W1519" s="151"/>
      <c r="X1519" s="149"/>
      <c r="Y1519" s="150"/>
      <c r="Z1519" s="150"/>
      <c r="AA1519" s="151"/>
    </row>
    <row r="1520" spans="23:27" x14ac:dyDescent="0.2">
      <c r="W1520" s="151"/>
      <c r="X1520" s="149"/>
      <c r="Y1520" s="150"/>
      <c r="Z1520" s="150"/>
      <c r="AA1520" s="151"/>
    </row>
    <row r="1521" spans="23:27" x14ac:dyDescent="0.2">
      <c r="W1521" s="151"/>
      <c r="X1521" s="149"/>
      <c r="Y1521" s="150"/>
      <c r="Z1521" s="150"/>
      <c r="AA1521" s="151"/>
    </row>
    <row r="1522" spans="23:27" x14ac:dyDescent="0.2">
      <c r="W1522" s="151"/>
      <c r="X1522" s="149"/>
      <c r="Y1522" s="150"/>
      <c r="Z1522" s="150"/>
      <c r="AA1522" s="151"/>
    </row>
    <row r="1523" spans="23:27" x14ac:dyDescent="0.2">
      <c r="W1523" s="151"/>
      <c r="X1523" s="149"/>
      <c r="Y1523" s="150"/>
      <c r="Z1523" s="150"/>
      <c r="AA1523" s="151"/>
    </row>
    <row r="1524" spans="23:27" x14ac:dyDescent="0.2">
      <c r="W1524" s="151"/>
      <c r="X1524" s="149"/>
      <c r="Y1524" s="150"/>
      <c r="Z1524" s="150"/>
      <c r="AA1524" s="151"/>
    </row>
    <row r="1525" spans="23:27" x14ac:dyDescent="0.2">
      <c r="W1525" s="151"/>
      <c r="X1525" s="149"/>
      <c r="Y1525" s="150"/>
      <c r="Z1525" s="150"/>
      <c r="AA1525" s="151"/>
    </row>
    <row r="1526" spans="23:27" x14ac:dyDescent="0.2">
      <c r="W1526" s="151"/>
      <c r="X1526" s="149"/>
      <c r="Y1526" s="150"/>
      <c r="Z1526" s="150"/>
      <c r="AA1526" s="151"/>
    </row>
    <row r="1527" spans="23:27" x14ac:dyDescent="0.2">
      <c r="W1527" s="151"/>
      <c r="X1527" s="149"/>
      <c r="Y1527" s="150"/>
      <c r="Z1527" s="150"/>
      <c r="AA1527" s="151"/>
    </row>
    <row r="1528" spans="23:27" x14ac:dyDescent="0.2">
      <c r="W1528" s="151"/>
      <c r="X1528" s="149"/>
      <c r="Y1528" s="150"/>
      <c r="Z1528" s="150"/>
      <c r="AA1528" s="151"/>
    </row>
    <row r="1529" spans="23:27" x14ac:dyDescent="0.2">
      <c r="W1529" s="151"/>
      <c r="X1529" s="149"/>
      <c r="Y1529" s="150"/>
      <c r="Z1529" s="150"/>
      <c r="AA1529" s="151"/>
    </row>
    <row r="1530" spans="23:27" x14ac:dyDescent="0.2">
      <c r="W1530" s="151"/>
      <c r="X1530" s="149"/>
      <c r="Y1530" s="150"/>
      <c r="Z1530" s="150"/>
      <c r="AA1530" s="151"/>
    </row>
    <row r="1531" spans="23:27" x14ac:dyDescent="0.2">
      <c r="W1531" s="151"/>
      <c r="X1531" s="149"/>
      <c r="Y1531" s="150"/>
      <c r="Z1531" s="150"/>
      <c r="AA1531" s="151"/>
    </row>
    <row r="1532" spans="23:27" x14ac:dyDescent="0.2">
      <c r="W1532" s="151"/>
      <c r="X1532" s="149"/>
      <c r="Y1532" s="150"/>
      <c r="Z1532" s="150"/>
      <c r="AA1532" s="151"/>
    </row>
    <row r="1533" spans="23:27" x14ac:dyDescent="0.2">
      <c r="W1533" s="151"/>
      <c r="X1533" s="149"/>
      <c r="Y1533" s="150"/>
      <c r="Z1533" s="150"/>
      <c r="AA1533" s="151"/>
    </row>
    <row r="1534" spans="23:27" x14ac:dyDescent="0.2">
      <c r="W1534" s="151"/>
      <c r="X1534" s="149"/>
      <c r="Y1534" s="150"/>
      <c r="Z1534" s="150"/>
      <c r="AA1534" s="151"/>
    </row>
    <row r="1535" spans="23:27" x14ac:dyDescent="0.2">
      <c r="W1535" s="151"/>
      <c r="X1535" s="149"/>
      <c r="Y1535" s="150"/>
      <c r="Z1535" s="150"/>
      <c r="AA1535" s="151"/>
    </row>
    <row r="1536" spans="23:27" x14ac:dyDescent="0.2">
      <c r="W1536" s="151"/>
      <c r="X1536" s="149"/>
      <c r="Y1536" s="150"/>
      <c r="Z1536" s="150"/>
      <c r="AA1536" s="151"/>
    </row>
    <row r="1537" spans="23:27" x14ac:dyDescent="0.2">
      <c r="W1537" s="151"/>
      <c r="X1537" s="149"/>
      <c r="Y1537" s="150"/>
      <c r="Z1537" s="150"/>
      <c r="AA1537" s="151"/>
    </row>
    <row r="1538" spans="23:27" x14ac:dyDescent="0.2">
      <c r="W1538" s="151"/>
      <c r="X1538" s="149"/>
      <c r="Y1538" s="150"/>
      <c r="Z1538" s="150"/>
      <c r="AA1538" s="151"/>
    </row>
    <row r="1539" spans="23:27" x14ac:dyDescent="0.2">
      <c r="W1539" s="151"/>
      <c r="X1539" s="149"/>
      <c r="Y1539" s="150"/>
      <c r="Z1539" s="150"/>
      <c r="AA1539" s="151"/>
    </row>
    <row r="1540" spans="23:27" x14ac:dyDescent="0.2">
      <c r="W1540" s="151"/>
      <c r="X1540" s="149"/>
      <c r="Y1540" s="150"/>
      <c r="Z1540" s="150"/>
      <c r="AA1540" s="151"/>
    </row>
    <row r="1541" spans="23:27" x14ac:dyDescent="0.2">
      <c r="W1541" s="151"/>
      <c r="X1541" s="149"/>
      <c r="Y1541" s="150"/>
      <c r="Z1541" s="150"/>
      <c r="AA1541" s="151"/>
    </row>
    <row r="1542" spans="23:27" x14ac:dyDescent="0.2">
      <c r="W1542" s="151"/>
      <c r="X1542" s="149"/>
      <c r="Y1542" s="150"/>
      <c r="Z1542" s="150"/>
      <c r="AA1542" s="151"/>
    </row>
    <row r="1543" spans="23:27" x14ac:dyDescent="0.2">
      <c r="W1543" s="151"/>
      <c r="X1543" s="149"/>
      <c r="Y1543" s="150"/>
      <c r="Z1543" s="150"/>
      <c r="AA1543" s="151"/>
    </row>
    <row r="1544" spans="23:27" x14ac:dyDescent="0.2">
      <c r="W1544" s="151"/>
      <c r="X1544" s="149"/>
      <c r="Y1544" s="150"/>
      <c r="Z1544" s="150"/>
      <c r="AA1544" s="151"/>
    </row>
    <row r="1545" spans="23:27" x14ac:dyDescent="0.2">
      <c r="W1545" s="151"/>
      <c r="X1545" s="149"/>
      <c r="Y1545" s="150"/>
      <c r="Z1545" s="150"/>
      <c r="AA1545" s="151"/>
    </row>
    <row r="1546" spans="23:27" x14ac:dyDescent="0.2">
      <c r="W1546" s="151"/>
      <c r="X1546" s="149"/>
      <c r="Y1546" s="150"/>
      <c r="Z1546" s="150"/>
      <c r="AA1546" s="151"/>
    </row>
    <row r="1547" spans="23:27" x14ac:dyDescent="0.2">
      <c r="W1547" s="151"/>
      <c r="X1547" s="149"/>
      <c r="Y1547" s="150"/>
      <c r="Z1547" s="150"/>
      <c r="AA1547" s="151"/>
    </row>
    <row r="1548" spans="23:27" x14ac:dyDescent="0.2">
      <c r="W1548" s="151"/>
      <c r="X1548" s="149"/>
      <c r="Y1548" s="150"/>
      <c r="Z1548" s="150"/>
      <c r="AA1548" s="151"/>
    </row>
    <row r="1549" spans="23:27" x14ac:dyDescent="0.2">
      <c r="W1549" s="151"/>
      <c r="X1549" s="149"/>
      <c r="Y1549" s="150"/>
      <c r="Z1549" s="150"/>
      <c r="AA1549" s="151"/>
    </row>
    <row r="1550" spans="23:27" x14ac:dyDescent="0.2">
      <c r="W1550" s="151"/>
      <c r="X1550" s="149"/>
      <c r="Y1550" s="150"/>
      <c r="Z1550" s="150"/>
      <c r="AA1550" s="151"/>
    </row>
    <row r="1551" spans="23:27" x14ac:dyDescent="0.2">
      <c r="W1551" s="151"/>
      <c r="X1551" s="149"/>
      <c r="Y1551" s="150"/>
      <c r="Z1551" s="150"/>
      <c r="AA1551" s="151"/>
    </row>
    <row r="1552" spans="23:27" x14ac:dyDescent="0.2">
      <c r="W1552" s="151"/>
      <c r="X1552" s="149"/>
      <c r="Y1552" s="150"/>
      <c r="Z1552" s="150"/>
      <c r="AA1552" s="151"/>
    </row>
    <row r="1553" spans="23:27" x14ac:dyDescent="0.2">
      <c r="W1553" s="151"/>
      <c r="X1553" s="149"/>
      <c r="Y1553" s="150"/>
      <c r="Z1553" s="150"/>
      <c r="AA1553" s="151"/>
    </row>
    <row r="1554" spans="23:27" x14ac:dyDescent="0.2">
      <c r="W1554" s="151"/>
      <c r="X1554" s="149"/>
      <c r="Y1554" s="150"/>
      <c r="Z1554" s="150"/>
      <c r="AA1554" s="151"/>
    </row>
    <row r="1555" spans="23:27" x14ac:dyDescent="0.2">
      <c r="W1555" s="151"/>
      <c r="X1555" s="149"/>
      <c r="Y1555" s="150"/>
      <c r="Z1555" s="150"/>
      <c r="AA1555" s="151"/>
    </row>
    <row r="1556" spans="23:27" x14ac:dyDescent="0.2">
      <c r="W1556" s="151"/>
      <c r="X1556" s="149"/>
      <c r="Y1556" s="150"/>
      <c r="Z1556" s="150"/>
      <c r="AA1556" s="151"/>
    </row>
    <row r="1557" spans="23:27" x14ac:dyDescent="0.2">
      <c r="W1557" s="151"/>
      <c r="X1557" s="149"/>
      <c r="Y1557" s="150"/>
      <c r="Z1557" s="150"/>
      <c r="AA1557" s="151"/>
    </row>
    <row r="1558" spans="23:27" x14ac:dyDescent="0.2">
      <c r="W1558" s="151"/>
      <c r="X1558" s="149"/>
      <c r="Y1558" s="150"/>
      <c r="Z1558" s="150"/>
      <c r="AA1558" s="151"/>
    </row>
    <row r="1559" spans="23:27" x14ac:dyDescent="0.2">
      <c r="W1559" s="151"/>
      <c r="X1559" s="149"/>
      <c r="Y1559" s="150"/>
      <c r="Z1559" s="150"/>
      <c r="AA1559" s="151"/>
    </row>
    <row r="1560" spans="23:27" x14ac:dyDescent="0.2">
      <c r="W1560" s="151"/>
      <c r="X1560" s="149"/>
      <c r="Y1560" s="150"/>
      <c r="Z1560" s="150"/>
      <c r="AA1560" s="151"/>
    </row>
    <row r="1561" spans="23:27" x14ac:dyDescent="0.2">
      <c r="W1561" s="151"/>
      <c r="X1561" s="149"/>
      <c r="Y1561" s="150"/>
      <c r="Z1561" s="150"/>
      <c r="AA1561" s="151"/>
    </row>
    <row r="1562" spans="23:27" x14ac:dyDescent="0.2">
      <c r="W1562" s="151"/>
      <c r="X1562" s="149"/>
      <c r="Y1562" s="150"/>
      <c r="Z1562" s="150"/>
      <c r="AA1562" s="151"/>
    </row>
    <row r="1563" spans="23:27" x14ac:dyDescent="0.2">
      <c r="W1563" s="151"/>
      <c r="X1563" s="149"/>
      <c r="Y1563" s="150"/>
      <c r="Z1563" s="150"/>
      <c r="AA1563" s="151"/>
    </row>
    <row r="1564" spans="23:27" x14ac:dyDescent="0.2">
      <c r="W1564" s="151"/>
      <c r="X1564" s="149"/>
      <c r="Y1564" s="150"/>
      <c r="Z1564" s="150"/>
      <c r="AA1564" s="151"/>
    </row>
    <row r="1565" spans="23:27" x14ac:dyDescent="0.2">
      <c r="W1565" s="151"/>
      <c r="X1565" s="149"/>
      <c r="Y1565" s="150"/>
      <c r="Z1565" s="150"/>
      <c r="AA1565" s="151"/>
    </row>
    <row r="1566" spans="23:27" x14ac:dyDescent="0.2">
      <c r="W1566" s="151"/>
      <c r="X1566" s="149"/>
      <c r="Y1566" s="150"/>
      <c r="Z1566" s="150"/>
      <c r="AA1566" s="151"/>
    </row>
    <row r="1567" spans="23:27" x14ac:dyDescent="0.2">
      <c r="W1567" s="151"/>
      <c r="X1567" s="149"/>
      <c r="Y1567" s="150"/>
      <c r="Z1567" s="150"/>
      <c r="AA1567" s="151"/>
    </row>
    <row r="1568" spans="23:27" x14ac:dyDescent="0.2">
      <c r="W1568" s="151"/>
      <c r="X1568" s="149"/>
      <c r="Y1568" s="150"/>
      <c r="Z1568" s="150"/>
      <c r="AA1568" s="151"/>
    </row>
    <row r="1569" spans="23:27" x14ac:dyDescent="0.2">
      <c r="W1569" s="151"/>
      <c r="X1569" s="149"/>
      <c r="Y1569" s="150"/>
      <c r="Z1569" s="150"/>
      <c r="AA1569" s="151"/>
    </row>
    <row r="1570" spans="23:27" x14ac:dyDescent="0.2">
      <c r="W1570" s="151"/>
      <c r="X1570" s="149"/>
      <c r="Y1570" s="150"/>
      <c r="Z1570" s="150"/>
      <c r="AA1570" s="151"/>
    </row>
    <row r="1571" spans="23:27" x14ac:dyDescent="0.2">
      <c r="W1571" s="151"/>
      <c r="X1571" s="149"/>
      <c r="Y1571" s="150"/>
      <c r="Z1571" s="150"/>
      <c r="AA1571" s="151"/>
    </row>
    <row r="1572" spans="23:27" x14ac:dyDescent="0.2">
      <c r="W1572" s="151"/>
      <c r="X1572" s="149"/>
      <c r="Y1572" s="150"/>
      <c r="Z1572" s="150"/>
      <c r="AA1572" s="151"/>
    </row>
    <row r="1573" spans="23:27" x14ac:dyDescent="0.2">
      <c r="W1573" s="151"/>
      <c r="X1573" s="149"/>
      <c r="Y1573" s="150"/>
      <c r="Z1573" s="150"/>
      <c r="AA1573" s="151"/>
    </row>
    <row r="1574" spans="23:27" x14ac:dyDescent="0.2">
      <c r="W1574" s="151"/>
      <c r="X1574" s="149"/>
      <c r="Y1574" s="150"/>
      <c r="Z1574" s="150"/>
      <c r="AA1574" s="151"/>
    </row>
    <row r="1575" spans="23:27" x14ac:dyDescent="0.2">
      <c r="W1575" s="151"/>
      <c r="X1575" s="149"/>
      <c r="Y1575" s="150"/>
      <c r="Z1575" s="150"/>
      <c r="AA1575" s="151"/>
    </row>
    <row r="1576" spans="23:27" x14ac:dyDescent="0.2">
      <c r="W1576" s="151"/>
      <c r="X1576" s="149"/>
      <c r="Y1576" s="150"/>
      <c r="Z1576" s="150"/>
      <c r="AA1576" s="151"/>
    </row>
    <row r="1577" spans="23:27" x14ac:dyDescent="0.2">
      <c r="W1577" s="151"/>
      <c r="X1577" s="149"/>
      <c r="Y1577" s="150"/>
      <c r="Z1577" s="150"/>
      <c r="AA1577" s="151"/>
    </row>
    <row r="1578" spans="23:27" x14ac:dyDescent="0.2">
      <c r="W1578" s="151"/>
      <c r="X1578" s="149"/>
      <c r="Y1578" s="150"/>
      <c r="Z1578" s="150"/>
      <c r="AA1578" s="151"/>
    </row>
    <row r="1579" spans="23:27" x14ac:dyDescent="0.2">
      <c r="W1579" s="151"/>
      <c r="X1579" s="149"/>
      <c r="Y1579" s="150"/>
      <c r="Z1579" s="150"/>
      <c r="AA1579" s="151"/>
    </row>
    <row r="1580" spans="23:27" x14ac:dyDescent="0.2">
      <c r="W1580" s="151"/>
      <c r="X1580" s="149"/>
      <c r="Y1580" s="150"/>
      <c r="Z1580" s="150"/>
      <c r="AA1580" s="151"/>
    </row>
    <row r="1581" spans="23:27" x14ac:dyDescent="0.2">
      <c r="W1581" s="151"/>
      <c r="X1581" s="149"/>
      <c r="Y1581" s="150"/>
      <c r="Z1581" s="150"/>
      <c r="AA1581" s="151"/>
    </row>
    <row r="1582" spans="23:27" x14ac:dyDescent="0.2">
      <c r="W1582" s="151"/>
      <c r="X1582" s="149"/>
      <c r="Y1582" s="150"/>
      <c r="Z1582" s="150"/>
      <c r="AA1582" s="151"/>
    </row>
    <row r="1583" spans="23:27" x14ac:dyDescent="0.2">
      <c r="W1583" s="151"/>
      <c r="X1583" s="149"/>
      <c r="Y1583" s="150"/>
      <c r="Z1583" s="150"/>
      <c r="AA1583" s="151"/>
    </row>
    <row r="1584" spans="23:27" x14ac:dyDescent="0.2">
      <c r="W1584" s="151"/>
      <c r="X1584" s="149"/>
      <c r="Y1584" s="150"/>
      <c r="Z1584" s="150"/>
      <c r="AA1584" s="151"/>
    </row>
    <row r="1585" spans="23:27" x14ac:dyDescent="0.2">
      <c r="W1585" s="151"/>
      <c r="X1585" s="149"/>
      <c r="Y1585" s="150"/>
      <c r="Z1585" s="150"/>
      <c r="AA1585" s="151"/>
    </row>
    <row r="1586" spans="23:27" x14ac:dyDescent="0.2">
      <c r="W1586" s="151"/>
      <c r="X1586" s="149"/>
      <c r="Y1586" s="150"/>
      <c r="Z1586" s="150"/>
      <c r="AA1586" s="151"/>
    </row>
    <row r="1587" spans="23:27" x14ac:dyDescent="0.2">
      <c r="W1587" s="151"/>
      <c r="X1587" s="149"/>
      <c r="Y1587" s="150"/>
      <c r="Z1587" s="150"/>
      <c r="AA1587" s="151"/>
    </row>
    <row r="1588" spans="23:27" x14ac:dyDescent="0.2">
      <c r="W1588" s="151"/>
      <c r="X1588" s="149"/>
      <c r="Y1588" s="150"/>
      <c r="Z1588" s="150"/>
      <c r="AA1588" s="151"/>
    </row>
    <row r="1589" spans="23:27" x14ac:dyDescent="0.2">
      <c r="W1589" s="151"/>
      <c r="X1589" s="149"/>
      <c r="Y1589" s="150"/>
      <c r="Z1589" s="150"/>
      <c r="AA1589" s="151"/>
    </row>
    <row r="1590" spans="23:27" x14ac:dyDescent="0.2">
      <c r="W1590" s="151"/>
      <c r="X1590" s="149"/>
      <c r="Y1590" s="150"/>
      <c r="Z1590" s="150"/>
      <c r="AA1590" s="151"/>
    </row>
    <row r="1591" spans="23:27" x14ac:dyDescent="0.2">
      <c r="W1591" s="151"/>
      <c r="X1591" s="149"/>
      <c r="Y1591" s="150"/>
      <c r="Z1591" s="150"/>
      <c r="AA1591" s="151"/>
    </row>
    <row r="1592" spans="23:27" x14ac:dyDescent="0.2">
      <c r="W1592" s="151"/>
      <c r="X1592" s="149"/>
      <c r="Y1592" s="150"/>
      <c r="Z1592" s="150"/>
      <c r="AA1592" s="151"/>
    </row>
    <row r="1593" spans="23:27" x14ac:dyDescent="0.2">
      <c r="W1593" s="151"/>
      <c r="X1593" s="149"/>
      <c r="Y1593" s="150"/>
      <c r="Z1593" s="150"/>
      <c r="AA1593" s="151"/>
    </row>
    <row r="1594" spans="23:27" x14ac:dyDescent="0.2">
      <c r="W1594" s="151"/>
      <c r="X1594" s="149"/>
      <c r="Y1594" s="150"/>
      <c r="Z1594" s="150"/>
      <c r="AA1594" s="151"/>
    </row>
    <row r="1595" spans="23:27" x14ac:dyDescent="0.2">
      <c r="W1595" s="151"/>
      <c r="X1595" s="149"/>
      <c r="Y1595" s="150"/>
      <c r="Z1595" s="150"/>
      <c r="AA1595" s="151"/>
    </row>
    <row r="1596" spans="23:27" x14ac:dyDescent="0.2">
      <c r="W1596" s="151"/>
      <c r="X1596" s="149"/>
      <c r="Y1596" s="150"/>
      <c r="Z1596" s="150"/>
      <c r="AA1596" s="151"/>
    </row>
    <row r="1597" spans="23:27" x14ac:dyDescent="0.2">
      <c r="W1597" s="151"/>
      <c r="X1597" s="149"/>
      <c r="Y1597" s="150"/>
      <c r="Z1597" s="150"/>
      <c r="AA1597" s="151"/>
    </row>
    <row r="1598" spans="23:27" x14ac:dyDescent="0.2">
      <c r="W1598" s="151"/>
      <c r="X1598" s="149"/>
      <c r="Y1598" s="150"/>
      <c r="Z1598" s="150"/>
      <c r="AA1598" s="151"/>
    </row>
    <row r="1599" spans="23:27" x14ac:dyDescent="0.2">
      <c r="W1599" s="151"/>
      <c r="X1599" s="149"/>
      <c r="Y1599" s="150"/>
      <c r="Z1599" s="150"/>
      <c r="AA1599" s="151"/>
    </row>
    <row r="1600" spans="23:27" x14ac:dyDescent="0.2">
      <c r="W1600" s="151"/>
      <c r="X1600" s="149"/>
      <c r="Y1600" s="150"/>
      <c r="Z1600" s="150"/>
      <c r="AA1600" s="151"/>
    </row>
    <row r="1601" spans="23:27" x14ac:dyDescent="0.2">
      <c r="W1601" s="151"/>
      <c r="X1601" s="149"/>
      <c r="Y1601" s="150"/>
      <c r="Z1601" s="150"/>
      <c r="AA1601" s="151"/>
    </row>
    <row r="1602" spans="23:27" x14ac:dyDescent="0.2">
      <c r="W1602" s="151"/>
      <c r="X1602" s="149"/>
      <c r="Y1602" s="150"/>
      <c r="Z1602" s="150"/>
      <c r="AA1602" s="151"/>
    </row>
    <row r="1603" spans="23:27" x14ac:dyDescent="0.2">
      <c r="W1603" s="151"/>
      <c r="X1603" s="149"/>
      <c r="Y1603" s="150"/>
      <c r="Z1603" s="150"/>
      <c r="AA1603" s="151"/>
    </row>
    <row r="1604" spans="23:27" x14ac:dyDescent="0.2">
      <c r="W1604" s="151"/>
      <c r="X1604" s="149"/>
      <c r="Y1604" s="150"/>
      <c r="Z1604" s="150"/>
      <c r="AA1604" s="151"/>
    </row>
    <row r="1605" spans="23:27" x14ac:dyDescent="0.2">
      <c r="W1605" s="151"/>
      <c r="X1605" s="149"/>
      <c r="Y1605" s="150"/>
      <c r="Z1605" s="150"/>
      <c r="AA1605" s="151"/>
    </row>
    <row r="1606" spans="23:27" x14ac:dyDescent="0.2">
      <c r="W1606" s="151"/>
      <c r="X1606" s="149"/>
      <c r="Y1606" s="150"/>
      <c r="Z1606" s="150"/>
      <c r="AA1606" s="151"/>
    </row>
    <row r="1607" spans="23:27" x14ac:dyDescent="0.2">
      <c r="W1607" s="151"/>
      <c r="X1607" s="149"/>
      <c r="Y1607" s="150"/>
      <c r="Z1607" s="150"/>
      <c r="AA1607" s="151"/>
    </row>
    <row r="1608" spans="23:27" x14ac:dyDescent="0.2">
      <c r="W1608" s="151"/>
      <c r="X1608" s="149"/>
      <c r="Y1608" s="150"/>
      <c r="Z1608" s="150"/>
      <c r="AA1608" s="151"/>
    </row>
    <row r="1609" spans="23:27" x14ac:dyDescent="0.2">
      <c r="W1609" s="151"/>
      <c r="X1609" s="149"/>
      <c r="Y1609" s="150"/>
      <c r="Z1609" s="150"/>
      <c r="AA1609" s="151"/>
    </row>
    <row r="1610" spans="23:27" x14ac:dyDescent="0.2">
      <c r="W1610" s="151"/>
      <c r="X1610" s="149"/>
      <c r="Y1610" s="150"/>
      <c r="Z1610" s="150"/>
      <c r="AA1610" s="151"/>
    </row>
    <row r="1611" spans="23:27" x14ac:dyDescent="0.2">
      <c r="W1611" s="151"/>
      <c r="X1611" s="149"/>
      <c r="Y1611" s="150"/>
      <c r="Z1611" s="150"/>
      <c r="AA1611" s="151"/>
    </row>
    <row r="1612" spans="23:27" x14ac:dyDescent="0.2">
      <c r="W1612" s="151"/>
      <c r="X1612" s="149"/>
      <c r="Y1612" s="150"/>
      <c r="Z1612" s="150"/>
      <c r="AA1612" s="151"/>
    </row>
    <row r="1613" spans="23:27" x14ac:dyDescent="0.2">
      <c r="W1613" s="151"/>
      <c r="X1613" s="149"/>
      <c r="Y1613" s="150"/>
      <c r="Z1613" s="150"/>
      <c r="AA1613" s="151"/>
    </row>
    <row r="1614" spans="23:27" x14ac:dyDescent="0.2">
      <c r="W1614" s="151"/>
      <c r="X1614" s="149"/>
      <c r="Y1614" s="150"/>
      <c r="Z1614" s="150"/>
      <c r="AA1614" s="151"/>
    </row>
    <row r="1615" spans="23:27" x14ac:dyDescent="0.2">
      <c r="W1615" s="151"/>
      <c r="X1615" s="149"/>
      <c r="Y1615" s="150"/>
      <c r="Z1615" s="150"/>
      <c r="AA1615" s="151"/>
    </row>
    <row r="1616" spans="23:27" x14ac:dyDescent="0.2">
      <c r="W1616" s="151"/>
      <c r="X1616" s="149"/>
      <c r="Y1616" s="150"/>
      <c r="Z1616" s="150"/>
      <c r="AA1616" s="151"/>
    </row>
    <row r="1617" spans="23:27" x14ac:dyDescent="0.2">
      <c r="W1617" s="151"/>
      <c r="X1617" s="149"/>
      <c r="Y1617" s="150"/>
      <c r="Z1617" s="150"/>
      <c r="AA1617" s="151"/>
    </row>
    <row r="1618" spans="23:27" x14ac:dyDescent="0.2">
      <c r="W1618" s="151"/>
      <c r="X1618" s="149"/>
      <c r="Y1618" s="150"/>
      <c r="Z1618" s="150"/>
      <c r="AA1618" s="151"/>
    </row>
    <row r="1619" spans="23:27" x14ac:dyDescent="0.2">
      <c r="W1619" s="151"/>
      <c r="X1619" s="149"/>
      <c r="Y1619" s="150"/>
      <c r="Z1619" s="150"/>
      <c r="AA1619" s="151"/>
    </row>
    <row r="1620" spans="23:27" x14ac:dyDescent="0.2">
      <c r="W1620" s="151"/>
      <c r="X1620" s="149"/>
      <c r="Y1620" s="150"/>
      <c r="Z1620" s="150"/>
      <c r="AA1620" s="151"/>
    </row>
    <row r="1621" spans="23:27" x14ac:dyDescent="0.2">
      <c r="W1621" s="151"/>
      <c r="X1621" s="149"/>
      <c r="Y1621" s="150"/>
      <c r="Z1621" s="150"/>
      <c r="AA1621" s="151"/>
    </row>
    <row r="1622" spans="23:27" x14ac:dyDescent="0.2">
      <c r="W1622" s="151"/>
      <c r="X1622" s="149"/>
      <c r="Y1622" s="150"/>
      <c r="Z1622" s="150"/>
      <c r="AA1622" s="151"/>
    </row>
    <row r="1623" spans="23:27" x14ac:dyDescent="0.2">
      <c r="W1623" s="151"/>
      <c r="X1623" s="149"/>
      <c r="Y1623" s="150"/>
      <c r="Z1623" s="150"/>
      <c r="AA1623" s="151"/>
    </row>
    <row r="1624" spans="23:27" x14ac:dyDescent="0.2">
      <c r="W1624" s="151"/>
      <c r="X1624" s="149"/>
      <c r="Y1624" s="150"/>
      <c r="Z1624" s="150"/>
      <c r="AA1624" s="151"/>
    </row>
    <row r="1625" spans="23:27" x14ac:dyDescent="0.2">
      <c r="W1625" s="151"/>
      <c r="X1625" s="149"/>
      <c r="Y1625" s="150"/>
      <c r="Z1625" s="150"/>
      <c r="AA1625" s="151"/>
    </row>
    <row r="1626" spans="23:27" x14ac:dyDescent="0.2">
      <c r="W1626" s="151"/>
      <c r="X1626" s="149"/>
      <c r="Y1626" s="150"/>
      <c r="Z1626" s="150"/>
      <c r="AA1626" s="151"/>
    </row>
    <row r="1627" spans="23:27" x14ac:dyDescent="0.2">
      <c r="W1627" s="151"/>
      <c r="X1627" s="149"/>
      <c r="Y1627" s="150"/>
      <c r="Z1627" s="150"/>
      <c r="AA1627" s="151"/>
    </row>
    <row r="1628" spans="23:27" x14ac:dyDescent="0.2">
      <c r="W1628" s="151"/>
      <c r="X1628" s="149"/>
      <c r="Y1628" s="150"/>
      <c r="Z1628" s="150"/>
      <c r="AA1628" s="151"/>
    </row>
    <row r="1629" spans="23:27" x14ac:dyDescent="0.2">
      <c r="W1629" s="151"/>
      <c r="X1629" s="149"/>
      <c r="Y1629" s="150"/>
      <c r="Z1629" s="150"/>
      <c r="AA1629" s="151"/>
    </row>
    <row r="1630" spans="23:27" x14ac:dyDescent="0.2">
      <c r="W1630" s="151"/>
      <c r="X1630" s="149"/>
      <c r="Y1630" s="150"/>
      <c r="Z1630" s="150"/>
      <c r="AA1630" s="151"/>
    </row>
    <row r="1631" spans="23:27" x14ac:dyDescent="0.2">
      <c r="W1631" s="151"/>
      <c r="X1631" s="149"/>
      <c r="Y1631" s="150"/>
      <c r="Z1631" s="150"/>
      <c r="AA1631" s="151"/>
    </row>
    <row r="1632" spans="23:27" x14ac:dyDescent="0.2">
      <c r="W1632" s="151"/>
      <c r="X1632" s="149"/>
      <c r="Y1632" s="150"/>
      <c r="Z1632" s="150"/>
      <c r="AA1632" s="151"/>
    </row>
    <row r="1633" spans="23:27" x14ac:dyDescent="0.2">
      <c r="W1633" s="151"/>
      <c r="X1633" s="149"/>
      <c r="Y1633" s="150"/>
      <c r="Z1633" s="150"/>
      <c r="AA1633" s="151"/>
    </row>
    <row r="1634" spans="23:27" x14ac:dyDescent="0.2">
      <c r="W1634" s="151"/>
      <c r="X1634" s="149"/>
      <c r="Y1634" s="150"/>
      <c r="Z1634" s="150"/>
      <c r="AA1634" s="151"/>
    </row>
    <row r="1635" spans="23:27" x14ac:dyDescent="0.2">
      <c r="W1635" s="151"/>
      <c r="X1635" s="149"/>
      <c r="Y1635" s="150"/>
      <c r="Z1635" s="150"/>
      <c r="AA1635" s="151"/>
    </row>
    <row r="1636" spans="23:27" x14ac:dyDescent="0.2">
      <c r="W1636" s="151"/>
      <c r="X1636" s="149"/>
      <c r="Y1636" s="150"/>
      <c r="Z1636" s="150"/>
      <c r="AA1636" s="151"/>
    </row>
    <row r="1637" spans="23:27" x14ac:dyDescent="0.2">
      <c r="W1637" s="151"/>
      <c r="X1637" s="149"/>
      <c r="Y1637" s="150"/>
      <c r="Z1637" s="150"/>
      <c r="AA1637" s="151"/>
    </row>
    <row r="1638" spans="23:27" x14ac:dyDescent="0.2">
      <c r="W1638" s="151"/>
      <c r="X1638" s="149"/>
      <c r="Y1638" s="150"/>
      <c r="Z1638" s="150"/>
      <c r="AA1638" s="151"/>
    </row>
    <row r="1639" spans="23:27" x14ac:dyDescent="0.2">
      <c r="W1639" s="151"/>
      <c r="X1639" s="149"/>
      <c r="Y1639" s="150"/>
      <c r="Z1639" s="150"/>
      <c r="AA1639" s="151"/>
    </row>
    <row r="1640" spans="23:27" x14ac:dyDescent="0.2">
      <c r="W1640" s="151"/>
      <c r="X1640" s="149"/>
      <c r="Y1640" s="150"/>
      <c r="Z1640" s="150"/>
      <c r="AA1640" s="151"/>
    </row>
    <row r="1641" spans="23:27" x14ac:dyDescent="0.2">
      <c r="W1641" s="151"/>
      <c r="X1641" s="149"/>
      <c r="Y1641" s="150"/>
      <c r="Z1641" s="150"/>
      <c r="AA1641" s="151"/>
    </row>
    <row r="1642" spans="23:27" x14ac:dyDescent="0.2">
      <c r="W1642" s="151"/>
      <c r="X1642" s="149"/>
      <c r="Y1642" s="150"/>
      <c r="Z1642" s="150"/>
      <c r="AA1642" s="151"/>
    </row>
    <row r="1643" spans="23:27" x14ac:dyDescent="0.2">
      <c r="W1643" s="151"/>
      <c r="X1643" s="149"/>
      <c r="Y1643" s="150"/>
      <c r="Z1643" s="150"/>
      <c r="AA1643" s="151"/>
    </row>
    <row r="1644" spans="23:27" x14ac:dyDescent="0.2">
      <c r="W1644" s="151"/>
      <c r="X1644" s="149"/>
      <c r="Y1644" s="150"/>
      <c r="Z1644" s="150"/>
      <c r="AA1644" s="151"/>
    </row>
    <row r="1645" spans="23:27" x14ac:dyDescent="0.2">
      <c r="W1645" s="151"/>
      <c r="X1645" s="149"/>
      <c r="Y1645" s="150"/>
      <c r="Z1645" s="150"/>
      <c r="AA1645" s="151"/>
    </row>
    <row r="1646" spans="23:27" x14ac:dyDescent="0.2">
      <c r="W1646" s="151"/>
      <c r="X1646" s="149"/>
      <c r="Y1646" s="150"/>
      <c r="Z1646" s="150"/>
      <c r="AA1646" s="151"/>
    </row>
    <row r="1647" spans="23:27" x14ac:dyDescent="0.2">
      <c r="W1647" s="151"/>
      <c r="X1647" s="149"/>
      <c r="Y1647" s="150"/>
      <c r="Z1647" s="150"/>
      <c r="AA1647" s="151"/>
    </row>
    <row r="1648" spans="23:27" x14ac:dyDescent="0.2">
      <c r="W1648" s="151"/>
      <c r="X1648" s="149"/>
      <c r="Y1648" s="150"/>
      <c r="Z1648" s="150"/>
      <c r="AA1648" s="151"/>
    </row>
    <row r="1649" spans="23:27" x14ac:dyDescent="0.2">
      <c r="W1649" s="151"/>
      <c r="X1649" s="149"/>
      <c r="Y1649" s="150"/>
      <c r="Z1649" s="150"/>
      <c r="AA1649" s="151"/>
    </row>
    <row r="1650" spans="23:27" x14ac:dyDescent="0.2">
      <c r="W1650" s="151"/>
      <c r="X1650" s="149"/>
      <c r="Y1650" s="150"/>
      <c r="Z1650" s="150"/>
      <c r="AA1650" s="151"/>
    </row>
    <row r="1651" spans="23:27" x14ac:dyDescent="0.2">
      <c r="W1651" s="151"/>
      <c r="X1651" s="149"/>
      <c r="Y1651" s="150"/>
      <c r="Z1651" s="150"/>
      <c r="AA1651" s="151"/>
    </row>
    <row r="1652" spans="23:27" x14ac:dyDescent="0.2">
      <c r="W1652" s="151"/>
      <c r="X1652" s="149"/>
      <c r="Y1652" s="150"/>
      <c r="Z1652" s="150"/>
      <c r="AA1652" s="151"/>
    </row>
    <row r="1653" spans="23:27" x14ac:dyDescent="0.2">
      <c r="W1653" s="151"/>
      <c r="X1653" s="149"/>
      <c r="Y1653" s="150"/>
      <c r="Z1653" s="150"/>
      <c r="AA1653" s="151"/>
    </row>
    <row r="1654" spans="23:27" x14ac:dyDescent="0.2">
      <c r="W1654" s="151"/>
      <c r="X1654" s="149"/>
      <c r="Y1654" s="150"/>
      <c r="Z1654" s="150"/>
      <c r="AA1654" s="151"/>
    </row>
    <row r="1655" spans="23:27" x14ac:dyDescent="0.2">
      <c r="W1655" s="151"/>
      <c r="X1655" s="149"/>
      <c r="Y1655" s="150"/>
      <c r="Z1655" s="150"/>
      <c r="AA1655" s="151"/>
    </row>
    <row r="1656" spans="23:27" x14ac:dyDescent="0.2">
      <c r="W1656" s="151"/>
      <c r="X1656" s="149"/>
      <c r="Y1656" s="150"/>
      <c r="Z1656" s="150"/>
      <c r="AA1656" s="151"/>
    </row>
    <row r="1657" spans="23:27" x14ac:dyDescent="0.2">
      <c r="W1657" s="151"/>
      <c r="X1657" s="149"/>
      <c r="Y1657" s="150"/>
      <c r="Z1657" s="150"/>
      <c r="AA1657" s="151"/>
    </row>
    <row r="1658" spans="23:27" x14ac:dyDescent="0.2">
      <c r="W1658" s="151"/>
      <c r="X1658" s="149"/>
      <c r="Y1658" s="150"/>
      <c r="Z1658" s="150"/>
      <c r="AA1658" s="151"/>
    </row>
    <row r="1659" spans="23:27" x14ac:dyDescent="0.2">
      <c r="W1659" s="151"/>
      <c r="X1659" s="149"/>
      <c r="Y1659" s="150"/>
      <c r="Z1659" s="150"/>
      <c r="AA1659" s="151"/>
    </row>
    <row r="1660" spans="23:27" x14ac:dyDescent="0.2">
      <c r="W1660" s="151"/>
      <c r="X1660" s="149"/>
      <c r="Y1660" s="150"/>
      <c r="Z1660" s="150"/>
      <c r="AA1660" s="151"/>
    </row>
    <row r="1661" spans="23:27" x14ac:dyDescent="0.2">
      <c r="W1661" s="151"/>
      <c r="X1661" s="149"/>
      <c r="Y1661" s="150"/>
      <c r="Z1661" s="150"/>
      <c r="AA1661" s="151"/>
    </row>
    <row r="1662" spans="23:27" x14ac:dyDescent="0.2">
      <c r="W1662" s="151"/>
      <c r="X1662" s="149"/>
      <c r="Y1662" s="150"/>
      <c r="Z1662" s="150"/>
      <c r="AA1662" s="151"/>
    </row>
    <row r="1663" spans="23:27" x14ac:dyDescent="0.2">
      <c r="W1663" s="151"/>
      <c r="X1663" s="149"/>
      <c r="Y1663" s="150"/>
      <c r="Z1663" s="150"/>
      <c r="AA1663" s="151"/>
    </row>
    <row r="1664" spans="23:27" x14ac:dyDescent="0.2">
      <c r="W1664" s="151"/>
      <c r="X1664" s="149"/>
      <c r="Y1664" s="150"/>
      <c r="Z1664" s="150"/>
      <c r="AA1664" s="151"/>
    </row>
    <row r="1665" spans="23:27" x14ac:dyDescent="0.2">
      <c r="W1665" s="151"/>
      <c r="X1665" s="149"/>
      <c r="Y1665" s="150"/>
      <c r="Z1665" s="150"/>
      <c r="AA1665" s="151"/>
    </row>
    <row r="1666" spans="23:27" x14ac:dyDescent="0.2">
      <c r="W1666" s="151"/>
      <c r="X1666" s="149"/>
      <c r="Y1666" s="150"/>
      <c r="Z1666" s="150"/>
      <c r="AA1666" s="151"/>
    </row>
    <row r="1667" spans="23:27" x14ac:dyDescent="0.2">
      <c r="W1667" s="151"/>
      <c r="X1667" s="149"/>
      <c r="Y1667" s="150"/>
      <c r="Z1667" s="150"/>
      <c r="AA1667" s="151"/>
    </row>
    <row r="1668" spans="23:27" x14ac:dyDescent="0.2">
      <c r="W1668" s="151"/>
      <c r="X1668" s="149"/>
      <c r="Y1668" s="150"/>
      <c r="Z1668" s="150"/>
      <c r="AA1668" s="151"/>
    </row>
    <row r="1669" spans="23:27" x14ac:dyDescent="0.2">
      <c r="W1669" s="151"/>
      <c r="X1669" s="149"/>
      <c r="Y1669" s="150"/>
      <c r="Z1669" s="150"/>
      <c r="AA1669" s="151"/>
    </row>
    <row r="1670" spans="23:27" x14ac:dyDescent="0.2">
      <c r="W1670" s="151"/>
      <c r="X1670" s="149"/>
      <c r="Y1670" s="150"/>
      <c r="Z1670" s="150"/>
      <c r="AA1670" s="151"/>
    </row>
    <row r="1671" spans="23:27" x14ac:dyDescent="0.2">
      <c r="W1671" s="151"/>
      <c r="X1671" s="149"/>
      <c r="Y1671" s="150"/>
      <c r="Z1671" s="150"/>
      <c r="AA1671" s="151"/>
    </row>
    <row r="1672" spans="23:27" x14ac:dyDescent="0.2">
      <c r="W1672" s="151"/>
      <c r="X1672" s="149"/>
      <c r="Y1672" s="150"/>
      <c r="Z1672" s="150"/>
      <c r="AA1672" s="151"/>
    </row>
    <row r="1673" spans="23:27" x14ac:dyDescent="0.2">
      <c r="W1673" s="151"/>
      <c r="X1673" s="149"/>
      <c r="Y1673" s="150"/>
      <c r="Z1673" s="150"/>
      <c r="AA1673" s="151"/>
    </row>
    <row r="1674" spans="23:27" x14ac:dyDescent="0.2">
      <c r="W1674" s="151"/>
      <c r="X1674" s="149"/>
      <c r="Y1674" s="150"/>
      <c r="Z1674" s="150"/>
      <c r="AA1674" s="151"/>
    </row>
    <row r="1675" spans="23:27" x14ac:dyDescent="0.2">
      <c r="W1675" s="151"/>
      <c r="X1675" s="149"/>
      <c r="Y1675" s="150"/>
      <c r="Z1675" s="150"/>
      <c r="AA1675" s="151"/>
    </row>
    <row r="1676" spans="23:27" x14ac:dyDescent="0.2">
      <c r="W1676" s="151"/>
      <c r="X1676" s="149"/>
      <c r="Y1676" s="150"/>
      <c r="Z1676" s="150"/>
      <c r="AA1676" s="151"/>
    </row>
    <row r="1677" spans="23:27" x14ac:dyDescent="0.2">
      <c r="W1677" s="151"/>
      <c r="X1677" s="149"/>
      <c r="Y1677" s="150"/>
      <c r="Z1677" s="150"/>
      <c r="AA1677" s="151"/>
    </row>
    <row r="1678" spans="23:27" x14ac:dyDescent="0.2">
      <c r="W1678" s="151"/>
      <c r="X1678" s="149"/>
      <c r="Y1678" s="150"/>
      <c r="Z1678" s="150"/>
      <c r="AA1678" s="151"/>
    </row>
    <row r="1679" spans="23:27" x14ac:dyDescent="0.2">
      <c r="W1679" s="151"/>
      <c r="X1679" s="149"/>
      <c r="Y1679" s="150"/>
      <c r="Z1679" s="150"/>
      <c r="AA1679" s="151"/>
    </row>
    <row r="1680" spans="23:27" x14ac:dyDescent="0.2">
      <c r="W1680" s="151"/>
      <c r="X1680" s="149"/>
      <c r="Y1680" s="150"/>
      <c r="Z1680" s="150"/>
      <c r="AA1680" s="151"/>
    </row>
    <row r="1681" spans="23:27" x14ac:dyDescent="0.2">
      <c r="W1681" s="151"/>
      <c r="X1681" s="149"/>
      <c r="Y1681" s="150"/>
      <c r="Z1681" s="150"/>
      <c r="AA1681" s="151"/>
    </row>
    <row r="1682" spans="23:27" x14ac:dyDescent="0.2">
      <c r="W1682" s="151"/>
      <c r="X1682" s="149"/>
      <c r="Y1682" s="150"/>
      <c r="Z1682" s="150"/>
      <c r="AA1682" s="151"/>
    </row>
    <row r="1683" spans="23:27" x14ac:dyDescent="0.2">
      <c r="W1683" s="151"/>
      <c r="X1683" s="149"/>
      <c r="Y1683" s="150"/>
      <c r="Z1683" s="150"/>
      <c r="AA1683" s="151"/>
    </row>
    <row r="1684" spans="23:27" x14ac:dyDescent="0.2">
      <c r="W1684" s="151"/>
      <c r="X1684" s="149"/>
      <c r="Y1684" s="150"/>
      <c r="Z1684" s="150"/>
      <c r="AA1684" s="151"/>
    </row>
    <row r="1685" spans="23:27" x14ac:dyDescent="0.2">
      <c r="W1685" s="151"/>
      <c r="X1685" s="149"/>
      <c r="Y1685" s="150"/>
      <c r="Z1685" s="150"/>
      <c r="AA1685" s="151"/>
    </row>
    <row r="1686" spans="23:27" x14ac:dyDescent="0.2">
      <c r="W1686" s="151"/>
      <c r="X1686" s="149"/>
      <c r="Y1686" s="150"/>
      <c r="Z1686" s="150"/>
      <c r="AA1686" s="151"/>
    </row>
    <row r="1687" spans="23:27" x14ac:dyDescent="0.2">
      <c r="W1687" s="151"/>
      <c r="X1687" s="149"/>
      <c r="Y1687" s="150"/>
      <c r="Z1687" s="150"/>
      <c r="AA1687" s="151"/>
    </row>
    <row r="1688" spans="23:27" x14ac:dyDescent="0.2">
      <c r="W1688" s="151"/>
      <c r="X1688" s="149"/>
      <c r="Y1688" s="150"/>
      <c r="Z1688" s="150"/>
      <c r="AA1688" s="151"/>
    </row>
    <row r="1689" spans="23:27" x14ac:dyDescent="0.2">
      <c r="W1689" s="151"/>
      <c r="X1689" s="149"/>
      <c r="Y1689" s="150"/>
      <c r="Z1689" s="150"/>
      <c r="AA1689" s="151"/>
    </row>
    <row r="1690" spans="23:27" x14ac:dyDescent="0.2">
      <c r="W1690" s="151"/>
      <c r="X1690" s="149"/>
      <c r="Y1690" s="150"/>
      <c r="Z1690" s="150"/>
      <c r="AA1690" s="151"/>
    </row>
    <row r="1691" spans="23:27" x14ac:dyDescent="0.2">
      <c r="W1691" s="151"/>
      <c r="X1691" s="149"/>
      <c r="Y1691" s="150"/>
      <c r="Z1691" s="150"/>
      <c r="AA1691" s="151"/>
    </row>
    <row r="1692" spans="23:27" x14ac:dyDescent="0.2">
      <c r="W1692" s="151"/>
      <c r="X1692" s="149"/>
      <c r="Y1692" s="150"/>
      <c r="Z1692" s="150"/>
      <c r="AA1692" s="151"/>
    </row>
    <row r="1693" spans="23:27" x14ac:dyDescent="0.2">
      <c r="W1693" s="151"/>
      <c r="X1693" s="149"/>
      <c r="Y1693" s="150"/>
      <c r="Z1693" s="150"/>
      <c r="AA1693" s="151"/>
    </row>
    <row r="1694" spans="23:27" x14ac:dyDescent="0.2">
      <c r="W1694" s="151"/>
      <c r="X1694" s="149"/>
      <c r="Y1694" s="150"/>
      <c r="Z1694" s="150"/>
      <c r="AA1694" s="151"/>
    </row>
    <row r="1695" spans="23:27" x14ac:dyDescent="0.2">
      <c r="W1695" s="151"/>
      <c r="X1695" s="149"/>
      <c r="Y1695" s="150"/>
      <c r="Z1695" s="150"/>
      <c r="AA1695" s="151"/>
    </row>
    <row r="1696" spans="23:27" x14ac:dyDescent="0.2">
      <c r="W1696" s="151"/>
      <c r="X1696" s="149"/>
      <c r="Y1696" s="150"/>
      <c r="Z1696" s="150"/>
      <c r="AA1696" s="151"/>
    </row>
    <row r="1697" spans="23:27" x14ac:dyDescent="0.2">
      <c r="W1697" s="151"/>
      <c r="X1697" s="149"/>
      <c r="Y1697" s="150"/>
      <c r="Z1697" s="150"/>
      <c r="AA1697" s="151"/>
    </row>
    <row r="1698" spans="23:27" x14ac:dyDescent="0.2">
      <c r="W1698" s="151"/>
      <c r="X1698" s="149"/>
      <c r="Y1698" s="150"/>
      <c r="Z1698" s="150"/>
      <c r="AA1698" s="151"/>
    </row>
    <row r="1699" spans="23:27" x14ac:dyDescent="0.2">
      <c r="W1699" s="151"/>
      <c r="X1699" s="149"/>
      <c r="Y1699" s="150"/>
      <c r="Z1699" s="150"/>
      <c r="AA1699" s="151"/>
    </row>
    <row r="1700" spans="23:27" x14ac:dyDescent="0.2">
      <c r="W1700" s="151"/>
      <c r="X1700" s="149"/>
      <c r="Y1700" s="150"/>
      <c r="Z1700" s="150"/>
      <c r="AA1700" s="151"/>
    </row>
    <row r="1701" spans="23:27" x14ac:dyDescent="0.2">
      <c r="W1701" s="151"/>
      <c r="X1701" s="149"/>
      <c r="Y1701" s="150"/>
      <c r="Z1701" s="150"/>
      <c r="AA1701" s="151"/>
    </row>
    <row r="1702" spans="23:27" x14ac:dyDescent="0.2">
      <c r="W1702" s="151"/>
      <c r="X1702" s="149"/>
      <c r="Y1702" s="150"/>
      <c r="Z1702" s="150"/>
      <c r="AA1702" s="151"/>
    </row>
    <row r="1703" spans="23:27" x14ac:dyDescent="0.2">
      <c r="W1703" s="151"/>
      <c r="X1703" s="149"/>
      <c r="Y1703" s="150"/>
      <c r="Z1703" s="150"/>
      <c r="AA1703" s="151"/>
    </row>
    <row r="1704" spans="23:27" x14ac:dyDescent="0.2">
      <c r="W1704" s="151"/>
      <c r="X1704" s="149"/>
      <c r="Y1704" s="150"/>
      <c r="Z1704" s="150"/>
      <c r="AA1704" s="151"/>
    </row>
    <row r="1705" spans="23:27" x14ac:dyDescent="0.2">
      <c r="W1705" s="151"/>
      <c r="X1705" s="149"/>
      <c r="Y1705" s="150"/>
      <c r="Z1705" s="150"/>
      <c r="AA1705" s="151"/>
    </row>
    <row r="1706" spans="23:27" x14ac:dyDescent="0.2">
      <c r="W1706" s="151"/>
      <c r="X1706" s="149"/>
      <c r="Y1706" s="150"/>
      <c r="Z1706" s="150"/>
      <c r="AA1706" s="151"/>
    </row>
    <row r="1707" spans="23:27" x14ac:dyDescent="0.2">
      <c r="W1707" s="151"/>
      <c r="X1707" s="149"/>
      <c r="Y1707" s="150"/>
      <c r="Z1707" s="150"/>
      <c r="AA1707" s="151"/>
    </row>
    <row r="1708" spans="23:27" x14ac:dyDescent="0.2">
      <c r="W1708" s="151"/>
      <c r="X1708" s="149"/>
      <c r="Y1708" s="150"/>
      <c r="Z1708" s="150"/>
      <c r="AA1708" s="151"/>
    </row>
    <row r="1709" spans="23:27" x14ac:dyDescent="0.2">
      <c r="W1709" s="151"/>
      <c r="X1709" s="149"/>
      <c r="Y1709" s="150"/>
      <c r="Z1709" s="150"/>
      <c r="AA1709" s="151"/>
    </row>
    <row r="1710" spans="23:27" x14ac:dyDescent="0.2">
      <c r="W1710" s="151"/>
      <c r="X1710" s="149"/>
      <c r="Y1710" s="150"/>
      <c r="Z1710" s="150"/>
      <c r="AA1710" s="151"/>
    </row>
    <row r="1711" spans="23:27" x14ac:dyDescent="0.2">
      <c r="W1711" s="151"/>
      <c r="X1711" s="149"/>
      <c r="Y1711" s="150"/>
      <c r="Z1711" s="150"/>
      <c r="AA1711" s="151"/>
    </row>
    <row r="1712" spans="23:27" x14ac:dyDescent="0.2">
      <c r="W1712" s="151"/>
      <c r="X1712" s="149"/>
      <c r="Y1712" s="150"/>
      <c r="Z1712" s="150"/>
      <c r="AA1712" s="151"/>
    </row>
    <row r="1713" spans="23:27" x14ac:dyDescent="0.2">
      <c r="W1713" s="151"/>
      <c r="X1713" s="149"/>
      <c r="Y1713" s="150"/>
      <c r="Z1713" s="150"/>
      <c r="AA1713" s="151"/>
    </row>
    <row r="1714" spans="23:27" x14ac:dyDescent="0.2">
      <c r="W1714" s="151"/>
      <c r="X1714" s="149"/>
      <c r="Y1714" s="150"/>
      <c r="Z1714" s="150"/>
      <c r="AA1714" s="151"/>
    </row>
    <row r="1715" spans="23:27" x14ac:dyDescent="0.2">
      <c r="W1715" s="151"/>
      <c r="X1715" s="149"/>
      <c r="Y1715" s="150"/>
      <c r="Z1715" s="150"/>
      <c r="AA1715" s="151"/>
    </row>
    <row r="1716" spans="23:27" x14ac:dyDescent="0.2">
      <c r="W1716" s="151"/>
      <c r="X1716" s="149"/>
      <c r="Y1716" s="150"/>
      <c r="Z1716" s="150"/>
      <c r="AA1716" s="151"/>
    </row>
    <row r="1717" spans="23:27" x14ac:dyDescent="0.2">
      <c r="W1717" s="151"/>
      <c r="X1717" s="149"/>
      <c r="Y1717" s="150"/>
      <c r="Z1717" s="150"/>
      <c r="AA1717" s="151"/>
    </row>
    <row r="1718" spans="23:27" x14ac:dyDescent="0.2">
      <c r="W1718" s="151"/>
      <c r="X1718" s="149"/>
      <c r="Y1718" s="150"/>
      <c r="Z1718" s="150"/>
      <c r="AA1718" s="151"/>
    </row>
    <row r="1719" spans="23:27" x14ac:dyDescent="0.2">
      <c r="W1719" s="151"/>
      <c r="X1719" s="149"/>
      <c r="Y1719" s="150"/>
      <c r="Z1719" s="150"/>
      <c r="AA1719" s="151"/>
    </row>
    <row r="1720" spans="23:27" x14ac:dyDescent="0.2">
      <c r="W1720" s="151"/>
      <c r="X1720" s="149"/>
      <c r="Y1720" s="150"/>
      <c r="Z1720" s="150"/>
      <c r="AA1720" s="151"/>
    </row>
    <row r="1721" spans="23:27" x14ac:dyDescent="0.2">
      <c r="W1721" s="151"/>
      <c r="X1721" s="149"/>
      <c r="Y1721" s="150"/>
      <c r="Z1721" s="150"/>
      <c r="AA1721" s="151"/>
    </row>
    <row r="1722" spans="23:27" x14ac:dyDescent="0.2">
      <c r="W1722" s="151"/>
      <c r="X1722" s="149"/>
      <c r="Y1722" s="150"/>
      <c r="Z1722" s="150"/>
      <c r="AA1722" s="151"/>
    </row>
    <row r="1723" spans="23:27" x14ac:dyDescent="0.2">
      <c r="W1723" s="151"/>
      <c r="X1723" s="149"/>
      <c r="Y1723" s="150"/>
      <c r="Z1723" s="150"/>
      <c r="AA1723" s="151"/>
    </row>
    <row r="1724" spans="23:27" x14ac:dyDescent="0.2">
      <c r="W1724" s="151"/>
      <c r="X1724" s="149"/>
      <c r="Y1724" s="150"/>
      <c r="Z1724" s="150"/>
      <c r="AA1724" s="151"/>
    </row>
    <row r="1725" spans="23:27" x14ac:dyDescent="0.2">
      <c r="W1725" s="151"/>
      <c r="X1725" s="149"/>
      <c r="Y1725" s="150"/>
      <c r="Z1725" s="150"/>
      <c r="AA1725" s="151"/>
    </row>
    <row r="1726" spans="23:27" x14ac:dyDescent="0.2">
      <c r="W1726" s="151"/>
      <c r="X1726" s="149"/>
      <c r="Y1726" s="150"/>
      <c r="Z1726" s="150"/>
      <c r="AA1726" s="151"/>
    </row>
    <row r="1727" spans="23:27" x14ac:dyDescent="0.2">
      <c r="W1727" s="151"/>
      <c r="X1727" s="149"/>
      <c r="Y1727" s="150"/>
      <c r="Z1727" s="150"/>
      <c r="AA1727" s="151"/>
    </row>
    <row r="1728" spans="23:27" x14ac:dyDescent="0.2">
      <c r="W1728" s="151"/>
      <c r="X1728" s="149"/>
      <c r="Y1728" s="150"/>
      <c r="Z1728" s="150"/>
      <c r="AA1728" s="151"/>
    </row>
    <row r="1729" spans="23:27" x14ac:dyDescent="0.2">
      <c r="W1729" s="151"/>
      <c r="X1729" s="149"/>
      <c r="Y1729" s="150"/>
      <c r="Z1729" s="150"/>
      <c r="AA1729" s="151"/>
    </row>
    <row r="1730" spans="23:27" x14ac:dyDescent="0.2">
      <c r="W1730" s="151"/>
      <c r="X1730" s="149"/>
      <c r="Y1730" s="150"/>
      <c r="Z1730" s="150"/>
      <c r="AA1730" s="151"/>
    </row>
    <row r="1731" spans="23:27" x14ac:dyDescent="0.2">
      <c r="W1731" s="151"/>
      <c r="X1731" s="149"/>
      <c r="Y1731" s="150"/>
      <c r="Z1731" s="150"/>
      <c r="AA1731" s="151"/>
    </row>
    <row r="1732" spans="23:27" x14ac:dyDescent="0.2">
      <c r="W1732" s="151"/>
      <c r="X1732" s="149"/>
      <c r="Y1732" s="150"/>
      <c r="Z1732" s="150"/>
      <c r="AA1732" s="151"/>
    </row>
    <row r="1733" spans="23:27" x14ac:dyDescent="0.2">
      <c r="W1733" s="151"/>
      <c r="X1733" s="149"/>
      <c r="Y1733" s="150"/>
      <c r="Z1733" s="150"/>
      <c r="AA1733" s="151"/>
    </row>
    <row r="1734" spans="23:27" x14ac:dyDescent="0.2">
      <c r="W1734" s="151"/>
      <c r="X1734" s="149"/>
      <c r="Y1734" s="150"/>
      <c r="Z1734" s="150"/>
      <c r="AA1734" s="151"/>
    </row>
    <row r="1735" spans="23:27" x14ac:dyDescent="0.2">
      <c r="W1735" s="151"/>
      <c r="X1735" s="149"/>
      <c r="Y1735" s="150"/>
      <c r="Z1735" s="150"/>
      <c r="AA1735" s="151"/>
    </row>
    <row r="1736" spans="23:27" x14ac:dyDescent="0.2">
      <c r="W1736" s="151"/>
      <c r="X1736" s="149"/>
      <c r="Y1736" s="150"/>
      <c r="Z1736" s="150"/>
      <c r="AA1736" s="151"/>
    </row>
    <row r="1737" spans="23:27" x14ac:dyDescent="0.2">
      <c r="W1737" s="151"/>
      <c r="X1737" s="149"/>
      <c r="Y1737" s="150"/>
      <c r="Z1737" s="150"/>
      <c r="AA1737" s="151"/>
    </row>
    <row r="1738" spans="23:27" x14ac:dyDescent="0.2">
      <c r="W1738" s="151"/>
      <c r="X1738" s="149"/>
      <c r="Y1738" s="150"/>
      <c r="Z1738" s="150"/>
      <c r="AA1738" s="151"/>
    </row>
    <row r="1739" spans="23:27" x14ac:dyDescent="0.2">
      <c r="W1739" s="151"/>
      <c r="X1739" s="149"/>
      <c r="Y1739" s="150"/>
      <c r="Z1739" s="150"/>
      <c r="AA1739" s="151"/>
    </row>
    <row r="1740" spans="23:27" x14ac:dyDescent="0.2">
      <c r="W1740" s="151"/>
      <c r="X1740" s="149"/>
      <c r="Y1740" s="150"/>
      <c r="Z1740" s="150"/>
      <c r="AA1740" s="151"/>
    </row>
    <row r="1741" spans="23:27" x14ac:dyDescent="0.2">
      <c r="W1741" s="151"/>
      <c r="X1741" s="149"/>
      <c r="Y1741" s="150"/>
      <c r="Z1741" s="150"/>
      <c r="AA1741" s="151"/>
    </row>
    <row r="1742" spans="23:27" x14ac:dyDescent="0.2">
      <c r="W1742" s="151"/>
      <c r="X1742" s="149"/>
      <c r="Y1742" s="150"/>
      <c r="Z1742" s="150"/>
      <c r="AA1742" s="151"/>
    </row>
    <row r="1743" spans="23:27" x14ac:dyDescent="0.2">
      <c r="W1743" s="151"/>
      <c r="X1743" s="149"/>
      <c r="Y1743" s="150"/>
      <c r="Z1743" s="150"/>
      <c r="AA1743" s="151"/>
    </row>
    <row r="1744" spans="23:27" x14ac:dyDescent="0.2">
      <c r="W1744" s="151"/>
      <c r="X1744" s="149"/>
      <c r="Y1744" s="150"/>
      <c r="Z1744" s="150"/>
      <c r="AA1744" s="151"/>
    </row>
    <row r="1745" spans="23:27" x14ac:dyDescent="0.2">
      <c r="W1745" s="151"/>
      <c r="X1745" s="149"/>
      <c r="Y1745" s="150"/>
      <c r="Z1745" s="150"/>
      <c r="AA1745" s="151"/>
    </row>
    <row r="1746" spans="23:27" x14ac:dyDescent="0.2">
      <c r="W1746" s="151"/>
      <c r="X1746" s="149"/>
      <c r="Y1746" s="150"/>
      <c r="Z1746" s="150"/>
      <c r="AA1746" s="151"/>
    </row>
    <row r="1747" spans="23:27" x14ac:dyDescent="0.2">
      <c r="W1747" s="151"/>
      <c r="X1747" s="149"/>
      <c r="Y1747" s="150"/>
      <c r="Z1747" s="150"/>
      <c r="AA1747" s="151"/>
    </row>
    <row r="1748" spans="23:27" x14ac:dyDescent="0.2">
      <c r="W1748" s="151"/>
      <c r="X1748" s="149"/>
      <c r="Y1748" s="150"/>
      <c r="Z1748" s="150"/>
      <c r="AA1748" s="151"/>
    </row>
    <row r="1749" spans="23:27" x14ac:dyDescent="0.2">
      <c r="W1749" s="151"/>
      <c r="X1749" s="149"/>
      <c r="Y1749" s="150"/>
      <c r="Z1749" s="150"/>
      <c r="AA1749" s="151"/>
    </row>
    <row r="1750" spans="23:27" x14ac:dyDescent="0.2">
      <c r="W1750" s="151"/>
      <c r="X1750" s="149"/>
      <c r="Y1750" s="150"/>
      <c r="Z1750" s="150"/>
      <c r="AA1750" s="151"/>
    </row>
    <row r="1751" spans="23:27" x14ac:dyDescent="0.2">
      <c r="W1751" s="151"/>
      <c r="X1751" s="149"/>
      <c r="Y1751" s="150"/>
      <c r="Z1751" s="150"/>
      <c r="AA1751" s="151"/>
    </row>
    <row r="1752" spans="23:27" x14ac:dyDescent="0.2">
      <c r="W1752" s="151"/>
      <c r="X1752" s="149"/>
      <c r="Y1752" s="150"/>
      <c r="Z1752" s="150"/>
      <c r="AA1752" s="151"/>
    </row>
    <row r="1753" spans="23:27" x14ac:dyDescent="0.2">
      <c r="W1753" s="151"/>
      <c r="X1753" s="149"/>
      <c r="Y1753" s="150"/>
      <c r="Z1753" s="150"/>
      <c r="AA1753" s="151"/>
    </row>
    <row r="1754" spans="23:27" x14ac:dyDescent="0.2">
      <c r="W1754" s="151"/>
      <c r="X1754" s="149"/>
      <c r="Y1754" s="150"/>
      <c r="Z1754" s="150"/>
      <c r="AA1754" s="151"/>
    </row>
    <row r="1755" spans="23:27" x14ac:dyDescent="0.2">
      <c r="W1755" s="151"/>
      <c r="X1755" s="149"/>
      <c r="Y1755" s="150"/>
      <c r="Z1755" s="150"/>
      <c r="AA1755" s="151"/>
    </row>
    <row r="1756" spans="23:27" x14ac:dyDescent="0.2">
      <c r="W1756" s="151"/>
      <c r="X1756" s="149"/>
      <c r="Y1756" s="150"/>
      <c r="Z1756" s="150"/>
      <c r="AA1756" s="151"/>
    </row>
    <row r="1757" spans="23:27" x14ac:dyDescent="0.2">
      <c r="W1757" s="151"/>
      <c r="X1757" s="149"/>
      <c r="Y1757" s="150"/>
      <c r="Z1757" s="150"/>
      <c r="AA1757" s="151"/>
    </row>
    <row r="1758" spans="23:27" x14ac:dyDescent="0.2">
      <c r="W1758" s="151"/>
      <c r="X1758" s="149"/>
      <c r="Y1758" s="150"/>
      <c r="Z1758" s="150"/>
      <c r="AA1758" s="151"/>
    </row>
    <row r="1759" spans="23:27" x14ac:dyDescent="0.2">
      <c r="W1759" s="151"/>
      <c r="X1759" s="149"/>
      <c r="Y1759" s="150"/>
      <c r="Z1759" s="150"/>
      <c r="AA1759" s="151"/>
    </row>
    <row r="1760" spans="23:27" x14ac:dyDescent="0.2">
      <c r="W1760" s="151"/>
      <c r="X1760" s="149"/>
      <c r="Y1760" s="150"/>
      <c r="Z1760" s="150"/>
      <c r="AA1760" s="151"/>
    </row>
    <row r="1761" spans="23:27" x14ac:dyDescent="0.2">
      <c r="W1761" s="151"/>
      <c r="X1761" s="149"/>
      <c r="Y1761" s="150"/>
      <c r="Z1761" s="150"/>
      <c r="AA1761" s="151"/>
    </row>
    <row r="1762" spans="23:27" x14ac:dyDescent="0.2">
      <c r="W1762" s="151"/>
      <c r="X1762" s="149"/>
      <c r="Y1762" s="150"/>
      <c r="Z1762" s="150"/>
      <c r="AA1762" s="151"/>
    </row>
    <row r="1763" spans="23:27" x14ac:dyDescent="0.2">
      <c r="W1763" s="151"/>
      <c r="X1763" s="149"/>
      <c r="Y1763" s="150"/>
      <c r="Z1763" s="150"/>
      <c r="AA1763" s="151"/>
    </row>
    <row r="1764" spans="23:27" x14ac:dyDescent="0.2">
      <c r="W1764" s="151"/>
      <c r="X1764" s="149"/>
      <c r="Y1764" s="150"/>
      <c r="Z1764" s="150"/>
      <c r="AA1764" s="151"/>
    </row>
    <row r="1765" spans="23:27" x14ac:dyDescent="0.2">
      <c r="W1765" s="151"/>
      <c r="X1765" s="149"/>
      <c r="Y1765" s="150"/>
      <c r="Z1765" s="150"/>
      <c r="AA1765" s="151"/>
    </row>
    <row r="1766" spans="23:27" x14ac:dyDescent="0.2">
      <c r="W1766" s="151"/>
      <c r="X1766" s="149"/>
      <c r="Y1766" s="150"/>
      <c r="Z1766" s="150"/>
      <c r="AA1766" s="151"/>
    </row>
    <row r="1767" spans="23:27" x14ac:dyDescent="0.2">
      <c r="W1767" s="151"/>
      <c r="X1767" s="149"/>
      <c r="Y1767" s="150"/>
      <c r="Z1767" s="150"/>
      <c r="AA1767" s="151"/>
    </row>
    <row r="1768" spans="23:27" x14ac:dyDescent="0.2">
      <c r="W1768" s="151"/>
      <c r="X1768" s="149"/>
      <c r="Y1768" s="150"/>
      <c r="Z1768" s="150"/>
      <c r="AA1768" s="151"/>
    </row>
    <row r="1769" spans="23:27" x14ac:dyDescent="0.2">
      <c r="W1769" s="151"/>
      <c r="X1769" s="149"/>
      <c r="Y1769" s="150"/>
      <c r="Z1769" s="150"/>
      <c r="AA1769" s="151"/>
    </row>
    <row r="1770" spans="23:27" x14ac:dyDescent="0.2">
      <c r="W1770" s="151"/>
      <c r="X1770" s="149"/>
      <c r="Y1770" s="150"/>
      <c r="Z1770" s="150"/>
      <c r="AA1770" s="151"/>
    </row>
    <row r="1771" spans="23:27" x14ac:dyDescent="0.2">
      <c r="W1771" s="151"/>
      <c r="X1771" s="149"/>
      <c r="Y1771" s="150"/>
      <c r="Z1771" s="150"/>
      <c r="AA1771" s="151"/>
    </row>
    <row r="1772" spans="23:27" x14ac:dyDescent="0.2">
      <c r="W1772" s="151"/>
      <c r="X1772" s="149"/>
      <c r="Y1772" s="150"/>
      <c r="Z1772" s="150"/>
      <c r="AA1772" s="151"/>
    </row>
    <row r="1773" spans="23:27" x14ac:dyDescent="0.2">
      <c r="W1773" s="151"/>
      <c r="X1773" s="149"/>
      <c r="Y1773" s="150"/>
      <c r="Z1773" s="150"/>
      <c r="AA1773" s="151"/>
    </row>
    <row r="1774" spans="23:27" x14ac:dyDescent="0.2">
      <c r="W1774" s="151"/>
      <c r="X1774" s="149"/>
      <c r="Y1774" s="150"/>
      <c r="Z1774" s="150"/>
      <c r="AA1774" s="151"/>
    </row>
    <row r="1775" spans="23:27" x14ac:dyDescent="0.2">
      <c r="W1775" s="151"/>
      <c r="X1775" s="149"/>
      <c r="Y1775" s="150"/>
      <c r="Z1775" s="150"/>
      <c r="AA1775" s="151"/>
    </row>
    <row r="1776" spans="23:27" x14ac:dyDescent="0.2">
      <c r="W1776" s="151"/>
      <c r="X1776" s="149"/>
      <c r="Y1776" s="150"/>
      <c r="Z1776" s="150"/>
      <c r="AA1776" s="151"/>
    </row>
    <row r="1777" spans="23:27" x14ac:dyDescent="0.2">
      <c r="W1777" s="151"/>
      <c r="X1777" s="149"/>
      <c r="Y1777" s="150"/>
      <c r="Z1777" s="150"/>
      <c r="AA1777" s="151"/>
    </row>
    <row r="1778" spans="23:27" x14ac:dyDescent="0.2">
      <c r="W1778" s="151"/>
      <c r="X1778" s="149"/>
      <c r="Y1778" s="150"/>
      <c r="Z1778" s="150"/>
      <c r="AA1778" s="151"/>
    </row>
    <row r="1779" spans="23:27" x14ac:dyDescent="0.2">
      <c r="W1779" s="151"/>
      <c r="X1779" s="149"/>
      <c r="Y1779" s="150"/>
      <c r="Z1779" s="150"/>
      <c r="AA1779" s="151"/>
    </row>
    <row r="1780" spans="23:27" x14ac:dyDescent="0.2">
      <c r="W1780" s="151"/>
      <c r="X1780" s="149"/>
      <c r="Y1780" s="150"/>
      <c r="Z1780" s="150"/>
      <c r="AA1780" s="151"/>
    </row>
    <row r="1781" spans="23:27" x14ac:dyDescent="0.2">
      <c r="W1781" s="151"/>
      <c r="X1781" s="149"/>
      <c r="Y1781" s="150"/>
      <c r="Z1781" s="150"/>
      <c r="AA1781" s="151"/>
    </row>
    <row r="1782" spans="23:27" x14ac:dyDescent="0.2">
      <c r="W1782" s="151"/>
      <c r="X1782" s="149"/>
      <c r="Y1782" s="150"/>
      <c r="Z1782" s="150"/>
      <c r="AA1782" s="151"/>
    </row>
    <row r="1783" spans="23:27" x14ac:dyDescent="0.2">
      <c r="W1783" s="151"/>
      <c r="X1783" s="149"/>
      <c r="Y1783" s="150"/>
      <c r="Z1783" s="150"/>
      <c r="AA1783" s="151"/>
    </row>
    <row r="1784" spans="23:27" x14ac:dyDescent="0.2">
      <c r="W1784" s="151"/>
      <c r="X1784" s="149"/>
      <c r="Y1784" s="150"/>
      <c r="Z1784" s="150"/>
      <c r="AA1784" s="151"/>
    </row>
    <row r="1785" spans="23:27" x14ac:dyDescent="0.2">
      <c r="W1785" s="151"/>
      <c r="X1785" s="149"/>
      <c r="Y1785" s="150"/>
      <c r="Z1785" s="150"/>
      <c r="AA1785" s="151"/>
    </row>
    <row r="1786" spans="23:27" x14ac:dyDescent="0.2">
      <c r="W1786" s="151"/>
      <c r="X1786" s="149"/>
      <c r="Y1786" s="150"/>
      <c r="Z1786" s="150"/>
      <c r="AA1786" s="151"/>
    </row>
    <row r="1787" spans="23:27" x14ac:dyDescent="0.2">
      <c r="W1787" s="151"/>
      <c r="X1787" s="149"/>
      <c r="Y1787" s="150"/>
      <c r="Z1787" s="150"/>
      <c r="AA1787" s="151"/>
    </row>
    <row r="1788" spans="23:27" x14ac:dyDescent="0.2">
      <c r="W1788" s="151"/>
      <c r="X1788" s="149"/>
      <c r="Y1788" s="150"/>
      <c r="Z1788" s="150"/>
      <c r="AA1788" s="151"/>
    </row>
    <row r="1789" spans="23:27" x14ac:dyDescent="0.2">
      <c r="W1789" s="151"/>
      <c r="X1789" s="149"/>
      <c r="Y1789" s="150"/>
      <c r="Z1789" s="150"/>
      <c r="AA1789" s="151"/>
    </row>
    <row r="1790" spans="23:27" x14ac:dyDescent="0.2">
      <c r="W1790" s="151"/>
      <c r="X1790" s="149"/>
      <c r="Y1790" s="150"/>
      <c r="Z1790" s="150"/>
      <c r="AA1790" s="151"/>
    </row>
    <row r="1791" spans="23:27" x14ac:dyDescent="0.2">
      <c r="W1791" s="151"/>
      <c r="X1791" s="149"/>
      <c r="Y1791" s="150"/>
      <c r="Z1791" s="150"/>
      <c r="AA1791" s="151"/>
    </row>
    <row r="1792" spans="23:27" x14ac:dyDescent="0.2">
      <c r="W1792" s="151"/>
      <c r="X1792" s="149"/>
      <c r="Y1792" s="150"/>
      <c r="Z1792" s="150"/>
      <c r="AA1792" s="151"/>
    </row>
    <row r="1793" spans="23:27" x14ac:dyDescent="0.2">
      <c r="W1793" s="151"/>
      <c r="X1793" s="149"/>
      <c r="Y1793" s="150"/>
      <c r="Z1793" s="150"/>
      <c r="AA1793" s="151"/>
    </row>
    <row r="1794" spans="23:27" x14ac:dyDescent="0.2">
      <c r="W1794" s="151"/>
      <c r="X1794" s="149"/>
      <c r="Y1794" s="150"/>
      <c r="Z1794" s="150"/>
      <c r="AA1794" s="151"/>
    </row>
    <row r="1795" spans="23:27" x14ac:dyDescent="0.2">
      <c r="W1795" s="151"/>
      <c r="X1795" s="149"/>
      <c r="Y1795" s="150"/>
      <c r="Z1795" s="150"/>
      <c r="AA1795" s="151"/>
    </row>
    <row r="1796" spans="23:27" x14ac:dyDescent="0.2">
      <c r="W1796" s="151"/>
      <c r="X1796" s="149"/>
      <c r="Y1796" s="150"/>
      <c r="Z1796" s="150"/>
      <c r="AA1796" s="151"/>
    </row>
    <row r="1797" spans="23:27" x14ac:dyDescent="0.2">
      <c r="W1797" s="151"/>
      <c r="X1797" s="149"/>
      <c r="Y1797" s="150"/>
      <c r="Z1797" s="150"/>
      <c r="AA1797" s="151"/>
    </row>
    <row r="1798" spans="23:27" x14ac:dyDescent="0.2">
      <c r="W1798" s="151"/>
      <c r="X1798" s="149"/>
      <c r="Y1798" s="150"/>
      <c r="Z1798" s="150"/>
      <c r="AA1798" s="151"/>
    </row>
    <row r="1799" spans="23:27" x14ac:dyDescent="0.2">
      <c r="W1799" s="151"/>
      <c r="X1799" s="149"/>
      <c r="Y1799" s="150"/>
      <c r="Z1799" s="150"/>
      <c r="AA1799" s="151"/>
    </row>
    <row r="1800" spans="23:27" x14ac:dyDescent="0.2">
      <c r="W1800" s="151"/>
      <c r="X1800" s="149"/>
      <c r="Y1800" s="150"/>
      <c r="Z1800" s="150"/>
      <c r="AA1800" s="151"/>
    </row>
    <row r="1801" spans="23:27" x14ac:dyDescent="0.2">
      <c r="W1801" s="151"/>
      <c r="X1801" s="149"/>
      <c r="Y1801" s="150"/>
      <c r="Z1801" s="150"/>
      <c r="AA1801" s="151"/>
    </row>
    <row r="1802" spans="23:27" x14ac:dyDescent="0.2">
      <c r="W1802" s="151"/>
      <c r="X1802" s="149"/>
      <c r="Y1802" s="150"/>
      <c r="Z1802" s="150"/>
      <c r="AA1802" s="151"/>
    </row>
    <row r="1803" spans="23:27" x14ac:dyDescent="0.2">
      <c r="W1803" s="151"/>
      <c r="X1803" s="149"/>
      <c r="Y1803" s="150"/>
      <c r="Z1803" s="150"/>
      <c r="AA1803" s="151"/>
    </row>
    <row r="1804" spans="23:27" x14ac:dyDescent="0.2">
      <c r="W1804" s="151"/>
      <c r="X1804" s="149"/>
      <c r="Y1804" s="150"/>
      <c r="Z1804" s="150"/>
      <c r="AA1804" s="151"/>
    </row>
    <row r="1805" spans="23:27" x14ac:dyDescent="0.2">
      <c r="W1805" s="151"/>
      <c r="X1805" s="149"/>
      <c r="Y1805" s="150"/>
      <c r="Z1805" s="150"/>
      <c r="AA1805" s="151"/>
    </row>
    <row r="1806" spans="23:27" x14ac:dyDescent="0.2">
      <c r="W1806" s="151"/>
      <c r="X1806" s="149"/>
      <c r="Y1806" s="150"/>
      <c r="Z1806" s="150"/>
      <c r="AA1806" s="151"/>
    </row>
    <row r="1807" spans="23:27" x14ac:dyDescent="0.2">
      <c r="W1807" s="151"/>
      <c r="X1807" s="149"/>
      <c r="Y1807" s="150"/>
      <c r="Z1807" s="150"/>
      <c r="AA1807" s="151"/>
    </row>
    <row r="1808" spans="23:27" x14ac:dyDescent="0.2">
      <c r="W1808" s="151"/>
      <c r="X1808" s="149"/>
      <c r="Y1808" s="150"/>
      <c r="Z1808" s="150"/>
      <c r="AA1808" s="151"/>
    </row>
    <row r="1809" spans="23:27" x14ac:dyDescent="0.2">
      <c r="W1809" s="151"/>
      <c r="X1809" s="149"/>
      <c r="Y1809" s="150"/>
      <c r="Z1809" s="150"/>
      <c r="AA1809" s="151"/>
    </row>
    <row r="1810" spans="23:27" x14ac:dyDescent="0.2">
      <c r="W1810" s="151"/>
      <c r="X1810" s="149"/>
      <c r="Y1810" s="150"/>
      <c r="Z1810" s="150"/>
      <c r="AA1810" s="151"/>
    </row>
    <row r="1811" spans="23:27" x14ac:dyDescent="0.2">
      <c r="W1811" s="151"/>
      <c r="X1811" s="149"/>
      <c r="Y1811" s="150"/>
      <c r="Z1811" s="150"/>
      <c r="AA1811" s="151"/>
    </row>
    <row r="1812" spans="23:27" x14ac:dyDescent="0.2">
      <c r="W1812" s="151"/>
      <c r="X1812" s="149"/>
      <c r="Y1812" s="150"/>
      <c r="Z1812" s="150"/>
      <c r="AA1812" s="151"/>
    </row>
    <row r="1813" spans="23:27" x14ac:dyDescent="0.2">
      <c r="W1813" s="151"/>
      <c r="X1813" s="149"/>
      <c r="Y1813" s="150"/>
      <c r="Z1813" s="150"/>
      <c r="AA1813" s="151"/>
    </row>
    <row r="1814" spans="23:27" x14ac:dyDescent="0.2">
      <c r="W1814" s="151"/>
      <c r="X1814" s="149"/>
      <c r="Y1814" s="150"/>
      <c r="Z1814" s="150"/>
      <c r="AA1814" s="151"/>
    </row>
    <row r="1815" spans="23:27" x14ac:dyDescent="0.2">
      <c r="W1815" s="151"/>
      <c r="X1815" s="149"/>
      <c r="Y1815" s="150"/>
      <c r="Z1815" s="150"/>
      <c r="AA1815" s="151"/>
    </row>
    <row r="1816" spans="23:27" x14ac:dyDescent="0.2">
      <c r="W1816" s="151"/>
      <c r="X1816" s="149"/>
      <c r="Y1816" s="150"/>
      <c r="Z1816" s="150"/>
      <c r="AA1816" s="151"/>
    </row>
    <row r="1817" spans="23:27" x14ac:dyDescent="0.2">
      <c r="W1817" s="151"/>
      <c r="X1817" s="149"/>
      <c r="Y1817" s="150"/>
      <c r="Z1817" s="150"/>
      <c r="AA1817" s="151"/>
    </row>
    <row r="1818" spans="23:27" x14ac:dyDescent="0.2">
      <c r="W1818" s="151"/>
      <c r="X1818" s="149"/>
      <c r="Y1818" s="150"/>
      <c r="Z1818" s="150"/>
      <c r="AA1818" s="151"/>
    </row>
    <row r="1819" spans="23:27" x14ac:dyDescent="0.2">
      <c r="W1819" s="151"/>
      <c r="X1819" s="149"/>
      <c r="Y1819" s="150"/>
      <c r="Z1819" s="150"/>
      <c r="AA1819" s="151"/>
    </row>
    <row r="1820" spans="23:27" x14ac:dyDescent="0.2">
      <c r="W1820" s="151"/>
      <c r="X1820" s="149"/>
      <c r="Y1820" s="150"/>
      <c r="Z1820" s="150"/>
      <c r="AA1820" s="151"/>
    </row>
    <row r="1821" spans="23:27" x14ac:dyDescent="0.2">
      <c r="W1821" s="151"/>
      <c r="X1821" s="149"/>
      <c r="Y1821" s="150"/>
      <c r="Z1821" s="150"/>
      <c r="AA1821" s="151"/>
    </row>
    <row r="1822" spans="23:27" x14ac:dyDescent="0.2">
      <c r="W1822" s="151"/>
      <c r="X1822" s="149"/>
      <c r="Y1822" s="150"/>
      <c r="Z1822" s="150"/>
      <c r="AA1822" s="151"/>
    </row>
    <row r="1823" spans="23:27" x14ac:dyDescent="0.2">
      <c r="W1823" s="151"/>
      <c r="X1823" s="149"/>
      <c r="Y1823" s="150"/>
      <c r="Z1823" s="150"/>
      <c r="AA1823" s="151"/>
    </row>
    <row r="1824" spans="23:27" x14ac:dyDescent="0.2">
      <c r="W1824" s="151"/>
      <c r="X1824" s="149"/>
      <c r="Y1824" s="150"/>
      <c r="Z1824" s="150"/>
      <c r="AA1824" s="151"/>
    </row>
    <row r="1825" spans="23:27" x14ac:dyDescent="0.2">
      <c r="W1825" s="151"/>
      <c r="X1825" s="149"/>
      <c r="Y1825" s="150"/>
      <c r="Z1825" s="150"/>
      <c r="AA1825" s="151"/>
    </row>
    <row r="1826" spans="23:27" x14ac:dyDescent="0.2">
      <c r="W1826" s="151"/>
      <c r="X1826" s="149"/>
      <c r="Y1826" s="150"/>
      <c r="Z1826" s="150"/>
      <c r="AA1826" s="151"/>
    </row>
    <row r="1827" spans="23:27" x14ac:dyDescent="0.2">
      <c r="W1827" s="151"/>
      <c r="X1827" s="149"/>
      <c r="Y1827" s="150"/>
      <c r="Z1827" s="150"/>
      <c r="AA1827" s="151"/>
    </row>
    <row r="1828" spans="23:27" x14ac:dyDescent="0.2">
      <c r="W1828" s="151"/>
      <c r="X1828" s="149"/>
      <c r="Y1828" s="150"/>
      <c r="Z1828" s="150"/>
      <c r="AA1828" s="151"/>
    </row>
    <row r="1829" spans="23:27" x14ac:dyDescent="0.2">
      <c r="W1829" s="151"/>
      <c r="X1829" s="149"/>
      <c r="Y1829" s="150"/>
      <c r="Z1829" s="150"/>
      <c r="AA1829" s="151"/>
    </row>
    <row r="1830" spans="23:27" x14ac:dyDescent="0.2">
      <c r="W1830" s="151"/>
      <c r="X1830" s="149"/>
      <c r="Y1830" s="150"/>
      <c r="Z1830" s="150"/>
      <c r="AA1830" s="151"/>
    </row>
    <row r="1831" spans="23:27" x14ac:dyDescent="0.2">
      <c r="W1831" s="151"/>
      <c r="X1831" s="149"/>
      <c r="Y1831" s="150"/>
      <c r="Z1831" s="150"/>
      <c r="AA1831" s="151"/>
    </row>
    <row r="1832" spans="23:27" x14ac:dyDescent="0.2">
      <c r="W1832" s="151"/>
      <c r="X1832" s="149"/>
      <c r="Y1832" s="150"/>
      <c r="Z1832" s="150"/>
      <c r="AA1832" s="151"/>
    </row>
    <row r="1833" spans="23:27" x14ac:dyDescent="0.2">
      <c r="W1833" s="151"/>
      <c r="X1833" s="149"/>
      <c r="Y1833" s="150"/>
      <c r="Z1833" s="150"/>
      <c r="AA1833" s="151"/>
    </row>
    <row r="1834" spans="23:27" x14ac:dyDescent="0.2">
      <c r="W1834" s="151"/>
      <c r="X1834" s="149"/>
      <c r="Y1834" s="150"/>
      <c r="Z1834" s="150"/>
      <c r="AA1834" s="151"/>
    </row>
    <row r="1835" spans="23:27" x14ac:dyDescent="0.2">
      <c r="W1835" s="151"/>
      <c r="X1835" s="149"/>
      <c r="Y1835" s="150"/>
      <c r="Z1835" s="150"/>
      <c r="AA1835" s="151"/>
    </row>
    <row r="1836" spans="23:27" x14ac:dyDescent="0.2">
      <c r="W1836" s="151"/>
      <c r="X1836" s="149"/>
      <c r="Y1836" s="150"/>
      <c r="Z1836" s="150"/>
      <c r="AA1836" s="151"/>
    </row>
    <row r="1837" spans="23:27" x14ac:dyDescent="0.2">
      <c r="W1837" s="151"/>
      <c r="X1837" s="149"/>
      <c r="Y1837" s="150"/>
      <c r="Z1837" s="150"/>
      <c r="AA1837" s="151"/>
    </row>
    <row r="1838" spans="23:27" x14ac:dyDescent="0.2">
      <c r="W1838" s="151"/>
      <c r="X1838" s="149"/>
      <c r="Y1838" s="150"/>
      <c r="Z1838" s="150"/>
      <c r="AA1838" s="151"/>
    </row>
    <row r="1839" spans="23:27" x14ac:dyDescent="0.2">
      <c r="W1839" s="151"/>
      <c r="X1839" s="149"/>
      <c r="Y1839" s="150"/>
      <c r="Z1839" s="150"/>
      <c r="AA1839" s="151"/>
    </row>
    <row r="1840" spans="23:27" x14ac:dyDescent="0.2">
      <c r="W1840" s="151"/>
      <c r="X1840" s="149"/>
      <c r="Y1840" s="150"/>
      <c r="Z1840" s="150"/>
      <c r="AA1840" s="151"/>
    </row>
    <row r="1841" spans="23:27" x14ac:dyDescent="0.2">
      <c r="W1841" s="151"/>
      <c r="X1841" s="149"/>
      <c r="Y1841" s="150"/>
      <c r="Z1841" s="150"/>
      <c r="AA1841" s="151"/>
    </row>
    <row r="1842" spans="23:27" x14ac:dyDescent="0.2">
      <c r="W1842" s="151"/>
      <c r="X1842" s="149"/>
      <c r="Y1842" s="150"/>
      <c r="Z1842" s="150"/>
      <c r="AA1842" s="151"/>
    </row>
    <row r="1843" spans="23:27" x14ac:dyDescent="0.2">
      <c r="W1843" s="151"/>
      <c r="X1843" s="149"/>
      <c r="Y1843" s="150"/>
      <c r="Z1843" s="150"/>
      <c r="AA1843" s="151"/>
    </row>
    <row r="1844" spans="23:27" x14ac:dyDescent="0.2">
      <c r="W1844" s="151"/>
      <c r="X1844" s="149"/>
      <c r="Y1844" s="150"/>
      <c r="Z1844" s="150"/>
      <c r="AA1844" s="151"/>
    </row>
    <row r="1845" spans="23:27" x14ac:dyDescent="0.2">
      <c r="W1845" s="151"/>
      <c r="X1845" s="149"/>
      <c r="Y1845" s="150"/>
      <c r="Z1845" s="150"/>
      <c r="AA1845" s="151"/>
    </row>
    <row r="1846" spans="23:27" x14ac:dyDescent="0.2">
      <c r="W1846" s="151"/>
      <c r="X1846" s="149"/>
      <c r="Y1846" s="150"/>
      <c r="Z1846" s="150"/>
      <c r="AA1846" s="151"/>
    </row>
    <row r="1847" spans="23:27" x14ac:dyDescent="0.2">
      <c r="W1847" s="151"/>
      <c r="X1847" s="149"/>
      <c r="Y1847" s="150"/>
      <c r="Z1847" s="150"/>
      <c r="AA1847" s="151"/>
    </row>
    <row r="1848" spans="23:27" x14ac:dyDescent="0.2">
      <c r="W1848" s="151"/>
      <c r="X1848" s="149"/>
      <c r="Y1848" s="150"/>
      <c r="Z1848" s="150"/>
      <c r="AA1848" s="151"/>
    </row>
    <row r="1849" spans="23:27" x14ac:dyDescent="0.2">
      <c r="W1849" s="151"/>
      <c r="X1849" s="149"/>
      <c r="Y1849" s="150"/>
      <c r="Z1849" s="150"/>
      <c r="AA1849" s="151"/>
    </row>
    <row r="1850" spans="23:27" x14ac:dyDescent="0.2">
      <c r="W1850" s="151"/>
      <c r="X1850" s="149"/>
      <c r="Y1850" s="150"/>
      <c r="Z1850" s="150"/>
      <c r="AA1850" s="151"/>
    </row>
    <row r="1851" spans="23:27" x14ac:dyDescent="0.2">
      <c r="W1851" s="151"/>
      <c r="X1851" s="149"/>
      <c r="Y1851" s="150"/>
      <c r="Z1851" s="150"/>
      <c r="AA1851" s="151"/>
    </row>
    <row r="1852" spans="23:27" x14ac:dyDescent="0.2">
      <c r="W1852" s="151"/>
      <c r="X1852" s="149"/>
      <c r="Y1852" s="150"/>
      <c r="Z1852" s="150"/>
      <c r="AA1852" s="151"/>
    </row>
    <row r="1853" spans="23:27" x14ac:dyDescent="0.2">
      <c r="W1853" s="151"/>
      <c r="X1853" s="149"/>
      <c r="Y1853" s="150"/>
      <c r="Z1853" s="150"/>
      <c r="AA1853" s="151"/>
    </row>
    <row r="1854" spans="23:27" x14ac:dyDescent="0.2">
      <c r="W1854" s="151"/>
      <c r="X1854" s="149"/>
      <c r="Y1854" s="150"/>
      <c r="Z1854" s="150"/>
      <c r="AA1854" s="151"/>
    </row>
    <row r="1855" spans="23:27" x14ac:dyDescent="0.2">
      <c r="W1855" s="151"/>
      <c r="X1855" s="149"/>
      <c r="Y1855" s="150"/>
      <c r="Z1855" s="150"/>
      <c r="AA1855" s="151"/>
    </row>
    <row r="1856" spans="23:27" x14ac:dyDescent="0.2">
      <c r="W1856" s="151"/>
      <c r="X1856" s="149"/>
      <c r="Y1856" s="150"/>
      <c r="Z1856" s="150"/>
      <c r="AA1856" s="151"/>
    </row>
    <row r="1857" spans="23:27" x14ac:dyDescent="0.2">
      <c r="W1857" s="151"/>
      <c r="X1857" s="149"/>
      <c r="Y1857" s="150"/>
      <c r="Z1857" s="150"/>
      <c r="AA1857" s="151"/>
    </row>
    <row r="1858" spans="23:27" x14ac:dyDescent="0.2">
      <c r="W1858" s="151"/>
      <c r="X1858" s="149"/>
      <c r="Y1858" s="150"/>
      <c r="Z1858" s="150"/>
      <c r="AA1858" s="151"/>
    </row>
    <row r="1859" spans="23:27" x14ac:dyDescent="0.2">
      <c r="W1859" s="151"/>
      <c r="X1859" s="149"/>
      <c r="Y1859" s="150"/>
      <c r="Z1859" s="150"/>
      <c r="AA1859" s="151"/>
    </row>
    <row r="1860" spans="23:27" x14ac:dyDescent="0.2">
      <c r="W1860" s="151"/>
      <c r="X1860" s="149"/>
      <c r="Y1860" s="150"/>
      <c r="Z1860" s="150"/>
      <c r="AA1860" s="151"/>
    </row>
    <row r="1861" spans="23:27" x14ac:dyDescent="0.2">
      <c r="W1861" s="151"/>
      <c r="X1861" s="149"/>
      <c r="Y1861" s="150"/>
      <c r="Z1861" s="150"/>
      <c r="AA1861" s="151"/>
    </row>
    <row r="1862" spans="23:27" x14ac:dyDescent="0.2">
      <c r="W1862" s="151"/>
      <c r="X1862" s="149"/>
      <c r="Y1862" s="150"/>
      <c r="Z1862" s="150"/>
      <c r="AA1862" s="151"/>
    </row>
    <row r="1863" spans="23:27" x14ac:dyDescent="0.2">
      <c r="W1863" s="151"/>
      <c r="X1863" s="149"/>
      <c r="Y1863" s="150"/>
      <c r="Z1863" s="150"/>
      <c r="AA1863" s="151"/>
    </row>
    <row r="1864" spans="23:27" x14ac:dyDescent="0.2">
      <c r="W1864" s="151"/>
      <c r="X1864" s="149"/>
      <c r="Y1864" s="150"/>
      <c r="Z1864" s="150"/>
      <c r="AA1864" s="151"/>
    </row>
    <row r="1865" spans="23:27" x14ac:dyDescent="0.2">
      <c r="W1865" s="151"/>
      <c r="X1865" s="149"/>
      <c r="Y1865" s="150"/>
      <c r="Z1865" s="150"/>
      <c r="AA1865" s="151"/>
    </row>
    <row r="1866" spans="23:27" x14ac:dyDescent="0.2">
      <c r="W1866" s="151"/>
      <c r="X1866" s="149"/>
      <c r="Y1866" s="150"/>
      <c r="Z1866" s="150"/>
      <c r="AA1866" s="151"/>
    </row>
    <row r="1867" spans="23:27" x14ac:dyDescent="0.2">
      <c r="W1867" s="151"/>
      <c r="X1867" s="149"/>
      <c r="Y1867" s="150"/>
      <c r="Z1867" s="150"/>
      <c r="AA1867" s="151"/>
    </row>
    <row r="1868" spans="23:27" x14ac:dyDescent="0.2">
      <c r="W1868" s="151"/>
      <c r="X1868" s="149"/>
      <c r="Y1868" s="150"/>
      <c r="Z1868" s="150"/>
      <c r="AA1868" s="151"/>
    </row>
    <row r="1869" spans="23:27" x14ac:dyDescent="0.2">
      <c r="W1869" s="151"/>
      <c r="X1869" s="149"/>
      <c r="Y1869" s="150"/>
      <c r="Z1869" s="150"/>
      <c r="AA1869" s="151"/>
    </row>
    <row r="1870" spans="23:27" x14ac:dyDescent="0.2">
      <c r="W1870" s="151"/>
      <c r="X1870" s="149"/>
      <c r="Y1870" s="150"/>
      <c r="Z1870" s="150"/>
      <c r="AA1870" s="151"/>
    </row>
    <row r="1871" spans="23:27" x14ac:dyDescent="0.2">
      <c r="W1871" s="151"/>
      <c r="X1871" s="149"/>
      <c r="Y1871" s="150"/>
      <c r="Z1871" s="150"/>
      <c r="AA1871" s="151"/>
    </row>
    <row r="1872" spans="23:27" x14ac:dyDescent="0.2">
      <c r="W1872" s="151"/>
      <c r="X1872" s="149"/>
      <c r="Y1872" s="150"/>
      <c r="Z1872" s="150"/>
      <c r="AA1872" s="151"/>
    </row>
    <row r="1873" spans="23:27" x14ac:dyDescent="0.2">
      <c r="W1873" s="151"/>
      <c r="X1873" s="149"/>
      <c r="Y1873" s="150"/>
      <c r="Z1873" s="150"/>
      <c r="AA1873" s="151"/>
    </row>
    <row r="1874" spans="23:27" x14ac:dyDescent="0.2">
      <c r="W1874" s="151"/>
      <c r="X1874" s="149"/>
      <c r="Y1874" s="150"/>
      <c r="Z1874" s="150"/>
      <c r="AA1874" s="151"/>
    </row>
    <row r="1875" spans="23:27" x14ac:dyDescent="0.2">
      <c r="W1875" s="151"/>
      <c r="X1875" s="149"/>
      <c r="Y1875" s="150"/>
      <c r="Z1875" s="150"/>
      <c r="AA1875" s="151"/>
    </row>
    <row r="1876" spans="23:27" x14ac:dyDescent="0.2">
      <c r="W1876" s="151"/>
      <c r="X1876" s="149"/>
      <c r="Y1876" s="150"/>
      <c r="Z1876" s="150"/>
      <c r="AA1876" s="151"/>
    </row>
    <row r="1877" spans="23:27" x14ac:dyDescent="0.2">
      <c r="W1877" s="151"/>
      <c r="X1877" s="149"/>
      <c r="Y1877" s="150"/>
      <c r="Z1877" s="150"/>
      <c r="AA1877" s="151"/>
    </row>
    <row r="1878" spans="23:27" x14ac:dyDescent="0.2">
      <c r="W1878" s="151"/>
      <c r="X1878" s="149"/>
      <c r="Y1878" s="150"/>
      <c r="Z1878" s="150"/>
      <c r="AA1878" s="151"/>
    </row>
    <row r="1879" spans="23:27" x14ac:dyDescent="0.2">
      <c r="W1879" s="151"/>
      <c r="X1879" s="149"/>
      <c r="Y1879" s="150"/>
      <c r="Z1879" s="150"/>
      <c r="AA1879" s="151"/>
    </row>
    <row r="1880" spans="23:27" x14ac:dyDescent="0.2">
      <c r="W1880" s="151"/>
      <c r="X1880" s="149"/>
      <c r="Y1880" s="150"/>
      <c r="Z1880" s="150"/>
      <c r="AA1880" s="151"/>
    </row>
    <row r="1881" spans="23:27" x14ac:dyDescent="0.2">
      <c r="W1881" s="151"/>
      <c r="X1881" s="149"/>
      <c r="Y1881" s="150"/>
      <c r="Z1881" s="150"/>
      <c r="AA1881" s="151"/>
    </row>
    <row r="1882" spans="23:27" x14ac:dyDescent="0.2">
      <c r="W1882" s="151"/>
      <c r="X1882" s="149"/>
      <c r="Y1882" s="150"/>
      <c r="Z1882" s="150"/>
      <c r="AA1882" s="151"/>
    </row>
    <row r="1883" spans="23:27" x14ac:dyDescent="0.2">
      <c r="W1883" s="151"/>
      <c r="X1883" s="149"/>
      <c r="Y1883" s="150"/>
      <c r="Z1883" s="150"/>
      <c r="AA1883" s="151"/>
    </row>
    <row r="1884" spans="23:27" x14ac:dyDescent="0.2">
      <c r="W1884" s="151"/>
      <c r="X1884" s="149"/>
      <c r="Y1884" s="150"/>
      <c r="Z1884" s="150"/>
      <c r="AA1884" s="151"/>
    </row>
    <row r="1885" spans="23:27" x14ac:dyDescent="0.2">
      <c r="W1885" s="151"/>
      <c r="X1885" s="149"/>
      <c r="Y1885" s="150"/>
      <c r="Z1885" s="150"/>
      <c r="AA1885" s="151"/>
    </row>
    <row r="1886" spans="23:27" x14ac:dyDescent="0.2">
      <c r="W1886" s="151"/>
      <c r="X1886" s="149"/>
      <c r="Y1886" s="150"/>
      <c r="Z1886" s="150"/>
      <c r="AA1886" s="151"/>
    </row>
    <row r="1887" spans="23:27" x14ac:dyDescent="0.2">
      <c r="W1887" s="151"/>
      <c r="X1887" s="149"/>
      <c r="Y1887" s="150"/>
      <c r="Z1887" s="150"/>
      <c r="AA1887" s="151"/>
    </row>
    <row r="1888" spans="23:27" x14ac:dyDescent="0.2">
      <c r="W1888" s="151"/>
      <c r="X1888" s="149"/>
      <c r="Y1888" s="150"/>
      <c r="Z1888" s="150"/>
      <c r="AA1888" s="151"/>
    </row>
    <row r="1889" spans="23:27" x14ac:dyDescent="0.2">
      <c r="W1889" s="151"/>
      <c r="X1889" s="149"/>
      <c r="Y1889" s="150"/>
      <c r="Z1889" s="150"/>
      <c r="AA1889" s="151"/>
    </row>
    <row r="1890" spans="23:27" x14ac:dyDescent="0.2">
      <c r="W1890" s="151"/>
      <c r="X1890" s="149"/>
      <c r="Y1890" s="150"/>
      <c r="Z1890" s="150"/>
      <c r="AA1890" s="151"/>
    </row>
    <row r="1891" spans="23:27" x14ac:dyDescent="0.2">
      <c r="W1891" s="151"/>
      <c r="X1891" s="149"/>
      <c r="Y1891" s="150"/>
      <c r="Z1891" s="150"/>
      <c r="AA1891" s="151"/>
    </row>
    <row r="1892" spans="23:27" x14ac:dyDescent="0.2">
      <c r="W1892" s="151"/>
      <c r="X1892" s="149"/>
      <c r="Y1892" s="150"/>
      <c r="Z1892" s="150"/>
      <c r="AA1892" s="151"/>
    </row>
    <row r="1893" spans="23:27" x14ac:dyDescent="0.2">
      <c r="W1893" s="151"/>
      <c r="X1893" s="149"/>
      <c r="Y1893" s="150"/>
      <c r="Z1893" s="150"/>
      <c r="AA1893" s="151"/>
    </row>
    <row r="1894" spans="23:27" x14ac:dyDescent="0.2">
      <c r="W1894" s="151"/>
      <c r="X1894" s="149"/>
      <c r="Y1894" s="150"/>
      <c r="Z1894" s="150"/>
      <c r="AA1894" s="151"/>
    </row>
    <row r="1895" spans="23:27" x14ac:dyDescent="0.2">
      <c r="W1895" s="151"/>
      <c r="X1895" s="149"/>
      <c r="Y1895" s="150"/>
      <c r="Z1895" s="150"/>
      <c r="AA1895" s="151"/>
    </row>
    <row r="1896" spans="23:27" x14ac:dyDescent="0.2">
      <c r="W1896" s="151"/>
      <c r="X1896" s="149"/>
      <c r="Y1896" s="150"/>
      <c r="Z1896" s="150"/>
      <c r="AA1896" s="151"/>
    </row>
    <row r="1897" spans="23:27" x14ac:dyDescent="0.2">
      <c r="W1897" s="151"/>
      <c r="X1897" s="149"/>
      <c r="Y1897" s="150"/>
      <c r="Z1897" s="150"/>
      <c r="AA1897" s="151"/>
    </row>
    <row r="1898" spans="23:27" x14ac:dyDescent="0.2">
      <c r="W1898" s="151"/>
      <c r="X1898" s="149"/>
      <c r="Y1898" s="150"/>
      <c r="Z1898" s="150"/>
      <c r="AA1898" s="151"/>
    </row>
    <row r="1899" spans="23:27" x14ac:dyDescent="0.2">
      <c r="W1899" s="151"/>
      <c r="X1899" s="149"/>
      <c r="Y1899" s="150"/>
      <c r="Z1899" s="150"/>
      <c r="AA1899" s="151"/>
    </row>
    <row r="1900" spans="23:27" x14ac:dyDescent="0.2">
      <c r="W1900" s="151"/>
      <c r="X1900" s="149"/>
      <c r="Y1900" s="150"/>
      <c r="Z1900" s="150"/>
      <c r="AA1900" s="151"/>
    </row>
    <row r="1901" spans="23:27" x14ac:dyDescent="0.2">
      <c r="W1901" s="151"/>
      <c r="X1901" s="149"/>
      <c r="Y1901" s="150"/>
      <c r="Z1901" s="150"/>
      <c r="AA1901" s="151"/>
    </row>
    <row r="1902" spans="23:27" x14ac:dyDescent="0.2">
      <c r="W1902" s="151"/>
      <c r="X1902" s="149"/>
      <c r="Y1902" s="150"/>
      <c r="Z1902" s="150"/>
      <c r="AA1902" s="151"/>
    </row>
    <row r="1903" spans="23:27" x14ac:dyDescent="0.2">
      <c r="W1903" s="151"/>
      <c r="X1903" s="149"/>
      <c r="Y1903" s="150"/>
      <c r="Z1903" s="150"/>
      <c r="AA1903" s="151"/>
    </row>
    <row r="1904" spans="23:27" x14ac:dyDescent="0.2">
      <c r="W1904" s="151"/>
      <c r="X1904" s="149"/>
      <c r="Y1904" s="150"/>
      <c r="Z1904" s="150"/>
      <c r="AA1904" s="151"/>
    </row>
    <row r="1905" spans="23:27" x14ac:dyDescent="0.2">
      <c r="W1905" s="151"/>
      <c r="X1905" s="149"/>
      <c r="Y1905" s="150"/>
      <c r="Z1905" s="150"/>
      <c r="AA1905" s="151"/>
    </row>
  </sheetData>
  <sheetProtection algorithmName="SHA-512" hashValue="U83vG12bIQru2aaGICiQKxo+prwo2G5DAMj8vtTrbmUmqX7zXGaA8eaQBrkgOpNfkfbVTQ3K8Ne6xLF3Y/48lA==" saltValue="Xwqc5ZX2yiSlad1kQCFM8Q==" spinCount="100000" sheet="1" objects="1" scenarios="1"/>
  <mergeCells count="125">
    <mergeCell ref="X1:Z1"/>
    <mergeCell ref="E15:E16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02:D102"/>
    <mergeCell ref="B101:D101"/>
    <mergeCell ref="B100:D100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90:D90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A9:D10"/>
    <mergeCell ref="Q3:R3"/>
    <mergeCell ref="Q4:R4"/>
    <mergeCell ref="Q5:R5"/>
    <mergeCell ref="Q6:R6"/>
    <mergeCell ref="D3:F3"/>
    <mergeCell ref="G3:K3"/>
    <mergeCell ref="D5:F5"/>
    <mergeCell ref="G5:K5"/>
    <mergeCell ref="D6:K6"/>
    <mergeCell ref="D4:K4"/>
    <mergeCell ref="E7:H7"/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</mergeCells>
  <conditionalFormatting sqref="O17:O127">
    <cfRule type="cellIs" dxfId="12" priority="17" operator="equal">
      <formula>"zlý súčet"</formula>
    </cfRule>
  </conditionalFormatting>
  <conditionalFormatting sqref="P17:P127">
    <cfRule type="cellIs" dxfId="11" priority="14" operator="equal">
      <formula>"zlý súčet"</formula>
    </cfRule>
  </conditionalFormatting>
  <conditionalFormatting sqref="I10">
    <cfRule type="cellIs" dxfId="10" priority="12" operator="equal">
      <formula>""</formula>
    </cfRule>
    <cfRule type="cellIs" dxfId="9" priority="13" operator="equal">
      <formula>"vyberte rok"</formula>
    </cfRule>
  </conditionalFormatting>
  <conditionalFormatting sqref="B17:C127">
    <cfRule type="expression" dxfId="8" priority="11">
      <formula>U17=1</formula>
    </cfRule>
  </conditionalFormatting>
  <conditionalFormatting sqref="E7">
    <cfRule type="cellIs" dxfId="7" priority="8" operator="equal">
      <formula>"v červenooznačených riadkoch sú nekorektne zadané údaje"</formula>
    </cfRule>
  </conditionalFormatting>
  <conditionalFormatting sqref="D17:D127">
    <cfRule type="expression" dxfId="6" priority="19">
      <formula>X17=1</formula>
    </cfRule>
  </conditionalFormatting>
  <conditionalFormatting sqref="D7">
    <cfRule type="cellIs" dxfId="5" priority="6" operator="equal">
      <formula>"v červeno označených riadkoch sú chybne zadané údaje"</formula>
    </cfRule>
  </conditionalFormatting>
  <conditionalFormatting sqref="D4">
    <cfRule type="expression" dxfId="4" priority="2">
      <formula>$S$1=1</formula>
    </cfRule>
  </conditionalFormatting>
  <dataValidations count="4">
    <dataValidation allowBlank="1" showInputMessage="1" showErrorMessage="1" prompt="vyplnenie sa prejaví na všetkých hárkoch" sqref="D5"/>
    <dataValidation type="list" allowBlank="1" showInputMessage="1" showErrorMessage="1" sqref="I10">
      <formula1>$T$1:$T$7</formula1>
    </dataValidation>
    <dataValidation allowBlank="1" showInputMessage="1" showErrorMessage="1" prompt="vyplnenie sa prejaví na všetkých hárkoch" sqref="D4"/>
    <dataValidation type="list" allowBlank="1" showInputMessage="1" showErrorMessage="1" sqref="E17:E127">
      <formula1>$X$15:$X$20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5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U40"/>
  <sheetViews>
    <sheetView zoomScaleNormal="100" workbookViewId="0">
      <selection activeCell="F20" sqref="F20:H20"/>
    </sheetView>
  </sheetViews>
  <sheetFormatPr defaultRowHeight="12" x14ac:dyDescent="0.2"/>
  <cols>
    <col min="1" max="1" width="9.42578125" style="1" customWidth="1"/>
    <col min="2" max="2" width="20.5703125" style="1" customWidth="1"/>
    <col min="3" max="14" width="10.7109375" style="1" customWidth="1"/>
    <col min="15" max="15" width="14.42578125" style="1" customWidth="1"/>
    <col min="16" max="21" width="13.28515625" style="1" hidden="1" customWidth="1"/>
    <col min="22" max="16384" width="9.140625" style="1"/>
  </cols>
  <sheetData>
    <row r="1" spans="1:21" x14ac:dyDescent="0.2">
      <c r="A1" s="2" t="s">
        <v>35</v>
      </c>
      <c r="B1" s="2"/>
    </row>
    <row r="2" spans="1:21" x14ac:dyDescent="0.2">
      <c r="A2" s="5" t="s">
        <v>15</v>
      </c>
      <c r="B2" s="5"/>
    </row>
    <row r="4" spans="1:21" ht="12.75" x14ac:dyDescent="0.2">
      <c r="D4" s="92" t="s">
        <v>44</v>
      </c>
      <c r="E4" s="197" t="str">
        <f>IF('rok 20XY-20XZ'!D4="","",TRANSPOSE('rok 20XY-20XZ'!D4))</f>
        <v/>
      </c>
      <c r="F4" s="197"/>
      <c r="G4" s="197"/>
      <c r="H4" s="197"/>
      <c r="I4" s="197"/>
      <c r="J4" s="197"/>
      <c r="K4" s="197"/>
      <c r="L4" s="197"/>
    </row>
    <row r="5" spans="1:21" ht="12.75" x14ac:dyDescent="0.2">
      <c r="D5" s="92" t="s">
        <v>45</v>
      </c>
      <c r="E5" s="198" t="str">
        <f>IF('rok 20XY-20XZ'!D5="","",TRANSPOSE('rok 20XY-20XZ'!D5))</f>
        <v/>
      </c>
      <c r="F5" s="198"/>
      <c r="G5" s="198"/>
      <c r="H5" s="198"/>
      <c r="I5" s="198"/>
      <c r="J5" s="198"/>
      <c r="K5" s="198"/>
      <c r="L5" s="198"/>
    </row>
    <row r="6" spans="1:21" ht="12.75" thickBot="1" x14ac:dyDescent="0.25"/>
    <row r="7" spans="1:21" ht="24.95" customHeight="1" thickBot="1" x14ac:dyDescent="0.25">
      <c r="A7" s="164" t="s">
        <v>16</v>
      </c>
      <c r="B7" s="166" t="s">
        <v>128</v>
      </c>
      <c r="C7" s="200" t="s">
        <v>17</v>
      </c>
      <c r="D7" s="201"/>
      <c r="E7" s="201"/>
      <c r="F7" s="201" t="s">
        <v>18</v>
      </c>
      <c r="G7" s="201"/>
      <c r="H7" s="201"/>
      <c r="I7" s="201" t="s">
        <v>19</v>
      </c>
      <c r="J7" s="201"/>
      <c r="K7" s="201"/>
      <c r="L7" s="201" t="s">
        <v>20</v>
      </c>
      <c r="M7" s="201"/>
      <c r="N7" s="209"/>
    </row>
    <row r="8" spans="1:21" ht="24.75" customHeight="1" x14ac:dyDescent="0.2">
      <c r="A8" s="194" t="str">
        <f>IF(OR('rok 20XY-20XZ'!I10="vyberte rok",'rok 20XY-20XZ'!I10=""),"",'rok 20XY-20XZ'!I10)</f>
        <v/>
      </c>
      <c r="B8" s="169" t="str">
        <f>IF($A$8="","",R8)</f>
        <v/>
      </c>
      <c r="C8" s="202" t="str">
        <f>IF(A8="","",SUMIFS('rok 20XY-20XZ'!$I$17:$I$127,'rok 20XY-20XZ'!$E$17:$E$127,$R$8))</f>
        <v/>
      </c>
      <c r="D8" s="202"/>
      <c r="E8" s="202"/>
      <c r="F8" s="199"/>
      <c r="G8" s="199"/>
      <c r="H8" s="199"/>
      <c r="I8" s="202" t="str">
        <f>IF($A$8="","",C8-F8)</f>
        <v/>
      </c>
      <c r="J8" s="202"/>
      <c r="K8" s="202"/>
      <c r="L8" s="210" t="str">
        <f>IF($A$8="","",IF(C8=0,0,F8/C8))</f>
        <v/>
      </c>
      <c r="M8" s="210"/>
      <c r="N8" s="211"/>
      <c r="P8" s="162">
        <f>IF(AND(C8="",B8=""),0,IF(AND(C8&gt;0,F8=""),1,0))</f>
        <v>0</v>
      </c>
      <c r="Q8" s="162">
        <f>IF(F8&gt;C8,1,0)</f>
        <v>0</v>
      </c>
      <c r="R8" s="160" t="s">
        <v>129</v>
      </c>
      <c r="U8" s="162">
        <f>IF(F8&gt;C8,1,0)</f>
        <v>0</v>
      </c>
    </row>
    <row r="9" spans="1:21" ht="24.75" customHeight="1" x14ac:dyDescent="0.2">
      <c r="A9" s="195"/>
      <c r="B9" s="167" t="str">
        <f t="shared" ref="B9:B10" si="0">IF($A$8="","",R9)</f>
        <v/>
      </c>
      <c r="C9" s="203" t="str">
        <f>IF(A8="","",SUMIFS('rok 20XY-20XZ'!$I$17:$I$127,'rok 20XY-20XZ'!$E$17:$E$127,$R$9))</f>
        <v/>
      </c>
      <c r="D9" s="203"/>
      <c r="E9" s="203"/>
      <c r="F9" s="204"/>
      <c r="G9" s="204"/>
      <c r="H9" s="204"/>
      <c r="I9" s="203" t="str">
        <f t="shared" ref="I9:I11" si="1">IF($A$8="","",C9-F9)</f>
        <v/>
      </c>
      <c r="J9" s="203"/>
      <c r="K9" s="203"/>
      <c r="L9" s="205" t="str">
        <f t="shared" ref="L9:L11" si="2">IF($A$8="","",IF(C9=0,0,F9/C9))</f>
        <v/>
      </c>
      <c r="M9" s="205"/>
      <c r="N9" s="206"/>
      <c r="P9" s="162">
        <f t="shared" ref="P9:P32" si="3">IF(AND(C9="",B9=""),0,IF(AND(C9&gt;0,F9=""),1,0))</f>
        <v>0</v>
      </c>
      <c r="Q9" s="162">
        <f t="shared" ref="Q9:Q32" si="4">IF(F9&gt;C9,1,0)</f>
        <v>0</v>
      </c>
      <c r="R9" s="160" t="s">
        <v>130</v>
      </c>
      <c r="U9" s="162">
        <f t="shared" ref="U9:U32" si="5">IF(F9&gt;C9,1,0)</f>
        <v>0</v>
      </c>
    </row>
    <row r="10" spans="1:21" ht="24.75" customHeight="1" x14ac:dyDescent="0.2">
      <c r="A10" s="195"/>
      <c r="B10" s="167" t="str">
        <f t="shared" si="0"/>
        <v/>
      </c>
      <c r="C10" s="203" t="str">
        <f>IF(A8="","",SUMIFS('rok 20XY-20XZ'!$I$17:$I$127,'rok 20XY-20XZ'!$E$17:$E$127,$R$10))</f>
        <v/>
      </c>
      <c r="D10" s="203"/>
      <c r="E10" s="203"/>
      <c r="F10" s="204"/>
      <c r="G10" s="204"/>
      <c r="H10" s="204"/>
      <c r="I10" s="203" t="str">
        <f t="shared" si="1"/>
        <v/>
      </c>
      <c r="J10" s="203"/>
      <c r="K10" s="203"/>
      <c r="L10" s="205" t="str">
        <f t="shared" si="2"/>
        <v/>
      </c>
      <c r="M10" s="205"/>
      <c r="N10" s="206"/>
      <c r="P10" s="162">
        <f t="shared" si="3"/>
        <v>0</v>
      </c>
      <c r="Q10" s="162">
        <f t="shared" si="4"/>
        <v>0</v>
      </c>
      <c r="R10" s="160" t="s">
        <v>131</v>
      </c>
      <c r="U10" s="162">
        <f t="shared" si="5"/>
        <v>0</v>
      </c>
    </row>
    <row r="11" spans="1:21" ht="24.75" customHeight="1" x14ac:dyDescent="0.2">
      <c r="A11" s="195"/>
      <c r="B11" s="167" t="str">
        <f>IF($A$8="","",R11)</f>
        <v/>
      </c>
      <c r="C11" s="203" t="str">
        <f>IF(A8="","",SUMIFS('rok 20XY-20XZ'!$I$17:$I$127,'rok 20XY-20XZ'!$E$17:$E$127,$R$11))</f>
        <v/>
      </c>
      <c r="D11" s="203"/>
      <c r="E11" s="203"/>
      <c r="F11" s="204"/>
      <c r="G11" s="204"/>
      <c r="H11" s="204"/>
      <c r="I11" s="203" t="str">
        <f t="shared" si="1"/>
        <v/>
      </c>
      <c r="J11" s="203"/>
      <c r="K11" s="203"/>
      <c r="L11" s="205" t="str">
        <f t="shared" si="2"/>
        <v/>
      </c>
      <c r="M11" s="205"/>
      <c r="N11" s="206"/>
      <c r="P11" s="162">
        <f t="shared" si="3"/>
        <v>0</v>
      </c>
      <c r="Q11" s="162">
        <f t="shared" si="4"/>
        <v>0</v>
      </c>
      <c r="R11" s="160" t="s">
        <v>133</v>
      </c>
      <c r="U11" s="162">
        <f t="shared" si="5"/>
        <v>0</v>
      </c>
    </row>
    <row r="12" spans="1:21" ht="24.75" customHeight="1" thickBot="1" x14ac:dyDescent="0.25">
      <c r="A12" s="196"/>
      <c r="B12" s="170" t="str">
        <f>IF($A$8="","",R12)</f>
        <v/>
      </c>
      <c r="C12" s="190" t="str">
        <f>IF(A8="","",SUMIFS('rok 20XY-20XZ'!$I$17:$I$127,'rok 20XY-20XZ'!$E$17:$E$127,$R$12))</f>
        <v/>
      </c>
      <c r="D12" s="190"/>
      <c r="E12" s="190"/>
      <c r="F12" s="191"/>
      <c r="G12" s="191"/>
      <c r="H12" s="191"/>
      <c r="I12" s="190" t="str">
        <f>IF($A$8="","",C12-F12)</f>
        <v/>
      </c>
      <c r="J12" s="190"/>
      <c r="K12" s="190"/>
      <c r="L12" s="192" t="str">
        <f>IF($A$8="","",IF(C12=0,0,F12/C12))</f>
        <v/>
      </c>
      <c r="M12" s="192"/>
      <c r="N12" s="193"/>
      <c r="P12" s="162">
        <f t="shared" si="3"/>
        <v>0</v>
      </c>
      <c r="Q12" s="162">
        <f t="shared" si="4"/>
        <v>0</v>
      </c>
      <c r="R12" s="160" t="s">
        <v>132</v>
      </c>
      <c r="U12" s="162">
        <f t="shared" si="5"/>
        <v>0</v>
      </c>
    </row>
    <row r="13" spans="1:21" ht="24.75" customHeight="1" x14ac:dyDescent="0.2">
      <c r="A13" s="194" t="str">
        <f>IF('rok 20XY-20XZ'!J10="","",'rok 20XY-20XZ'!J10)</f>
        <v/>
      </c>
      <c r="B13" s="169" t="str">
        <f>IF($A$13="","",R8)</f>
        <v/>
      </c>
      <c r="C13" s="202" t="str">
        <f>IF(A13="","",SUMIFS('rok 20XY-20XZ'!$J$17:$J$127,'rok 20XY-20XZ'!$E$17:$E$127,$R$8))</f>
        <v/>
      </c>
      <c r="D13" s="202"/>
      <c r="E13" s="202"/>
      <c r="F13" s="199"/>
      <c r="G13" s="199"/>
      <c r="H13" s="199"/>
      <c r="I13" s="202" t="str">
        <f>IF($A$13="","",C13-F13)</f>
        <v/>
      </c>
      <c r="J13" s="202"/>
      <c r="K13" s="202"/>
      <c r="L13" s="210" t="str">
        <f>IF($A$13="","",IF(C13=0,0,F13/C13))</f>
        <v/>
      </c>
      <c r="M13" s="210"/>
      <c r="N13" s="211"/>
      <c r="P13" s="162">
        <f>IF(AND(C13="",B13=""),0,IF(AND(C13&gt;0,F13=""),1,0))</f>
        <v>0</v>
      </c>
      <c r="Q13" s="162">
        <f t="shared" si="4"/>
        <v>0</v>
      </c>
      <c r="U13" s="162">
        <f>IF(F13&gt;C13,1,0)</f>
        <v>0</v>
      </c>
    </row>
    <row r="14" spans="1:21" ht="24.75" customHeight="1" x14ac:dyDescent="0.2">
      <c r="A14" s="195"/>
      <c r="B14" s="167" t="str">
        <f>IF($A$13="","",R9)</f>
        <v/>
      </c>
      <c r="C14" s="203" t="str">
        <f>IF(A13="","",SUMIFS('rok 20XY-20XZ'!$J$17:$J$127,'rok 20XY-20XZ'!$E$17:$E$127,$R$9))</f>
        <v/>
      </c>
      <c r="D14" s="203"/>
      <c r="E14" s="203"/>
      <c r="F14" s="204"/>
      <c r="G14" s="204"/>
      <c r="H14" s="204"/>
      <c r="I14" s="203" t="str">
        <f t="shared" ref="I14:I16" si="6">IF($A$13="","",C14-F14)</f>
        <v/>
      </c>
      <c r="J14" s="203"/>
      <c r="K14" s="203"/>
      <c r="L14" s="205" t="str">
        <f t="shared" ref="L14:L16" si="7">IF($A$13="","",IF(C14=0,0,F14/C14))</f>
        <v/>
      </c>
      <c r="M14" s="205"/>
      <c r="N14" s="206"/>
      <c r="P14" s="162">
        <f t="shared" si="3"/>
        <v>0</v>
      </c>
      <c r="Q14" s="162">
        <f t="shared" si="4"/>
        <v>0</v>
      </c>
      <c r="U14" s="162">
        <f t="shared" si="5"/>
        <v>0</v>
      </c>
    </row>
    <row r="15" spans="1:21" ht="24.75" customHeight="1" x14ac:dyDescent="0.2">
      <c r="A15" s="195"/>
      <c r="B15" s="167" t="str">
        <f>IF($A$13="","",R10)</f>
        <v/>
      </c>
      <c r="C15" s="203" t="str">
        <f>IF(A13="","",SUMIFS('rok 20XY-20XZ'!$J$17:$J$127,'rok 20XY-20XZ'!$E$17:$E$127,$R$10))</f>
        <v/>
      </c>
      <c r="D15" s="203"/>
      <c r="E15" s="203"/>
      <c r="F15" s="204"/>
      <c r="G15" s="204"/>
      <c r="H15" s="204"/>
      <c r="I15" s="203" t="str">
        <f t="shared" si="6"/>
        <v/>
      </c>
      <c r="J15" s="203"/>
      <c r="K15" s="203"/>
      <c r="L15" s="205" t="str">
        <f>IF($A$13="","",IF(C15=0,0,F15/C15))</f>
        <v/>
      </c>
      <c r="M15" s="205"/>
      <c r="N15" s="206"/>
      <c r="P15" s="162">
        <f t="shared" si="3"/>
        <v>0</v>
      </c>
      <c r="Q15" s="162">
        <f t="shared" si="4"/>
        <v>0</v>
      </c>
      <c r="U15" s="162">
        <f t="shared" si="5"/>
        <v>0</v>
      </c>
    </row>
    <row r="16" spans="1:21" ht="24.75" customHeight="1" x14ac:dyDescent="0.2">
      <c r="A16" s="195"/>
      <c r="B16" s="167" t="str">
        <f>IF($A$13="","",R11)</f>
        <v/>
      </c>
      <c r="C16" s="203" t="str">
        <f>IF(A13="","",SUMIFS('rok 20XY-20XZ'!$J$17:$J$127,'rok 20XY-20XZ'!$E$17:$E$127,$R$11))</f>
        <v/>
      </c>
      <c r="D16" s="203"/>
      <c r="E16" s="203"/>
      <c r="F16" s="204"/>
      <c r="G16" s="204"/>
      <c r="H16" s="204"/>
      <c r="I16" s="203" t="str">
        <f t="shared" si="6"/>
        <v/>
      </c>
      <c r="J16" s="203"/>
      <c r="K16" s="203"/>
      <c r="L16" s="205" t="str">
        <f t="shared" si="7"/>
        <v/>
      </c>
      <c r="M16" s="205"/>
      <c r="N16" s="206"/>
      <c r="P16" s="162">
        <f t="shared" si="3"/>
        <v>0</v>
      </c>
      <c r="Q16" s="162">
        <f t="shared" si="4"/>
        <v>0</v>
      </c>
      <c r="U16" s="162">
        <f t="shared" si="5"/>
        <v>0</v>
      </c>
    </row>
    <row r="17" spans="1:21" ht="24.75" customHeight="1" thickBot="1" x14ac:dyDescent="0.25">
      <c r="A17" s="196"/>
      <c r="B17" s="170" t="str">
        <f>IF($A$13="","",R12)</f>
        <v/>
      </c>
      <c r="C17" s="190" t="str">
        <f>IF(A13="","",SUMIFS('rok 20XY-20XZ'!$J$17:$J$127,'rok 20XY-20XZ'!$E$17:$E$127,$R$12))</f>
        <v/>
      </c>
      <c r="D17" s="190"/>
      <c r="E17" s="190"/>
      <c r="F17" s="191"/>
      <c r="G17" s="191"/>
      <c r="H17" s="191"/>
      <c r="I17" s="190" t="str">
        <f>IF($A$13="","",C17-F17)</f>
        <v/>
      </c>
      <c r="J17" s="190"/>
      <c r="K17" s="190"/>
      <c r="L17" s="192" t="str">
        <f>IF($A$13="","",IF(C17=0,0,F17/C17))</f>
        <v/>
      </c>
      <c r="M17" s="192"/>
      <c r="N17" s="193"/>
      <c r="P17" s="162">
        <f t="shared" si="3"/>
        <v>0</v>
      </c>
      <c r="Q17" s="162">
        <f t="shared" si="4"/>
        <v>0</v>
      </c>
      <c r="U17" s="162">
        <f t="shared" si="5"/>
        <v>0</v>
      </c>
    </row>
    <row r="18" spans="1:21" ht="24.75" customHeight="1" x14ac:dyDescent="0.2">
      <c r="A18" s="194" t="str">
        <f>IF('rok 20XY-20XZ'!K10="","",'rok 20XY-20XZ'!K10)</f>
        <v/>
      </c>
      <c r="B18" s="169" t="str">
        <f>IF($A$18="","",R8)</f>
        <v/>
      </c>
      <c r="C18" s="202" t="str">
        <f>IF(A18="","",SUMIFS('rok 20XY-20XZ'!$K$17:$K$127,'rok 20XY-20XZ'!$E$17:$E$127,$R$8))</f>
        <v/>
      </c>
      <c r="D18" s="202"/>
      <c r="E18" s="202"/>
      <c r="F18" s="199"/>
      <c r="G18" s="199"/>
      <c r="H18" s="199"/>
      <c r="I18" s="202" t="str">
        <f>IF($A$18="","",C18-F18)</f>
        <v/>
      </c>
      <c r="J18" s="202"/>
      <c r="K18" s="202"/>
      <c r="L18" s="210" t="str">
        <f>IF($A$18="","",IF(C18=0,0,F18/C18))</f>
        <v/>
      </c>
      <c r="M18" s="210"/>
      <c r="N18" s="211"/>
      <c r="P18" s="162">
        <f t="shared" si="3"/>
        <v>0</v>
      </c>
      <c r="Q18" s="162">
        <f t="shared" si="4"/>
        <v>0</v>
      </c>
      <c r="U18" s="162">
        <f t="shared" si="5"/>
        <v>0</v>
      </c>
    </row>
    <row r="19" spans="1:21" ht="24.75" customHeight="1" x14ac:dyDescent="0.2">
      <c r="A19" s="195"/>
      <c r="B19" s="167" t="str">
        <f>IF($A$18="","",R9)</f>
        <v/>
      </c>
      <c r="C19" s="203" t="str">
        <f>IF(A18="","",SUMIFS('rok 20XY-20XZ'!$K$17:$K$127,'rok 20XY-20XZ'!$E$17:$E$127,$R$9))</f>
        <v/>
      </c>
      <c r="D19" s="203"/>
      <c r="E19" s="203"/>
      <c r="F19" s="204"/>
      <c r="G19" s="204"/>
      <c r="H19" s="204"/>
      <c r="I19" s="203" t="str">
        <f t="shared" ref="I19:I21" si="8">IF($A$18="","",C19-F19)</f>
        <v/>
      </c>
      <c r="J19" s="203"/>
      <c r="K19" s="203"/>
      <c r="L19" s="205" t="str">
        <f t="shared" ref="L19:L21" si="9">IF($A$18="","",IF(C19=0,0,F19/C19))</f>
        <v/>
      </c>
      <c r="M19" s="205"/>
      <c r="N19" s="206"/>
      <c r="P19" s="162">
        <f t="shared" si="3"/>
        <v>0</v>
      </c>
      <c r="Q19" s="162">
        <f t="shared" si="4"/>
        <v>0</v>
      </c>
      <c r="U19" s="162">
        <f t="shared" si="5"/>
        <v>0</v>
      </c>
    </row>
    <row r="20" spans="1:21" ht="24.75" customHeight="1" x14ac:dyDescent="0.2">
      <c r="A20" s="195"/>
      <c r="B20" s="167" t="str">
        <f>IF($A$18="","",R10)</f>
        <v/>
      </c>
      <c r="C20" s="203" t="str">
        <f>IF(A18="","",SUMIFS('rok 20XY-20XZ'!$K$17:$K$127,'rok 20XY-20XZ'!$E$17:$E$127,$R$10))</f>
        <v/>
      </c>
      <c r="D20" s="203"/>
      <c r="E20" s="203"/>
      <c r="F20" s="204"/>
      <c r="G20" s="204"/>
      <c r="H20" s="204"/>
      <c r="I20" s="203" t="str">
        <f t="shared" si="8"/>
        <v/>
      </c>
      <c r="J20" s="203"/>
      <c r="K20" s="203"/>
      <c r="L20" s="205" t="str">
        <f t="shared" si="9"/>
        <v/>
      </c>
      <c r="M20" s="205"/>
      <c r="N20" s="206"/>
      <c r="P20" s="162">
        <f t="shared" si="3"/>
        <v>0</v>
      </c>
      <c r="Q20" s="162">
        <f t="shared" si="4"/>
        <v>0</v>
      </c>
      <c r="U20" s="162">
        <f t="shared" si="5"/>
        <v>0</v>
      </c>
    </row>
    <row r="21" spans="1:21" ht="24.75" customHeight="1" x14ac:dyDescent="0.2">
      <c r="A21" s="195"/>
      <c r="B21" s="167" t="str">
        <f>IF($A$18="","",R11)</f>
        <v/>
      </c>
      <c r="C21" s="203" t="str">
        <f>IF(A18="","",SUMIFS('rok 20XY-20XZ'!$K$17:$K$127,'rok 20XY-20XZ'!$E$17:$E$127,$R$11))</f>
        <v/>
      </c>
      <c r="D21" s="203"/>
      <c r="E21" s="203"/>
      <c r="F21" s="204"/>
      <c r="G21" s="204"/>
      <c r="H21" s="204"/>
      <c r="I21" s="203" t="str">
        <f t="shared" si="8"/>
        <v/>
      </c>
      <c r="J21" s="203"/>
      <c r="K21" s="203"/>
      <c r="L21" s="205" t="str">
        <f t="shared" si="9"/>
        <v/>
      </c>
      <c r="M21" s="205"/>
      <c r="N21" s="206"/>
      <c r="P21" s="162">
        <f t="shared" si="3"/>
        <v>0</v>
      </c>
      <c r="Q21" s="162">
        <f t="shared" si="4"/>
        <v>0</v>
      </c>
      <c r="U21" s="162">
        <f t="shared" si="5"/>
        <v>0</v>
      </c>
    </row>
    <row r="22" spans="1:21" ht="24.75" customHeight="1" thickBot="1" x14ac:dyDescent="0.25">
      <c r="A22" s="196"/>
      <c r="B22" s="170" t="str">
        <f>IF($A$18="","",R12)</f>
        <v/>
      </c>
      <c r="C22" s="190" t="str">
        <f>IF(A18="","",SUMIFS('rok 20XY-20XZ'!$K$17:$K$127,'rok 20XY-20XZ'!$E$17:$E$127,$R$12))</f>
        <v/>
      </c>
      <c r="D22" s="190"/>
      <c r="E22" s="190"/>
      <c r="F22" s="191"/>
      <c r="G22" s="191"/>
      <c r="H22" s="191"/>
      <c r="I22" s="190" t="str">
        <f>IF($A$18="","",C22-F22)</f>
        <v/>
      </c>
      <c r="J22" s="190"/>
      <c r="K22" s="190"/>
      <c r="L22" s="192" t="str">
        <f>IF($A$18="","",IF(C22=0,0,F22/C22))</f>
        <v/>
      </c>
      <c r="M22" s="192"/>
      <c r="N22" s="193"/>
      <c r="P22" s="162">
        <f t="shared" si="3"/>
        <v>0</v>
      </c>
      <c r="Q22" s="162">
        <f t="shared" si="4"/>
        <v>0</v>
      </c>
      <c r="U22" s="162">
        <f t="shared" si="5"/>
        <v>0</v>
      </c>
    </row>
    <row r="23" spans="1:21" ht="24.75" customHeight="1" x14ac:dyDescent="0.2">
      <c r="A23" s="194" t="str">
        <f>IF('rok 20XY-20XZ'!L10="","",'rok 20XY-20XZ'!L10)</f>
        <v/>
      </c>
      <c r="B23" s="169" t="str">
        <f>IF($A$23="","",R8)</f>
        <v/>
      </c>
      <c r="C23" s="202" t="str">
        <f>IF(A23="","",SUMIFS('rok 20XY-20XZ'!$L$17:$L$127,'rok 20XY-20XZ'!$E$17:$E$127,$R$8))</f>
        <v/>
      </c>
      <c r="D23" s="202"/>
      <c r="E23" s="202"/>
      <c r="F23" s="199"/>
      <c r="G23" s="199"/>
      <c r="H23" s="199"/>
      <c r="I23" s="202" t="str">
        <f>IF($A$23="","",C23-F23)</f>
        <v/>
      </c>
      <c r="J23" s="202"/>
      <c r="K23" s="202"/>
      <c r="L23" s="210" t="str">
        <f>IF($A$23="","",IF(C23=0,0,F23/C23))</f>
        <v/>
      </c>
      <c r="M23" s="210"/>
      <c r="N23" s="211"/>
      <c r="P23" s="162">
        <f t="shared" si="3"/>
        <v>0</v>
      </c>
      <c r="Q23" s="162">
        <f t="shared" si="4"/>
        <v>0</v>
      </c>
      <c r="U23" s="162">
        <f t="shared" si="5"/>
        <v>0</v>
      </c>
    </row>
    <row r="24" spans="1:21" ht="24.75" customHeight="1" x14ac:dyDescent="0.2">
      <c r="A24" s="195"/>
      <c r="B24" s="167" t="str">
        <f>IF($A$23="","",R9)</f>
        <v/>
      </c>
      <c r="C24" s="203" t="str">
        <f>IF(A23="","",SUMIFS('rok 20XY-20XZ'!$L$17:$L$127,'rok 20XY-20XZ'!$E$17:$E$127,$R$9))</f>
        <v/>
      </c>
      <c r="D24" s="203"/>
      <c r="E24" s="203"/>
      <c r="F24" s="204"/>
      <c r="G24" s="204"/>
      <c r="H24" s="204"/>
      <c r="I24" s="203" t="str">
        <f t="shared" ref="I24:I26" si="10">IF($A$23="","",C24-F24)</f>
        <v/>
      </c>
      <c r="J24" s="203"/>
      <c r="K24" s="203"/>
      <c r="L24" s="205" t="str">
        <f t="shared" ref="L24:L26" si="11">IF($A$23="","",IF(C24=0,0,F24/C24))</f>
        <v/>
      </c>
      <c r="M24" s="205"/>
      <c r="N24" s="206"/>
      <c r="P24" s="162">
        <f t="shared" si="3"/>
        <v>0</v>
      </c>
      <c r="Q24" s="162">
        <f t="shared" si="4"/>
        <v>0</v>
      </c>
      <c r="U24" s="162">
        <f t="shared" si="5"/>
        <v>0</v>
      </c>
    </row>
    <row r="25" spans="1:21" ht="24.75" customHeight="1" x14ac:dyDescent="0.2">
      <c r="A25" s="195"/>
      <c r="B25" s="167" t="str">
        <f>IF($A$23="","",R10)</f>
        <v/>
      </c>
      <c r="C25" s="203" t="str">
        <f>IF(A23="","",SUMIFS('rok 20XY-20XZ'!$L$17:$L$127,'rok 20XY-20XZ'!$E$17:$E$127,$R$10))</f>
        <v/>
      </c>
      <c r="D25" s="203"/>
      <c r="E25" s="203"/>
      <c r="F25" s="204"/>
      <c r="G25" s="204"/>
      <c r="H25" s="204"/>
      <c r="I25" s="203" t="str">
        <f t="shared" si="10"/>
        <v/>
      </c>
      <c r="J25" s="203"/>
      <c r="K25" s="203"/>
      <c r="L25" s="205" t="str">
        <f t="shared" si="11"/>
        <v/>
      </c>
      <c r="M25" s="205"/>
      <c r="N25" s="206"/>
      <c r="P25" s="162">
        <f t="shared" si="3"/>
        <v>0</v>
      </c>
      <c r="Q25" s="162">
        <f t="shared" si="4"/>
        <v>0</v>
      </c>
      <c r="U25" s="162">
        <f t="shared" si="5"/>
        <v>0</v>
      </c>
    </row>
    <row r="26" spans="1:21" ht="24.75" customHeight="1" x14ac:dyDescent="0.2">
      <c r="A26" s="195"/>
      <c r="B26" s="167" t="str">
        <f>IF($A$23="","",R11)</f>
        <v/>
      </c>
      <c r="C26" s="203" t="str">
        <f>IF(A23="","",SUMIFS('rok 20XY-20XZ'!$L$17:$L$127,'rok 20XY-20XZ'!$E$17:$E$127,$R$11))</f>
        <v/>
      </c>
      <c r="D26" s="203"/>
      <c r="E26" s="203"/>
      <c r="F26" s="204"/>
      <c r="G26" s="204"/>
      <c r="H26" s="204"/>
      <c r="I26" s="203" t="str">
        <f t="shared" si="10"/>
        <v/>
      </c>
      <c r="J26" s="203"/>
      <c r="K26" s="203"/>
      <c r="L26" s="205" t="str">
        <f t="shared" si="11"/>
        <v/>
      </c>
      <c r="M26" s="205"/>
      <c r="N26" s="206"/>
      <c r="P26" s="162">
        <f t="shared" si="3"/>
        <v>0</v>
      </c>
      <c r="Q26" s="162">
        <f t="shared" si="4"/>
        <v>0</v>
      </c>
      <c r="U26" s="162">
        <f t="shared" si="5"/>
        <v>0</v>
      </c>
    </row>
    <row r="27" spans="1:21" ht="24.75" customHeight="1" thickBot="1" x14ac:dyDescent="0.25">
      <c r="A27" s="196"/>
      <c r="B27" s="170" t="str">
        <f>IF($A$23="","",R12)</f>
        <v/>
      </c>
      <c r="C27" s="190" t="str">
        <f>IF(A23="","",SUMIFS('rok 20XY-20XZ'!$L$17:$L$127,'rok 20XY-20XZ'!$E$17:$E$127,$R$12))</f>
        <v/>
      </c>
      <c r="D27" s="190"/>
      <c r="E27" s="190"/>
      <c r="F27" s="191"/>
      <c r="G27" s="191"/>
      <c r="H27" s="191"/>
      <c r="I27" s="190" t="str">
        <f>IF($A$23="","",C27-F27)</f>
        <v/>
      </c>
      <c r="J27" s="190"/>
      <c r="K27" s="190"/>
      <c r="L27" s="192" t="str">
        <f>IF($A$23="","",IF(C27=0,0,F27/C27))</f>
        <v/>
      </c>
      <c r="M27" s="192"/>
      <c r="N27" s="193"/>
      <c r="P27" s="162">
        <f t="shared" si="3"/>
        <v>0</v>
      </c>
      <c r="Q27" s="162">
        <f t="shared" si="4"/>
        <v>0</v>
      </c>
      <c r="U27" s="162">
        <f t="shared" si="5"/>
        <v>0</v>
      </c>
    </row>
    <row r="28" spans="1:21" ht="24.75" customHeight="1" x14ac:dyDescent="0.2">
      <c r="A28" s="194" t="str">
        <f>IF('rok 20XY-20XZ'!M10="","",'rok 20XY-20XZ'!M10)</f>
        <v/>
      </c>
      <c r="B28" s="169" t="str">
        <f>IF($A$28="","",R8)</f>
        <v/>
      </c>
      <c r="C28" s="202" t="str">
        <f>IF(A28="","",SUMIFS('rok 20XY-20XZ'!$M$17:$M$127,'rok 20XY-20XZ'!$E$17:$E$127,$R$8))</f>
        <v/>
      </c>
      <c r="D28" s="202"/>
      <c r="E28" s="202"/>
      <c r="F28" s="199"/>
      <c r="G28" s="199"/>
      <c r="H28" s="199"/>
      <c r="I28" s="202" t="str">
        <f>IF($A$28="","",C28-F28)</f>
        <v/>
      </c>
      <c r="J28" s="202"/>
      <c r="K28" s="202"/>
      <c r="L28" s="210" t="str">
        <f>IF($A$28="","",IF(C28=0,0,F28/C28))</f>
        <v/>
      </c>
      <c r="M28" s="210"/>
      <c r="N28" s="211"/>
      <c r="P28" s="162">
        <f t="shared" si="3"/>
        <v>0</v>
      </c>
      <c r="Q28" s="162">
        <f t="shared" si="4"/>
        <v>0</v>
      </c>
      <c r="U28" s="162">
        <f t="shared" si="5"/>
        <v>0</v>
      </c>
    </row>
    <row r="29" spans="1:21" ht="24.75" customHeight="1" x14ac:dyDescent="0.2">
      <c r="A29" s="195"/>
      <c r="B29" s="167" t="str">
        <f>IF($A$28="","",R9)</f>
        <v/>
      </c>
      <c r="C29" s="203" t="str">
        <f>IF(A28="","",SUMIFS('rok 20XY-20XZ'!$M$17:$M$127,'rok 20XY-20XZ'!$E$17:$E$127,$R$9))</f>
        <v/>
      </c>
      <c r="D29" s="203"/>
      <c r="E29" s="203"/>
      <c r="F29" s="204"/>
      <c r="G29" s="204"/>
      <c r="H29" s="204"/>
      <c r="I29" s="203" t="str">
        <f t="shared" ref="I29:I31" si="12">IF($A$28="","",C29-F29)</f>
        <v/>
      </c>
      <c r="J29" s="203"/>
      <c r="K29" s="203"/>
      <c r="L29" s="205" t="str">
        <f t="shared" ref="L29:L31" si="13">IF($A$28="","",IF(C29=0,0,F29/C29))</f>
        <v/>
      </c>
      <c r="M29" s="205"/>
      <c r="N29" s="206"/>
      <c r="P29" s="162">
        <f t="shared" si="3"/>
        <v>0</v>
      </c>
      <c r="Q29" s="162">
        <f t="shared" si="4"/>
        <v>0</v>
      </c>
      <c r="U29" s="162">
        <f t="shared" si="5"/>
        <v>0</v>
      </c>
    </row>
    <row r="30" spans="1:21" ht="24.75" customHeight="1" x14ac:dyDescent="0.2">
      <c r="A30" s="195"/>
      <c r="B30" s="167" t="str">
        <f>IF($A$28="","",R10)</f>
        <v/>
      </c>
      <c r="C30" s="203" t="str">
        <f>IF(A28="","",SUMIFS('rok 20XY-20XZ'!$M$17:$M$127,'rok 20XY-20XZ'!$E$17:$E$127,$R$10))</f>
        <v/>
      </c>
      <c r="D30" s="203"/>
      <c r="E30" s="203"/>
      <c r="F30" s="204"/>
      <c r="G30" s="204"/>
      <c r="H30" s="204"/>
      <c r="I30" s="203" t="str">
        <f t="shared" si="12"/>
        <v/>
      </c>
      <c r="J30" s="203"/>
      <c r="K30" s="203"/>
      <c r="L30" s="205" t="str">
        <f t="shared" si="13"/>
        <v/>
      </c>
      <c r="M30" s="205"/>
      <c r="N30" s="206"/>
      <c r="P30" s="162">
        <f t="shared" si="3"/>
        <v>0</v>
      </c>
      <c r="Q30" s="162">
        <f t="shared" si="4"/>
        <v>0</v>
      </c>
      <c r="U30" s="162">
        <f t="shared" si="5"/>
        <v>0</v>
      </c>
    </row>
    <row r="31" spans="1:21" ht="24.75" customHeight="1" x14ac:dyDescent="0.2">
      <c r="A31" s="195"/>
      <c r="B31" s="167" t="str">
        <f>IF($A$28="","",R11)</f>
        <v/>
      </c>
      <c r="C31" s="203" t="str">
        <f>IF(A28="","",SUMIFS('rok 20XY-20XZ'!$M$17:$M$127,'rok 20XY-20XZ'!$E$17:$E$127,$R$11))</f>
        <v/>
      </c>
      <c r="D31" s="203"/>
      <c r="E31" s="203"/>
      <c r="F31" s="204"/>
      <c r="G31" s="204"/>
      <c r="H31" s="204"/>
      <c r="I31" s="203" t="str">
        <f t="shared" si="12"/>
        <v/>
      </c>
      <c r="J31" s="203"/>
      <c r="K31" s="203"/>
      <c r="L31" s="205" t="str">
        <f t="shared" si="13"/>
        <v/>
      </c>
      <c r="M31" s="205"/>
      <c r="N31" s="206"/>
      <c r="P31" s="162">
        <f t="shared" si="3"/>
        <v>0</v>
      </c>
      <c r="Q31" s="162">
        <f t="shared" si="4"/>
        <v>0</v>
      </c>
      <c r="U31" s="162">
        <f t="shared" si="5"/>
        <v>0</v>
      </c>
    </row>
    <row r="32" spans="1:21" ht="24.75" customHeight="1" thickBot="1" x14ac:dyDescent="0.25">
      <c r="A32" s="196"/>
      <c r="B32" s="170" t="str">
        <f>IF($A$28="","",R12)</f>
        <v/>
      </c>
      <c r="C32" s="190" t="str">
        <f>IF(A28="","",SUMIFS('rok 20XY-20XZ'!$M$17:$M$127,'rok 20XY-20XZ'!$E$17:$E$127,$R$12))</f>
        <v/>
      </c>
      <c r="D32" s="190"/>
      <c r="E32" s="190"/>
      <c r="F32" s="191"/>
      <c r="G32" s="191"/>
      <c r="H32" s="191"/>
      <c r="I32" s="190" t="str">
        <f>IF($A$28="","",C32-F32)</f>
        <v/>
      </c>
      <c r="J32" s="190"/>
      <c r="K32" s="190"/>
      <c r="L32" s="192" t="str">
        <f>IF($A$28="","",IF(C32=0,0,F32/C32))</f>
        <v/>
      </c>
      <c r="M32" s="192"/>
      <c r="N32" s="193"/>
      <c r="P32" s="162">
        <f t="shared" si="3"/>
        <v>0</v>
      </c>
      <c r="Q32" s="162">
        <f t="shared" si="4"/>
        <v>0</v>
      </c>
      <c r="U32" s="162">
        <f t="shared" si="5"/>
        <v>0</v>
      </c>
    </row>
    <row r="33" spans="1:14" ht="24.75" customHeight="1" thickBot="1" x14ac:dyDescent="0.25">
      <c r="A33" s="165" t="s">
        <v>7</v>
      </c>
      <c r="B33" s="168" t="s">
        <v>134</v>
      </c>
      <c r="C33" s="207">
        <f>SUM(C8:E31)</f>
        <v>0</v>
      </c>
      <c r="D33" s="208"/>
      <c r="E33" s="208"/>
      <c r="F33" s="208">
        <f>SUM(F8:H31)</f>
        <v>0</v>
      </c>
      <c r="G33" s="208"/>
      <c r="H33" s="208"/>
      <c r="I33" s="208">
        <f>SUM(I8:K31)</f>
        <v>0</v>
      </c>
      <c r="J33" s="208"/>
      <c r="K33" s="208"/>
      <c r="L33" s="212" t="s">
        <v>134</v>
      </c>
      <c r="M33" s="212"/>
      <c r="N33" s="213"/>
    </row>
    <row r="34" spans="1:14" ht="15" customHeight="1" x14ac:dyDescent="0.2"/>
    <row r="35" spans="1:14" ht="15" customHeight="1" x14ac:dyDescent="0.2"/>
    <row r="37" spans="1:14" x14ac:dyDescent="0.2">
      <c r="A37" s="3"/>
      <c r="B37" s="3"/>
      <c r="F37" s="91"/>
      <c r="G37" s="3"/>
    </row>
    <row r="38" spans="1:14" x14ac:dyDescent="0.2">
      <c r="A38" s="3"/>
      <c r="B38" s="3"/>
      <c r="F38" s="91"/>
      <c r="G38" s="3"/>
    </row>
    <row r="39" spans="1:14" x14ac:dyDescent="0.2">
      <c r="A39" s="3"/>
      <c r="B39" s="3"/>
      <c r="F39" s="91"/>
      <c r="G39" s="3"/>
    </row>
    <row r="40" spans="1:14" x14ac:dyDescent="0.2">
      <c r="A40" s="3"/>
      <c r="B40" s="3"/>
      <c r="F40" s="91"/>
      <c r="G40" s="3"/>
    </row>
  </sheetData>
  <sheetProtection algorithmName="SHA-512" hashValue="/sgDlk2DruMUembsIm/CD8dYa0yfJogPT6M7WTt9A6bBpwAFa8SaZ1HuPHbOKCrhix8nsTJtInTemNaGeO+uJA==" saltValue="12qtNTBMXb7pLXoWQTf97A==" spinCount="100000" sheet="1" objects="1" scenarios="1"/>
  <dataConsolidate/>
  <mergeCells count="115">
    <mergeCell ref="L31:N31"/>
    <mergeCell ref="L16:N16"/>
    <mergeCell ref="L19:N19"/>
    <mergeCell ref="L20:N20"/>
    <mergeCell ref="L21:N21"/>
    <mergeCell ref="L24:N24"/>
    <mergeCell ref="L25:N25"/>
    <mergeCell ref="L26:N26"/>
    <mergeCell ref="L29:N29"/>
    <mergeCell ref="L30:N30"/>
    <mergeCell ref="I26:K26"/>
    <mergeCell ref="I29:K29"/>
    <mergeCell ref="I30:K30"/>
    <mergeCell ref="I31:K31"/>
    <mergeCell ref="F21:H21"/>
    <mergeCell ref="F24:H24"/>
    <mergeCell ref="F25:H25"/>
    <mergeCell ref="F26:H26"/>
    <mergeCell ref="F29:H29"/>
    <mergeCell ref="C11:E11"/>
    <mergeCell ref="F9:H9"/>
    <mergeCell ref="F10:H10"/>
    <mergeCell ref="F11:H11"/>
    <mergeCell ref="I9:K9"/>
    <mergeCell ref="C31:E31"/>
    <mergeCell ref="C16:E16"/>
    <mergeCell ref="C19:E19"/>
    <mergeCell ref="C20:E20"/>
    <mergeCell ref="C21:E21"/>
    <mergeCell ref="C24:E24"/>
    <mergeCell ref="C22:E22"/>
    <mergeCell ref="C25:E25"/>
    <mergeCell ref="C26:E26"/>
    <mergeCell ref="C29:E29"/>
    <mergeCell ref="C30:E30"/>
    <mergeCell ref="F30:H30"/>
    <mergeCell ref="F31:H31"/>
    <mergeCell ref="I16:K16"/>
    <mergeCell ref="I19:K19"/>
    <mergeCell ref="I20:K20"/>
    <mergeCell ref="I21:K21"/>
    <mergeCell ref="I24:K24"/>
    <mergeCell ref="I25:K25"/>
    <mergeCell ref="C33:E33"/>
    <mergeCell ref="L7:N7"/>
    <mergeCell ref="L8:N8"/>
    <mergeCell ref="L13:N13"/>
    <mergeCell ref="L18:N18"/>
    <mergeCell ref="L23:N23"/>
    <mergeCell ref="I7:K7"/>
    <mergeCell ref="I8:K8"/>
    <mergeCell ref="I13:K13"/>
    <mergeCell ref="I18:K18"/>
    <mergeCell ref="I23:K23"/>
    <mergeCell ref="F7:H7"/>
    <mergeCell ref="F8:H8"/>
    <mergeCell ref="L28:N28"/>
    <mergeCell ref="C28:E28"/>
    <mergeCell ref="F28:H28"/>
    <mergeCell ref="L33:N33"/>
    <mergeCell ref="I33:K33"/>
    <mergeCell ref="F33:H33"/>
    <mergeCell ref="I28:K28"/>
    <mergeCell ref="L9:N9"/>
    <mergeCell ref="L10:N10"/>
    <mergeCell ref="L11:N11"/>
    <mergeCell ref="F14:H14"/>
    <mergeCell ref="E4:L4"/>
    <mergeCell ref="E5:L5"/>
    <mergeCell ref="F13:H13"/>
    <mergeCell ref="F18:H18"/>
    <mergeCell ref="F23:H23"/>
    <mergeCell ref="C7:E7"/>
    <mergeCell ref="C8:E8"/>
    <mergeCell ref="C13:E13"/>
    <mergeCell ref="C18:E18"/>
    <mergeCell ref="C23:E23"/>
    <mergeCell ref="C9:E9"/>
    <mergeCell ref="C10:E10"/>
    <mergeCell ref="I10:K10"/>
    <mergeCell ref="I11:K11"/>
    <mergeCell ref="C14:E14"/>
    <mergeCell ref="C15:E15"/>
    <mergeCell ref="F15:H15"/>
    <mergeCell ref="I14:K14"/>
    <mergeCell ref="I15:K15"/>
    <mergeCell ref="L14:N14"/>
    <mergeCell ref="L15:N15"/>
    <mergeCell ref="F16:H16"/>
    <mergeCell ref="F19:H19"/>
    <mergeCell ref="F20:H20"/>
    <mergeCell ref="C32:E32"/>
    <mergeCell ref="F32:H32"/>
    <mergeCell ref="I32:K32"/>
    <mergeCell ref="L32:N32"/>
    <mergeCell ref="A8:A12"/>
    <mergeCell ref="A13:A17"/>
    <mergeCell ref="A18:A22"/>
    <mergeCell ref="A23:A27"/>
    <mergeCell ref="A28:A32"/>
    <mergeCell ref="F22:H22"/>
    <mergeCell ref="I22:K22"/>
    <mergeCell ref="L22:N22"/>
    <mergeCell ref="C27:E27"/>
    <mergeCell ref="F27:H27"/>
    <mergeCell ref="I27:K27"/>
    <mergeCell ref="L27:N27"/>
    <mergeCell ref="C12:E12"/>
    <mergeCell ref="F12:H12"/>
    <mergeCell ref="I12:K12"/>
    <mergeCell ref="L12:N12"/>
    <mergeCell ref="C17:E17"/>
    <mergeCell ref="F17:H17"/>
    <mergeCell ref="I17:K17"/>
    <mergeCell ref="L17:N17"/>
  </mergeCells>
  <conditionalFormatting sqref="F8">
    <cfRule type="expression" dxfId="3" priority="33">
      <formula>P8=1</formula>
    </cfRule>
    <cfRule type="expression" dxfId="2" priority="13">
      <formula>U8=1</formula>
    </cfRule>
  </conditionalFormatting>
  <conditionalFormatting sqref="F9:F32">
    <cfRule type="expression" dxfId="1" priority="1">
      <formula>U9=1</formula>
    </cfRule>
    <cfRule type="expression" dxfId="0" priority="2">
      <formula>P9=1</formula>
    </cfRule>
  </conditionalFormatting>
  <dataValidations count="1">
    <dataValidation allowBlank="1" showInputMessage="1" showErrorMessage="1" prompt="Vypĺňa sa na hárku rok 20XY-20XZ" sqref="E4:L5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B10" sqref="B10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36</v>
      </c>
    </row>
    <row r="2" spans="1:14" x14ac:dyDescent="0.2">
      <c r="A2" s="2" t="s">
        <v>34</v>
      </c>
    </row>
    <row r="4" spans="1:14" x14ac:dyDescent="0.2">
      <c r="B4" s="93" t="s">
        <v>44</v>
      </c>
      <c r="C4" s="197" t="str">
        <f>IF('rok 20XY-20XZ'!D4="","",TRANSPOSE('rok 20XY-20XZ'!D4))</f>
        <v/>
      </c>
      <c r="D4" s="197"/>
      <c r="E4" s="197"/>
      <c r="F4" s="197"/>
      <c r="G4" s="197"/>
      <c r="H4" s="197"/>
      <c r="I4" s="197"/>
    </row>
    <row r="5" spans="1:14" x14ac:dyDescent="0.2">
      <c r="B5" s="93" t="s">
        <v>45</v>
      </c>
      <c r="C5" s="198" t="str">
        <f>IF('rok 20XY-20XZ'!D5="","",TRANSPOSE('rok 20XY-20XZ'!D5))</f>
        <v/>
      </c>
      <c r="D5" s="198"/>
      <c r="E5" s="198"/>
      <c r="F5" s="198"/>
      <c r="G5" s="198"/>
      <c r="H5" s="198"/>
      <c r="I5" s="198"/>
    </row>
    <row r="6" spans="1:14" ht="12.75" thickBot="1" x14ac:dyDescent="0.25"/>
    <row r="7" spans="1:14" ht="24.95" customHeight="1" x14ac:dyDescent="0.2">
      <c r="A7" s="216" t="s">
        <v>16</v>
      </c>
      <c r="B7" s="214" t="s">
        <v>47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8" t="s">
        <v>33</v>
      </c>
    </row>
    <row r="8" spans="1:14" ht="24.95" customHeight="1" thickBot="1" x14ac:dyDescent="0.25">
      <c r="A8" s="217"/>
      <c r="B8" s="98" t="s">
        <v>21</v>
      </c>
      <c r="C8" s="84" t="s">
        <v>22</v>
      </c>
      <c r="D8" s="84" t="s">
        <v>23</v>
      </c>
      <c r="E8" s="84" t="s">
        <v>24</v>
      </c>
      <c r="F8" s="84" t="s">
        <v>25</v>
      </c>
      <c r="G8" s="84" t="s">
        <v>26</v>
      </c>
      <c r="H8" s="84" t="s">
        <v>27</v>
      </c>
      <c r="I8" s="84" t="s">
        <v>28</v>
      </c>
      <c r="J8" s="84" t="s">
        <v>29</v>
      </c>
      <c r="K8" s="84" t="s">
        <v>30</v>
      </c>
      <c r="L8" s="84" t="s">
        <v>31</v>
      </c>
      <c r="M8" s="84" t="s">
        <v>32</v>
      </c>
      <c r="N8" s="219"/>
    </row>
    <row r="9" spans="1:14" ht="24.95" customHeight="1" x14ac:dyDescent="0.2">
      <c r="A9" s="85" t="str">
        <f>IF(OR('rok 20XY-20XZ'!I10="vyberte rok",'rok 20XY-20XZ'!I10=""),"",'rok 20XY-20XZ'!I10)</f>
        <v/>
      </c>
      <c r="B9" s="99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7">
        <f>SUM(B9:M9)</f>
        <v>0</v>
      </c>
    </row>
    <row r="10" spans="1:14" ht="24.95" customHeight="1" x14ac:dyDescent="0.2">
      <c r="A10" s="85" t="str">
        <f>IF('rok 20XY-20XZ'!J10="","",'rok 20XY-20XZ'!J10)</f>
        <v/>
      </c>
      <c r="B10" s="99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>
        <f>SUM(B10:M10)</f>
        <v>0</v>
      </c>
    </row>
    <row r="11" spans="1:14" ht="24.95" customHeight="1" x14ac:dyDescent="0.2">
      <c r="A11" s="85" t="str">
        <f>IF('rok 20XY-20XZ'!K10="","",'rok 20XY-20XZ'!K10)</f>
        <v/>
      </c>
      <c r="B11" s="10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88">
        <f t="shared" ref="N11:N14" si="0">SUM(B11:M11)</f>
        <v>0</v>
      </c>
    </row>
    <row r="12" spans="1:14" ht="24.95" customHeight="1" x14ac:dyDescent="0.2">
      <c r="A12" s="85" t="str">
        <f>IF('rok 20XY-20XZ'!L10="","",'rok 20XY-20XZ'!L10)</f>
        <v/>
      </c>
      <c r="B12" s="10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88">
        <f t="shared" si="0"/>
        <v>0</v>
      </c>
    </row>
    <row r="13" spans="1:14" ht="24.95" customHeight="1" x14ac:dyDescent="0.2">
      <c r="A13" s="85" t="str">
        <f>IF('rok 20XY-20XZ'!M10="","",'rok 20XY-20XZ'!M10)</f>
        <v/>
      </c>
      <c r="B13" s="10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88">
        <f t="shared" si="0"/>
        <v>0</v>
      </c>
    </row>
    <row r="14" spans="1:14" ht="24.95" customHeight="1" thickBot="1" x14ac:dyDescent="0.25">
      <c r="A14" s="102" t="s">
        <v>7</v>
      </c>
      <c r="B14" s="101">
        <f t="shared" ref="B14:M14" si="1">SUM(B9:B13)</f>
        <v>0</v>
      </c>
      <c r="C14" s="89">
        <f t="shared" si="1"/>
        <v>0</v>
      </c>
      <c r="D14" s="89">
        <f t="shared" si="1"/>
        <v>0</v>
      </c>
      <c r="E14" s="89">
        <f t="shared" si="1"/>
        <v>0</v>
      </c>
      <c r="F14" s="89">
        <f t="shared" si="1"/>
        <v>0</v>
      </c>
      <c r="G14" s="89">
        <f t="shared" si="1"/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90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sheetProtection algorithmName="SHA-512" hashValue="2M6Dl2RXo/iRTgGqNKAq5xKnCPEjVTW7sgUQEFm/HLKsSdskrNBCOeQyW3U9ZSSNpOYMX86MeLb7JiwVveKwEQ==" saltValue="iP+temPmGsljYhixH88gKw==" spinCount="100000" sheet="1" objects="1" scenarios="1"/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6" sqref="H16"/>
    </sheetView>
  </sheetViews>
  <sheetFormatPr defaultRowHeight="15" x14ac:dyDescent="0.25"/>
  <cols>
    <col min="1" max="16384" width="9.140625" style="156"/>
  </cols>
  <sheetData>
    <row r="1" spans="1:10" x14ac:dyDescent="0.25">
      <c r="A1" s="158" t="s">
        <v>119</v>
      </c>
    </row>
    <row r="2" spans="1:10" x14ac:dyDescent="0.25">
      <c r="A2" s="157"/>
    </row>
    <row r="3" spans="1:10" ht="33.75" customHeight="1" x14ac:dyDescent="0.25">
      <c r="A3" s="220" t="s">
        <v>120</v>
      </c>
      <c r="B3" s="220"/>
      <c r="C3" s="220"/>
      <c r="D3" s="220"/>
      <c r="E3" s="220"/>
      <c r="F3" s="220"/>
      <c r="G3" s="220"/>
      <c r="H3" s="220"/>
      <c r="I3" s="220"/>
      <c r="J3" s="220"/>
    </row>
    <row r="4" spans="1:10" x14ac:dyDescent="0.25">
      <c r="A4" s="157" t="s">
        <v>121</v>
      </c>
    </row>
    <row r="5" spans="1:10" ht="39" customHeight="1" x14ac:dyDescent="0.25">
      <c r="A5" s="220" t="s">
        <v>122</v>
      </c>
      <c r="B5" s="220"/>
      <c r="C5" s="220"/>
      <c r="D5" s="220"/>
      <c r="E5" s="220"/>
      <c r="F5" s="220"/>
      <c r="G5" s="220"/>
      <c r="H5" s="220"/>
      <c r="I5" s="220"/>
      <c r="J5" s="220"/>
    </row>
    <row r="6" spans="1:10" ht="112.5" customHeight="1" x14ac:dyDescent="0.25">
      <c r="A6" s="220" t="s">
        <v>123</v>
      </c>
      <c r="B6" s="220"/>
      <c r="C6" s="220"/>
      <c r="D6" s="220"/>
      <c r="E6" s="220"/>
      <c r="F6" s="220"/>
      <c r="G6" s="220"/>
      <c r="H6" s="220"/>
      <c r="I6" s="220"/>
      <c r="J6" s="220"/>
    </row>
    <row r="7" spans="1:10" ht="62.25" customHeight="1" x14ac:dyDescent="0.25">
      <c r="A7" s="220" t="s">
        <v>124</v>
      </c>
      <c r="B7" s="220"/>
      <c r="C7" s="220"/>
      <c r="D7" s="220"/>
      <c r="E7" s="220"/>
      <c r="F7" s="220"/>
      <c r="G7" s="220"/>
      <c r="H7" s="220"/>
      <c r="I7" s="220"/>
      <c r="J7" s="220"/>
    </row>
    <row r="8" spans="1:10" x14ac:dyDescent="0.25">
      <c r="A8" s="220" t="s">
        <v>125</v>
      </c>
      <c r="B8" s="220"/>
      <c r="C8" s="220"/>
      <c r="D8" s="220"/>
      <c r="E8" s="220"/>
      <c r="F8" s="220"/>
      <c r="G8" s="220"/>
      <c r="H8" s="220"/>
      <c r="I8" s="220"/>
      <c r="J8" s="220"/>
    </row>
    <row r="9" spans="1:10" x14ac:dyDescent="0.25">
      <c r="A9" s="220" t="s">
        <v>126</v>
      </c>
      <c r="B9" s="220"/>
      <c r="C9" s="220"/>
      <c r="D9" s="220"/>
      <c r="E9" s="220"/>
      <c r="F9" s="220"/>
      <c r="G9" s="220"/>
      <c r="H9" s="220"/>
      <c r="I9" s="220"/>
      <c r="J9" s="220"/>
    </row>
    <row r="10" spans="1:10" x14ac:dyDescent="0.25">
      <c r="A10" s="220" t="s">
        <v>127</v>
      </c>
      <c r="B10" s="220"/>
      <c r="C10" s="220"/>
      <c r="D10" s="220"/>
      <c r="E10" s="220"/>
      <c r="F10" s="220"/>
      <c r="G10" s="220"/>
      <c r="H10" s="220"/>
      <c r="I10" s="220"/>
      <c r="J10" s="220"/>
    </row>
  </sheetData>
  <sheetProtection algorithmName="SHA-512" hashValue="h1PuSofyJMvSilvZaHQMpnKMeO2JMbmLbuJ+w1FYlS+kdrMAY4qCDU+axr5ymd4Mq5ROx8ObQUrtfc6Pob8mcw==" saltValue="Fi5rjjs7yWX9Zy8fUq18Qw==" spinCount="100000" sheet="1" objects="1" scenarios="1"/>
  <mergeCells count="7">
    <mergeCell ref="A10:J10"/>
    <mergeCell ref="A3:J3"/>
    <mergeCell ref="A5:J5"/>
    <mergeCell ref="A6:J6"/>
    <mergeCell ref="A7:J7"/>
    <mergeCell ref="A8:J8"/>
    <mergeCell ref="A9:J9"/>
  </mergeCells>
  <pageMargins left="0.39370078740157483" right="0.39370078740157483" top="0.78740157480314965" bottom="0.78740157480314965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C4" sqref="C4"/>
    </sheetView>
  </sheetViews>
  <sheetFormatPr defaultRowHeight="12.75" x14ac:dyDescent="0.25"/>
  <cols>
    <col min="1" max="1" width="6.7109375" style="146" customWidth="1"/>
    <col min="2" max="2" width="3.7109375" style="131" customWidth="1"/>
    <col min="3" max="3" width="13" style="132" customWidth="1"/>
    <col min="4" max="4" width="51.85546875" style="133" customWidth="1"/>
    <col min="5" max="5" width="11.28515625" style="134" customWidth="1"/>
    <col min="6" max="6" width="7.28515625" style="138" customWidth="1"/>
    <col min="7" max="7" width="8.7109375" style="136" customWidth="1"/>
    <col min="8" max="10" width="9.7109375" style="136" hidden="1" customWidth="1"/>
    <col min="11" max="11" width="7.42578125" style="137" hidden="1" customWidth="1"/>
    <col min="12" max="12" width="8.28515625" style="137" hidden="1" customWidth="1"/>
    <col min="13" max="13" width="7.140625" style="134" hidden="1" customWidth="1"/>
    <col min="14" max="14" width="7" style="134" hidden="1" customWidth="1"/>
    <col min="15" max="15" width="3.5703125" style="138" hidden="1" customWidth="1"/>
    <col min="16" max="16" width="12.7109375" style="138" hidden="1" customWidth="1"/>
    <col min="17" max="19" width="11.28515625" style="134" hidden="1" customWidth="1"/>
    <col min="20" max="20" width="10.5703125" style="139" hidden="1" customWidth="1"/>
    <col min="21" max="21" width="10.28515625" style="139" hidden="1" customWidth="1"/>
    <col min="22" max="22" width="5.7109375" style="139" hidden="1" customWidth="1"/>
    <col min="23" max="23" width="0" style="134" hidden="1" customWidth="1"/>
    <col min="24" max="25" width="0" style="138" hidden="1" customWidth="1"/>
    <col min="26" max="26" width="7.5703125" style="132" hidden="1" customWidth="1"/>
    <col min="27" max="27" width="24.85546875" style="132" hidden="1" customWidth="1"/>
    <col min="28" max="28" width="4.28515625" style="138" customWidth="1"/>
    <col min="29" max="29" width="8.28515625" style="138" customWidth="1"/>
    <col min="30" max="30" width="8.7109375" style="138" customWidth="1"/>
    <col min="31" max="34" width="9.140625" style="138"/>
    <col min="35" max="256" width="9.140625" style="104"/>
    <col min="257" max="257" width="6.7109375" style="104" customWidth="1"/>
    <col min="258" max="258" width="3.7109375" style="104" customWidth="1"/>
    <col min="259" max="259" width="13" style="104" customWidth="1"/>
    <col min="260" max="260" width="51.85546875" style="104" customWidth="1"/>
    <col min="261" max="261" width="11.28515625" style="104" customWidth="1"/>
    <col min="262" max="262" width="7.28515625" style="104" customWidth="1"/>
    <col min="263" max="263" width="8.7109375" style="104" customWidth="1"/>
    <col min="264" max="266" width="9.7109375" style="104" customWidth="1"/>
    <col min="267" max="267" width="7.42578125" style="104" customWidth="1"/>
    <col min="268" max="268" width="8.28515625" style="104" customWidth="1"/>
    <col min="269" max="269" width="7.140625" style="104" customWidth="1"/>
    <col min="270" max="270" width="7" style="104" customWidth="1"/>
    <col min="271" max="271" width="3.5703125" style="104" customWidth="1"/>
    <col min="272" max="272" width="12.7109375" style="104" customWidth="1"/>
    <col min="273" max="275" width="11.28515625" style="104" customWidth="1"/>
    <col min="276" max="276" width="10.5703125" style="104" customWidth="1"/>
    <col min="277" max="277" width="10.28515625" style="104" customWidth="1"/>
    <col min="278" max="278" width="5.7109375" style="104" customWidth="1"/>
    <col min="279" max="281" width="9.140625" style="104"/>
    <col min="282" max="282" width="7.5703125" style="104" customWidth="1"/>
    <col min="283" max="283" width="24.85546875" style="104" customWidth="1"/>
    <col min="284" max="284" width="4.28515625" style="104" customWidth="1"/>
    <col min="285" max="285" width="8.28515625" style="104" customWidth="1"/>
    <col min="286" max="286" width="8.7109375" style="104" customWidth="1"/>
    <col min="287" max="512" width="9.140625" style="104"/>
    <col min="513" max="513" width="6.7109375" style="104" customWidth="1"/>
    <col min="514" max="514" width="3.7109375" style="104" customWidth="1"/>
    <col min="515" max="515" width="13" style="104" customWidth="1"/>
    <col min="516" max="516" width="51.85546875" style="104" customWidth="1"/>
    <col min="517" max="517" width="11.28515625" style="104" customWidth="1"/>
    <col min="518" max="518" width="7.28515625" style="104" customWidth="1"/>
    <col min="519" max="519" width="8.7109375" style="104" customWidth="1"/>
    <col min="520" max="522" width="9.7109375" style="104" customWidth="1"/>
    <col min="523" max="523" width="7.42578125" style="104" customWidth="1"/>
    <col min="524" max="524" width="8.28515625" style="104" customWidth="1"/>
    <col min="525" max="525" width="7.140625" style="104" customWidth="1"/>
    <col min="526" max="526" width="7" style="104" customWidth="1"/>
    <col min="527" max="527" width="3.5703125" style="104" customWidth="1"/>
    <col min="528" max="528" width="12.7109375" style="104" customWidth="1"/>
    <col min="529" max="531" width="11.28515625" style="104" customWidth="1"/>
    <col min="532" max="532" width="10.5703125" style="104" customWidth="1"/>
    <col min="533" max="533" width="10.28515625" style="104" customWidth="1"/>
    <col min="534" max="534" width="5.7109375" style="104" customWidth="1"/>
    <col min="535" max="537" width="9.140625" style="104"/>
    <col min="538" max="538" width="7.5703125" style="104" customWidth="1"/>
    <col min="539" max="539" width="24.85546875" style="104" customWidth="1"/>
    <col min="540" max="540" width="4.28515625" style="104" customWidth="1"/>
    <col min="541" max="541" width="8.28515625" style="104" customWidth="1"/>
    <col min="542" max="542" width="8.7109375" style="104" customWidth="1"/>
    <col min="543" max="768" width="9.140625" style="104"/>
    <col min="769" max="769" width="6.7109375" style="104" customWidth="1"/>
    <col min="770" max="770" width="3.7109375" style="104" customWidth="1"/>
    <col min="771" max="771" width="13" style="104" customWidth="1"/>
    <col min="772" max="772" width="51.85546875" style="104" customWidth="1"/>
    <col min="773" max="773" width="11.28515625" style="104" customWidth="1"/>
    <col min="774" max="774" width="7.28515625" style="104" customWidth="1"/>
    <col min="775" max="775" width="8.7109375" style="104" customWidth="1"/>
    <col min="776" max="778" width="9.7109375" style="104" customWidth="1"/>
    <col min="779" max="779" width="7.42578125" style="104" customWidth="1"/>
    <col min="780" max="780" width="8.28515625" style="104" customWidth="1"/>
    <col min="781" max="781" width="7.140625" style="104" customWidth="1"/>
    <col min="782" max="782" width="7" style="104" customWidth="1"/>
    <col min="783" max="783" width="3.5703125" style="104" customWidth="1"/>
    <col min="784" max="784" width="12.7109375" style="104" customWidth="1"/>
    <col min="785" max="787" width="11.28515625" style="104" customWidth="1"/>
    <col min="788" max="788" width="10.5703125" style="104" customWidth="1"/>
    <col min="789" max="789" width="10.28515625" style="104" customWidth="1"/>
    <col min="790" max="790" width="5.7109375" style="104" customWidth="1"/>
    <col min="791" max="793" width="9.140625" style="104"/>
    <col min="794" max="794" width="7.5703125" style="104" customWidth="1"/>
    <col min="795" max="795" width="24.85546875" style="104" customWidth="1"/>
    <col min="796" max="796" width="4.28515625" style="104" customWidth="1"/>
    <col min="797" max="797" width="8.28515625" style="104" customWidth="1"/>
    <col min="798" max="798" width="8.7109375" style="104" customWidth="1"/>
    <col min="799" max="1024" width="9.140625" style="104"/>
    <col min="1025" max="1025" width="6.7109375" style="104" customWidth="1"/>
    <col min="1026" max="1026" width="3.7109375" style="104" customWidth="1"/>
    <col min="1027" max="1027" width="13" style="104" customWidth="1"/>
    <col min="1028" max="1028" width="51.85546875" style="104" customWidth="1"/>
    <col min="1029" max="1029" width="11.28515625" style="104" customWidth="1"/>
    <col min="1030" max="1030" width="7.28515625" style="104" customWidth="1"/>
    <col min="1031" max="1031" width="8.7109375" style="104" customWidth="1"/>
    <col min="1032" max="1034" width="9.7109375" style="104" customWidth="1"/>
    <col min="1035" max="1035" width="7.42578125" style="104" customWidth="1"/>
    <col min="1036" max="1036" width="8.28515625" style="104" customWidth="1"/>
    <col min="1037" max="1037" width="7.140625" style="104" customWidth="1"/>
    <col min="1038" max="1038" width="7" style="104" customWidth="1"/>
    <col min="1039" max="1039" width="3.5703125" style="104" customWidth="1"/>
    <col min="1040" max="1040" width="12.7109375" style="104" customWidth="1"/>
    <col min="1041" max="1043" width="11.28515625" style="104" customWidth="1"/>
    <col min="1044" max="1044" width="10.5703125" style="104" customWidth="1"/>
    <col min="1045" max="1045" width="10.28515625" style="104" customWidth="1"/>
    <col min="1046" max="1046" width="5.7109375" style="104" customWidth="1"/>
    <col min="1047" max="1049" width="9.140625" style="104"/>
    <col min="1050" max="1050" width="7.5703125" style="104" customWidth="1"/>
    <col min="1051" max="1051" width="24.85546875" style="104" customWidth="1"/>
    <col min="1052" max="1052" width="4.28515625" style="104" customWidth="1"/>
    <col min="1053" max="1053" width="8.28515625" style="104" customWidth="1"/>
    <col min="1054" max="1054" width="8.7109375" style="104" customWidth="1"/>
    <col min="1055" max="1280" width="9.140625" style="104"/>
    <col min="1281" max="1281" width="6.7109375" style="104" customWidth="1"/>
    <col min="1282" max="1282" width="3.7109375" style="104" customWidth="1"/>
    <col min="1283" max="1283" width="13" style="104" customWidth="1"/>
    <col min="1284" max="1284" width="51.85546875" style="104" customWidth="1"/>
    <col min="1285" max="1285" width="11.28515625" style="104" customWidth="1"/>
    <col min="1286" max="1286" width="7.28515625" style="104" customWidth="1"/>
    <col min="1287" max="1287" width="8.7109375" style="104" customWidth="1"/>
    <col min="1288" max="1290" width="9.7109375" style="104" customWidth="1"/>
    <col min="1291" max="1291" width="7.42578125" style="104" customWidth="1"/>
    <col min="1292" max="1292" width="8.28515625" style="104" customWidth="1"/>
    <col min="1293" max="1293" width="7.140625" style="104" customWidth="1"/>
    <col min="1294" max="1294" width="7" style="104" customWidth="1"/>
    <col min="1295" max="1295" width="3.5703125" style="104" customWidth="1"/>
    <col min="1296" max="1296" width="12.7109375" style="104" customWidth="1"/>
    <col min="1297" max="1299" width="11.28515625" style="104" customWidth="1"/>
    <col min="1300" max="1300" width="10.5703125" style="104" customWidth="1"/>
    <col min="1301" max="1301" width="10.28515625" style="104" customWidth="1"/>
    <col min="1302" max="1302" width="5.7109375" style="104" customWidth="1"/>
    <col min="1303" max="1305" width="9.140625" style="104"/>
    <col min="1306" max="1306" width="7.5703125" style="104" customWidth="1"/>
    <col min="1307" max="1307" width="24.85546875" style="104" customWidth="1"/>
    <col min="1308" max="1308" width="4.28515625" style="104" customWidth="1"/>
    <col min="1309" max="1309" width="8.28515625" style="104" customWidth="1"/>
    <col min="1310" max="1310" width="8.7109375" style="104" customWidth="1"/>
    <col min="1311" max="1536" width="9.140625" style="104"/>
    <col min="1537" max="1537" width="6.7109375" style="104" customWidth="1"/>
    <col min="1538" max="1538" width="3.7109375" style="104" customWidth="1"/>
    <col min="1539" max="1539" width="13" style="104" customWidth="1"/>
    <col min="1540" max="1540" width="51.85546875" style="104" customWidth="1"/>
    <col min="1541" max="1541" width="11.28515625" style="104" customWidth="1"/>
    <col min="1542" max="1542" width="7.28515625" style="104" customWidth="1"/>
    <col min="1543" max="1543" width="8.7109375" style="104" customWidth="1"/>
    <col min="1544" max="1546" width="9.7109375" style="104" customWidth="1"/>
    <col min="1547" max="1547" width="7.42578125" style="104" customWidth="1"/>
    <col min="1548" max="1548" width="8.28515625" style="104" customWidth="1"/>
    <col min="1549" max="1549" width="7.140625" style="104" customWidth="1"/>
    <col min="1550" max="1550" width="7" style="104" customWidth="1"/>
    <col min="1551" max="1551" width="3.5703125" style="104" customWidth="1"/>
    <col min="1552" max="1552" width="12.7109375" style="104" customWidth="1"/>
    <col min="1553" max="1555" width="11.28515625" style="104" customWidth="1"/>
    <col min="1556" max="1556" width="10.5703125" style="104" customWidth="1"/>
    <col min="1557" max="1557" width="10.28515625" style="104" customWidth="1"/>
    <col min="1558" max="1558" width="5.7109375" style="104" customWidth="1"/>
    <col min="1559" max="1561" width="9.140625" style="104"/>
    <col min="1562" max="1562" width="7.5703125" style="104" customWidth="1"/>
    <col min="1563" max="1563" width="24.85546875" style="104" customWidth="1"/>
    <col min="1564" max="1564" width="4.28515625" style="104" customWidth="1"/>
    <col min="1565" max="1565" width="8.28515625" style="104" customWidth="1"/>
    <col min="1566" max="1566" width="8.7109375" style="104" customWidth="1"/>
    <col min="1567" max="1792" width="9.140625" style="104"/>
    <col min="1793" max="1793" width="6.7109375" style="104" customWidth="1"/>
    <col min="1794" max="1794" width="3.7109375" style="104" customWidth="1"/>
    <col min="1795" max="1795" width="13" style="104" customWidth="1"/>
    <col min="1796" max="1796" width="51.85546875" style="104" customWidth="1"/>
    <col min="1797" max="1797" width="11.28515625" style="104" customWidth="1"/>
    <col min="1798" max="1798" width="7.28515625" style="104" customWidth="1"/>
    <col min="1799" max="1799" width="8.7109375" style="104" customWidth="1"/>
    <col min="1800" max="1802" width="9.7109375" style="104" customWidth="1"/>
    <col min="1803" max="1803" width="7.42578125" style="104" customWidth="1"/>
    <col min="1804" max="1804" width="8.28515625" style="104" customWidth="1"/>
    <col min="1805" max="1805" width="7.140625" style="104" customWidth="1"/>
    <col min="1806" max="1806" width="7" style="104" customWidth="1"/>
    <col min="1807" max="1807" width="3.5703125" style="104" customWidth="1"/>
    <col min="1808" max="1808" width="12.7109375" style="104" customWidth="1"/>
    <col min="1809" max="1811" width="11.28515625" style="104" customWidth="1"/>
    <col min="1812" max="1812" width="10.5703125" style="104" customWidth="1"/>
    <col min="1813" max="1813" width="10.28515625" style="104" customWidth="1"/>
    <col min="1814" max="1814" width="5.7109375" style="104" customWidth="1"/>
    <col min="1815" max="1817" width="9.140625" style="104"/>
    <col min="1818" max="1818" width="7.5703125" style="104" customWidth="1"/>
    <col min="1819" max="1819" width="24.85546875" style="104" customWidth="1"/>
    <col min="1820" max="1820" width="4.28515625" style="104" customWidth="1"/>
    <col min="1821" max="1821" width="8.28515625" style="104" customWidth="1"/>
    <col min="1822" max="1822" width="8.7109375" style="104" customWidth="1"/>
    <col min="1823" max="2048" width="9.140625" style="104"/>
    <col min="2049" max="2049" width="6.7109375" style="104" customWidth="1"/>
    <col min="2050" max="2050" width="3.7109375" style="104" customWidth="1"/>
    <col min="2051" max="2051" width="13" style="104" customWidth="1"/>
    <col min="2052" max="2052" width="51.85546875" style="104" customWidth="1"/>
    <col min="2053" max="2053" width="11.28515625" style="104" customWidth="1"/>
    <col min="2054" max="2054" width="7.28515625" style="104" customWidth="1"/>
    <col min="2055" max="2055" width="8.7109375" style="104" customWidth="1"/>
    <col min="2056" max="2058" width="9.7109375" style="104" customWidth="1"/>
    <col min="2059" max="2059" width="7.42578125" style="104" customWidth="1"/>
    <col min="2060" max="2060" width="8.28515625" style="104" customWidth="1"/>
    <col min="2061" max="2061" width="7.140625" style="104" customWidth="1"/>
    <col min="2062" max="2062" width="7" style="104" customWidth="1"/>
    <col min="2063" max="2063" width="3.5703125" style="104" customWidth="1"/>
    <col min="2064" max="2064" width="12.7109375" style="104" customWidth="1"/>
    <col min="2065" max="2067" width="11.28515625" style="104" customWidth="1"/>
    <col min="2068" max="2068" width="10.5703125" style="104" customWidth="1"/>
    <col min="2069" max="2069" width="10.28515625" style="104" customWidth="1"/>
    <col min="2070" max="2070" width="5.7109375" style="104" customWidth="1"/>
    <col min="2071" max="2073" width="9.140625" style="104"/>
    <col min="2074" max="2074" width="7.5703125" style="104" customWidth="1"/>
    <col min="2075" max="2075" width="24.85546875" style="104" customWidth="1"/>
    <col min="2076" max="2076" width="4.28515625" style="104" customWidth="1"/>
    <col min="2077" max="2077" width="8.28515625" style="104" customWidth="1"/>
    <col min="2078" max="2078" width="8.7109375" style="104" customWidth="1"/>
    <col min="2079" max="2304" width="9.140625" style="104"/>
    <col min="2305" max="2305" width="6.7109375" style="104" customWidth="1"/>
    <col min="2306" max="2306" width="3.7109375" style="104" customWidth="1"/>
    <col min="2307" max="2307" width="13" style="104" customWidth="1"/>
    <col min="2308" max="2308" width="51.85546875" style="104" customWidth="1"/>
    <col min="2309" max="2309" width="11.28515625" style="104" customWidth="1"/>
    <col min="2310" max="2310" width="7.28515625" style="104" customWidth="1"/>
    <col min="2311" max="2311" width="8.7109375" style="104" customWidth="1"/>
    <col min="2312" max="2314" width="9.7109375" style="104" customWidth="1"/>
    <col min="2315" max="2315" width="7.42578125" style="104" customWidth="1"/>
    <col min="2316" max="2316" width="8.28515625" style="104" customWidth="1"/>
    <col min="2317" max="2317" width="7.140625" style="104" customWidth="1"/>
    <col min="2318" max="2318" width="7" style="104" customWidth="1"/>
    <col min="2319" max="2319" width="3.5703125" style="104" customWidth="1"/>
    <col min="2320" max="2320" width="12.7109375" style="104" customWidth="1"/>
    <col min="2321" max="2323" width="11.28515625" style="104" customWidth="1"/>
    <col min="2324" max="2324" width="10.5703125" style="104" customWidth="1"/>
    <col min="2325" max="2325" width="10.28515625" style="104" customWidth="1"/>
    <col min="2326" max="2326" width="5.7109375" style="104" customWidth="1"/>
    <col min="2327" max="2329" width="9.140625" style="104"/>
    <col min="2330" max="2330" width="7.5703125" style="104" customWidth="1"/>
    <col min="2331" max="2331" width="24.85546875" style="104" customWidth="1"/>
    <col min="2332" max="2332" width="4.28515625" style="104" customWidth="1"/>
    <col min="2333" max="2333" width="8.28515625" style="104" customWidth="1"/>
    <col min="2334" max="2334" width="8.7109375" style="104" customWidth="1"/>
    <col min="2335" max="2560" width="9.140625" style="104"/>
    <col min="2561" max="2561" width="6.7109375" style="104" customWidth="1"/>
    <col min="2562" max="2562" width="3.7109375" style="104" customWidth="1"/>
    <col min="2563" max="2563" width="13" style="104" customWidth="1"/>
    <col min="2564" max="2564" width="51.85546875" style="104" customWidth="1"/>
    <col min="2565" max="2565" width="11.28515625" style="104" customWidth="1"/>
    <col min="2566" max="2566" width="7.28515625" style="104" customWidth="1"/>
    <col min="2567" max="2567" width="8.7109375" style="104" customWidth="1"/>
    <col min="2568" max="2570" width="9.7109375" style="104" customWidth="1"/>
    <col min="2571" max="2571" width="7.42578125" style="104" customWidth="1"/>
    <col min="2572" max="2572" width="8.28515625" style="104" customWidth="1"/>
    <col min="2573" max="2573" width="7.140625" style="104" customWidth="1"/>
    <col min="2574" max="2574" width="7" style="104" customWidth="1"/>
    <col min="2575" max="2575" width="3.5703125" style="104" customWidth="1"/>
    <col min="2576" max="2576" width="12.7109375" style="104" customWidth="1"/>
    <col min="2577" max="2579" width="11.28515625" style="104" customWidth="1"/>
    <col min="2580" max="2580" width="10.5703125" style="104" customWidth="1"/>
    <col min="2581" max="2581" width="10.28515625" style="104" customWidth="1"/>
    <col min="2582" max="2582" width="5.7109375" style="104" customWidth="1"/>
    <col min="2583" max="2585" width="9.140625" style="104"/>
    <col min="2586" max="2586" width="7.5703125" style="104" customWidth="1"/>
    <col min="2587" max="2587" width="24.85546875" style="104" customWidth="1"/>
    <col min="2588" max="2588" width="4.28515625" style="104" customWidth="1"/>
    <col min="2589" max="2589" width="8.28515625" style="104" customWidth="1"/>
    <col min="2590" max="2590" width="8.7109375" style="104" customWidth="1"/>
    <col min="2591" max="2816" width="9.140625" style="104"/>
    <col min="2817" max="2817" width="6.7109375" style="104" customWidth="1"/>
    <col min="2818" max="2818" width="3.7109375" style="104" customWidth="1"/>
    <col min="2819" max="2819" width="13" style="104" customWidth="1"/>
    <col min="2820" max="2820" width="51.85546875" style="104" customWidth="1"/>
    <col min="2821" max="2821" width="11.28515625" style="104" customWidth="1"/>
    <col min="2822" max="2822" width="7.28515625" style="104" customWidth="1"/>
    <col min="2823" max="2823" width="8.7109375" style="104" customWidth="1"/>
    <col min="2824" max="2826" width="9.7109375" style="104" customWidth="1"/>
    <col min="2827" max="2827" width="7.42578125" style="104" customWidth="1"/>
    <col min="2828" max="2828" width="8.28515625" style="104" customWidth="1"/>
    <col min="2829" max="2829" width="7.140625" style="104" customWidth="1"/>
    <col min="2830" max="2830" width="7" style="104" customWidth="1"/>
    <col min="2831" max="2831" width="3.5703125" style="104" customWidth="1"/>
    <col min="2832" max="2832" width="12.7109375" style="104" customWidth="1"/>
    <col min="2833" max="2835" width="11.28515625" style="104" customWidth="1"/>
    <col min="2836" max="2836" width="10.5703125" style="104" customWidth="1"/>
    <col min="2837" max="2837" width="10.28515625" style="104" customWidth="1"/>
    <col min="2838" max="2838" width="5.7109375" style="104" customWidth="1"/>
    <col min="2839" max="2841" width="9.140625" style="104"/>
    <col min="2842" max="2842" width="7.5703125" style="104" customWidth="1"/>
    <col min="2843" max="2843" width="24.85546875" style="104" customWidth="1"/>
    <col min="2844" max="2844" width="4.28515625" style="104" customWidth="1"/>
    <col min="2845" max="2845" width="8.28515625" style="104" customWidth="1"/>
    <col min="2846" max="2846" width="8.7109375" style="104" customWidth="1"/>
    <col min="2847" max="3072" width="9.140625" style="104"/>
    <col min="3073" max="3073" width="6.7109375" style="104" customWidth="1"/>
    <col min="3074" max="3074" width="3.7109375" style="104" customWidth="1"/>
    <col min="3075" max="3075" width="13" style="104" customWidth="1"/>
    <col min="3076" max="3076" width="51.85546875" style="104" customWidth="1"/>
    <col min="3077" max="3077" width="11.28515625" style="104" customWidth="1"/>
    <col min="3078" max="3078" width="7.28515625" style="104" customWidth="1"/>
    <col min="3079" max="3079" width="8.7109375" style="104" customWidth="1"/>
    <col min="3080" max="3082" width="9.7109375" style="104" customWidth="1"/>
    <col min="3083" max="3083" width="7.42578125" style="104" customWidth="1"/>
    <col min="3084" max="3084" width="8.28515625" style="104" customWidth="1"/>
    <col min="3085" max="3085" width="7.140625" style="104" customWidth="1"/>
    <col min="3086" max="3086" width="7" style="104" customWidth="1"/>
    <col min="3087" max="3087" width="3.5703125" style="104" customWidth="1"/>
    <col min="3088" max="3088" width="12.7109375" style="104" customWidth="1"/>
    <col min="3089" max="3091" width="11.28515625" style="104" customWidth="1"/>
    <col min="3092" max="3092" width="10.5703125" style="104" customWidth="1"/>
    <col min="3093" max="3093" width="10.28515625" style="104" customWidth="1"/>
    <col min="3094" max="3094" width="5.7109375" style="104" customWidth="1"/>
    <col min="3095" max="3097" width="9.140625" style="104"/>
    <col min="3098" max="3098" width="7.5703125" style="104" customWidth="1"/>
    <col min="3099" max="3099" width="24.85546875" style="104" customWidth="1"/>
    <col min="3100" max="3100" width="4.28515625" style="104" customWidth="1"/>
    <col min="3101" max="3101" width="8.28515625" style="104" customWidth="1"/>
    <col min="3102" max="3102" width="8.7109375" style="104" customWidth="1"/>
    <col min="3103" max="3328" width="9.140625" style="104"/>
    <col min="3329" max="3329" width="6.7109375" style="104" customWidth="1"/>
    <col min="3330" max="3330" width="3.7109375" style="104" customWidth="1"/>
    <col min="3331" max="3331" width="13" style="104" customWidth="1"/>
    <col min="3332" max="3332" width="51.85546875" style="104" customWidth="1"/>
    <col min="3333" max="3333" width="11.28515625" style="104" customWidth="1"/>
    <col min="3334" max="3334" width="7.28515625" style="104" customWidth="1"/>
    <col min="3335" max="3335" width="8.7109375" style="104" customWidth="1"/>
    <col min="3336" max="3338" width="9.7109375" style="104" customWidth="1"/>
    <col min="3339" max="3339" width="7.42578125" style="104" customWidth="1"/>
    <col min="3340" max="3340" width="8.28515625" style="104" customWidth="1"/>
    <col min="3341" max="3341" width="7.140625" style="104" customWidth="1"/>
    <col min="3342" max="3342" width="7" style="104" customWidth="1"/>
    <col min="3343" max="3343" width="3.5703125" style="104" customWidth="1"/>
    <col min="3344" max="3344" width="12.7109375" style="104" customWidth="1"/>
    <col min="3345" max="3347" width="11.28515625" style="104" customWidth="1"/>
    <col min="3348" max="3348" width="10.5703125" style="104" customWidth="1"/>
    <col min="3349" max="3349" width="10.28515625" style="104" customWidth="1"/>
    <col min="3350" max="3350" width="5.7109375" style="104" customWidth="1"/>
    <col min="3351" max="3353" width="9.140625" style="104"/>
    <col min="3354" max="3354" width="7.5703125" style="104" customWidth="1"/>
    <col min="3355" max="3355" width="24.85546875" style="104" customWidth="1"/>
    <col min="3356" max="3356" width="4.28515625" style="104" customWidth="1"/>
    <col min="3357" max="3357" width="8.28515625" style="104" customWidth="1"/>
    <col min="3358" max="3358" width="8.7109375" style="104" customWidth="1"/>
    <col min="3359" max="3584" width="9.140625" style="104"/>
    <col min="3585" max="3585" width="6.7109375" style="104" customWidth="1"/>
    <col min="3586" max="3586" width="3.7109375" style="104" customWidth="1"/>
    <col min="3587" max="3587" width="13" style="104" customWidth="1"/>
    <col min="3588" max="3588" width="51.85546875" style="104" customWidth="1"/>
    <col min="3589" max="3589" width="11.28515625" style="104" customWidth="1"/>
    <col min="3590" max="3590" width="7.28515625" style="104" customWidth="1"/>
    <col min="3591" max="3591" width="8.7109375" style="104" customWidth="1"/>
    <col min="3592" max="3594" width="9.7109375" style="104" customWidth="1"/>
    <col min="3595" max="3595" width="7.42578125" style="104" customWidth="1"/>
    <col min="3596" max="3596" width="8.28515625" style="104" customWidth="1"/>
    <col min="3597" max="3597" width="7.140625" style="104" customWidth="1"/>
    <col min="3598" max="3598" width="7" style="104" customWidth="1"/>
    <col min="3599" max="3599" width="3.5703125" style="104" customWidth="1"/>
    <col min="3600" max="3600" width="12.7109375" style="104" customWidth="1"/>
    <col min="3601" max="3603" width="11.28515625" style="104" customWidth="1"/>
    <col min="3604" max="3604" width="10.5703125" style="104" customWidth="1"/>
    <col min="3605" max="3605" width="10.28515625" style="104" customWidth="1"/>
    <col min="3606" max="3606" width="5.7109375" style="104" customWidth="1"/>
    <col min="3607" max="3609" width="9.140625" style="104"/>
    <col min="3610" max="3610" width="7.5703125" style="104" customWidth="1"/>
    <col min="3611" max="3611" width="24.85546875" style="104" customWidth="1"/>
    <col min="3612" max="3612" width="4.28515625" style="104" customWidth="1"/>
    <col min="3613" max="3613" width="8.28515625" style="104" customWidth="1"/>
    <col min="3614" max="3614" width="8.7109375" style="104" customWidth="1"/>
    <col min="3615" max="3840" width="9.140625" style="104"/>
    <col min="3841" max="3841" width="6.7109375" style="104" customWidth="1"/>
    <col min="3842" max="3842" width="3.7109375" style="104" customWidth="1"/>
    <col min="3843" max="3843" width="13" style="104" customWidth="1"/>
    <col min="3844" max="3844" width="51.85546875" style="104" customWidth="1"/>
    <col min="3845" max="3845" width="11.28515625" style="104" customWidth="1"/>
    <col min="3846" max="3846" width="7.28515625" style="104" customWidth="1"/>
    <col min="3847" max="3847" width="8.7109375" style="104" customWidth="1"/>
    <col min="3848" max="3850" width="9.7109375" style="104" customWidth="1"/>
    <col min="3851" max="3851" width="7.42578125" style="104" customWidth="1"/>
    <col min="3852" max="3852" width="8.28515625" style="104" customWidth="1"/>
    <col min="3853" max="3853" width="7.140625" style="104" customWidth="1"/>
    <col min="3854" max="3854" width="7" style="104" customWidth="1"/>
    <col min="3855" max="3855" width="3.5703125" style="104" customWidth="1"/>
    <col min="3856" max="3856" width="12.7109375" style="104" customWidth="1"/>
    <col min="3857" max="3859" width="11.28515625" style="104" customWidth="1"/>
    <col min="3860" max="3860" width="10.5703125" style="104" customWidth="1"/>
    <col min="3861" max="3861" width="10.28515625" style="104" customWidth="1"/>
    <col min="3862" max="3862" width="5.7109375" style="104" customWidth="1"/>
    <col min="3863" max="3865" width="9.140625" style="104"/>
    <col min="3866" max="3866" width="7.5703125" style="104" customWidth="1"/>
    <col min="3867" max="3867" width="24.85546875" style="104" customWidth="1"/>
    <col min="3868" max="3868" width="4.28515625" style="104" customWidth="1"/>
    <col min="3869" max="3869" width="8.28515625" style="104" customWidth="1"/>
    <col min="3870" max="3870" width="8.7109375" style="104" customWidth="1"/>
    <col min="3871" max="4096" width="9.140625" style="104"/>
    <col min="4097" max="4097" width="6.7109375" style="104" customWidth="1"/>
    <col min="4098" max="4098" width="3.7109375" style="104" customWidth="1"/>
    <col min="4099" max="4099" width="13" style="104" customWidth="1"/>
    <col min="4100" max="4100" width="51.85546875" style="104" customWidth="1"/>
    <col min="4101" max="4101" width="11.28515625" style="104" customWidth="1"/>
    <col min="4102" max="4102" width="7.28515625" style="104" customWidth="1"/>
    <col min="4103" max="4103" width="8.7109375" style="104" customWidth="1"/>
    <col min="4104" max="4106" width="9.7109375" style="104" customWidth="1"/>
    <col min="4107" max="4107" width="7.42578125" style="104" customWidth="1"/>
    <col min="4108" max="4108" width="8.28515625" style="104" customWidth="1"/>
    <col min="4109" max="4109" width="7.140625" style="104" customWidth="1"/>
    <col min="4110" max="4110" width="7" style="104" customWidth="1"/>
    <col min="4111" max="4111" width="3.5703125" style="104" customWidth="1"/>
    <col min="4112" max="4112" width="12.7109375" style="104" customWidth="1"/>
    <col min="4113" max="4115" width="11.28515625" style="104" customWidth="1"/>
    <col min="4116" max="4116" width="10.5703125" style="104" customWidth="1"/>
    <col min="4117" max="4117" width="10.28515625" style="104" customWidth="1"/>
    <col min="4118" max="4118" width="5.7109375" style="104" customWidth="1"/>
    <col min="4119" max="4121" width="9.140625" style="104"/>
    <col min="4122" max="4122" width="7.5703125" style="104" customWidth="1"/>
    <col min="4123" max="4123" width="24.85546875" style="104" customWidth="1"/>
    <col min="4124" max="4124" width="4.28515625" style="104" customWidth="1"/>
    <col min="4125" max="4125" width="8.28515625" style="104" customWidth="1"/>
    <col min="4126" max="4126" width="8.7109375" style="104" customWidth="1"/>
    <col min="4127" max="4352" width="9.140625" style="104"/>
    <col min="4353" max="4353" width="6.7109375" style="104" customWidth="1"/>
    <col min="4354" max="4354" width="3.7109375" style="104" customWidth="1"/>
    <col min="4355" max="4355" width="13" style="104" customWidth="1"/>
    <col min="4356" max="4356" width="51.85546875" style="104" customWidth="1"/>
    <col min="4357" max="4357" width="11.28515625" style="104" customWidth="1"/>
    <col min="4358" max="4358" width="7.28515625" style="104" customWidth="1"/>
    <col min="4359" max="4359" width="8.7109375" style="104" customWidth="1"/>
    <col min="4360" max="4362" width="9.7109375" style="104" customWidth="1"/>
    <col min="4363" max="4363" width="7.42578125" style="104" customWidth="1"/>
    <col min="4364" max="4364" width="8.28515625" style="104" customWidth="1"/>
    <col min="4365" max="4365" width="7.140625" style="104" customWidth="1"/>
    <col min="4366" max="4366" width="7" style="104" customWidth="1"/>
    <col min="4367" max="4367" width="3.5703125" style="104" customWidth="1"/>
    <col min="4368" max="4368" width="12.7109375" style="104" customWidth="1"/>
    <col min="4369" max="4371" width="11.28515625" style="104" customWidth="1"/>
    <col min="4372" max="4372" width="10.5703125" style="104" customWidth="1"/>
    <col min="4373" max="4373" width="10.28515625" style="104" customWidth="1"/>
    <col min="4374" max="4374" width="5.7109375" style="104" customWidth="1"/>
    <col min="4375" max="4377" width="9.140625" style="104"/>
    <col min="4378" max="4378" width="7.5703125" style="104" customWidth="1"/>
    <col min="4379" max="4379" width="24.85546875" style="104" customWidth="1"/>
    <col min="4380" max="4380" width="4.28515625" style="104" customWidth="1"/>
    <col min="4381" max="4381" width="8.28515625" style="104" customWidth="1"/>
    <col min="4382" max="4382" width="8.7109375" style="104" customWidth="1"/>
    <col min="4383" max="4608" width="9.140625" style="104"/>
    <col min="4609" max="4609" width="6.7109375" style="104" customWidth="1"/>
    <col min="4610" max="4610" width="3.7109375" style="104" customWidth="1"/>
    <col min="4611" max="4611" width="13" style="104" customWidth="1"/>
    <col min="4612" max="4612" width="51.85546875" style="104" customWidth="1"/>
    <col min="4613" max="4613" width="11.28515625" style="104" customWidth="1"/>
    <col min="4614" max="4614" width="7.28515625" style="104" customWidth="1"/>
    <col min="4615" max="4615" width="8.7109375" style="104" customWidth="1"/>
    <col min="4616" max="4618" width="9.7109375" style="104" customWidth="1"/>
    <col min="4619" max="4619" width="7.42578125" style="104" customWidth="1"/>
    <col min="4620" max="4620" width="8.28515625" style="104" customWidth="1"/>
    <col min="4621" max="4621" width="7.140625" style="104" customWidth="1"/>
    <col min="4622" max="4622" width="7" style="104" customWidth="1"/>
    <col min="4623" max="4623" width="3.5703125" style="104" customWidth="1"/>
    <col min="4624" max="4624" width="12.7109375" style="104" customWidth="1"/>
    <col min="4625" max="4627" width="11.28515625" style="104" customWidth="1"/>
    <col min="4628" max="4628" width="10.5703125" style="104" customWidth="1"/>
    <col min="4629" max="4629" width="10.28515625" style="104" customWidth="1"/>
    <col min="4630" max="4630" width="5.7109375" style="104" customWidth="1"/>
    <col min="4631" max="4633" width="9.140625" style="104"/>
    <col min="4634" max="4634" width="7.5703125" style="104" customWidth="1"/>
    <col min="4635" max="4635" width="24.85546875" style="104" customWidth="1"/>
    <col min="4636" max="4636" width="4.28515625" style="104" customWidth="1"/>
    <col min="4637" max="4637" width="8.28515625" style="104" customWidth="1"/>
    <col min="4638" max="4638" width="8.7109375" style="104" customWidth="1"/>
    <col min="4639" max="4864" width="9.140625" style="104"/>
    <col min="4865" max="4865" width="6.7109375" style="104" customWidth="1"/>
    <col min="4866" max="4866" width="3.7109375" style="104" customWidth="1"/>
    <col min="4867" max="4867" width="13" style="104" customWidth="1"/>
    <col min="4868" max="4868" width="51.85546875" style="104" customWidth="1"/>
    <col min="4869" max="4869" width="11.28515625" style="104" customWidth="1"/>
    <col min="4870" max="4870" width="7.28515625" style="104" customWidth="1"/>
    <col min="4871" max="4871" width="8.7109375" style="104" customWidth="1"/>
    <col min="4872" max="4874" width="9.7109375" style="104" customWidth="1"/>
    <col min="4875" max="4875" width="7.42578125" style="104" customWidth="1"/>
    <col min="4876" max="4876" width="8.28515625" style="104" customWidth="1"/>
    <col min="4877" max="4877" width="7.140625" style="104" customWidth="1"/>
    <col min="4878" max="4878" width="7" style="104" customWidth="1"/>
    <col min="4879" max="4879" width="3.5703125" style="104" customWidth="1"/>
    <col min="4880" max="4880" width="12.7109375" style="104" customWidth="1"/>
    <col min="4881" max="4883" width="11.28515625" style="104" customWidth="1"/>
    <col min="4884" max="4884" width="10.5703125" style="104" customWidth="1"/>
    <col min="4885" max="4885" width="10.28515625" style="104" customWidth="1"/>
    <col min="4886" max="4886" width="5.7109375" style="104" customWidth="1"/>
    <col min="4887" max="4889" width="9.140625" style="104"/>
    <col min="4890" max="4890" width="7.5703125" style="104" customWidth="1"/>
    <col min="4891" max="4891" width="24.85546875" style="104" customWidth="1"/>
    <col min="4892" max="4892" width="4.28515625" style="104" customWidth="1"/>
    <col min="4893" max="4893" width="8.28515625" style="104" customWidth="1"/>
    <col min="4894" max="4894" width="8.7109375" style="104" customWidth="1"/>
    <col min="4895" max="5120" width="9.140625" style="104"/>
    <col min="5121" max="5121" width="6.7109375" style="104" customWidth="1"/>
    <col min="5122" max="5122" width="3.7109375" style="104" customWidth="1"/>
    <col min="5123" max="5123" width="13" style="104" customWidth="1"/>
    <col min="5124" max="5124" width="51.85546875" style="104" customWidth="1"/>
    <col min="5125" max="5125" width="11.28515625" style="104" customWidth="1"/>
    <col min="5126" max="5126" width="7.28515625" style="104" customWidth="1"/>
    <col min="5127" max="5127" width="8.7109375" style="104" customWidth="1"/>
    <col min="5128" max="5130" width="9.7109375" style="104" customWidth="1"/>
    <col min="5131" max="5131" width="7.42578125" style="104" customWidth="1"/>
    <col min="5132" max="5132" width="8.28515625" style="104" customWidth="1"/>
    <col min="5133" max="5133" width="7.140625" style="104" customWidth="1"/>
    <col min="5134" max="5134" width="7" style="104" customWidth="1"/>
    <col min="5135" max="5135" width="3.5703125" style="104" customWidth="1"/>
    <col min="5136" max="5136" width="12.7109375" style="104" customWidth="1"/>
    <col min="5137" max="5139" width="11.28515625" style="104" customWidth="1"/>
    <col min="5140" max="5140" width="10.5703125" style="104" customWidth="1"/>
    <col min="5141" max="5141" width="10.28515625" style="104" customWidth="1"/>
    <col min="5142" max="5142" width="5.7109375" style="104" customWidth="1"/>
    <col min="5143" max="5145" width="9.140625" style="104"/>
    <col min="5146" max="5146" width="7.5703125" style="104" customWidth="1"/>
    <col min="5147" max="5147" width="24.85546875" style="104" customWidth="1"/>
    <col min="5148" max="5148" width="4.28515625" style="104" customWidth="1"/>
    <col min="5149" max="5149" width="8.28515625" style="104" customWidth="1"/>
    <col min="5150" max="5150" width="8.7109375" style="104" customWidth="1"/>
    <col min="5151" max="5376" width="9.140625" style="104"/>
    <col min="5377" max="5377" width="6.7109375" style="104" customWidth="1"/>
    <col min="5378" max="5378" width="3.7109375" style="104" customWidth="1"/>
    <col min="5379" max="5379" width="13" style="104" customWidth="1"/>
    <col min="5380" max="5380" width="51.85546875" style="104" customWidth="1"/>
    <col min="5381" max="5381" width="11.28515625" style="104" customWidth="1"/>
    <col min="5382" max="5382" width="7.28515625" style="104" customWidth="1"/>
    <col min="5383" max="5383" width="8.7109375" style="104" customWidth="1"/>
    <col min="5384" max="5386" width="9.7109375" style="104" customWidth="1"/>
    <col min="5387" max="5387" width="7.42578125" style="104" customWidth="1"/>
    <col min="5388" max="5388" width="8.28515625" style="104" customWidth="1"/>
    <col min="5389" max="5389" width="7.140625" style="104" customWidth="1"/>
    <col min="5390" max="5390" width="7" style="104" customWidth="1"/>
    <col min="5391" max="5391" width="3.5703125" style="104" customWidth="1"/>
    <col min="5392" max="5392" width="12.7109375" style="104" customWidth="1"/>
    <col min="5393" max="5395" width="11.28515625" style="104" customWidth="1"/>
    <col min="5396" max="5396" width="10.5703125" style="104" customWidth="1"/>
    <col min="5397" max="5397" width="10.28515625" style="104" customWidth="1"/>
    <col min="5398" max="5398" width="5.7109375" style="104" customWidth="1"/>
    <col min="5399" max="5401" width="9.140625" style="104"/>
    <col min="5402" max="5402" width="7.5703125" style="104" customWidth="1"/>
    <col min="5403" max="5403" width="24.85546875" style="104" customWidth="1"/>
    <col min="5404" max="5404" width="4.28515625" style="104" customWidth="1"/>
    <col min="5405" max="5405" width="8.28515625" style="104" customWidth="1"/>
    <col min="5406" max="5406" width="8.7109375" style="104" customWidth="1"/>
    <col min="5407" max="5632" width="9.140625" style="104"/>
    <col min="5633" max="5633" width="6.7109375" style="104" customWidth="1"/>
    <col min="5634" max="5634" width="3.7109375" style="104" customWidth="1"/>
    <col min="5635" max="5635" width="13" style="104" customWidth="1"/>
    <col min="5636" max="5636" width="51.85546875" style="104" customWidth="1"/>
    <col min="5637" max="5637" width="11.28515625" style="104" customWidth="1"/>
    <col min="5638" max="5638" width="7.28515625" style="104" customWidth="1"/>
    <col min="5639" max="5639" width="8.7109375" style="104" customWidth="1"/>
    <col min="5640" max="5642" width="9.7109375" style="104" customWidth="1"/>
    <col min="5643" max="5643" width="7.42578125" style="104" customWidth="1"/>
    <col min="5644" max="5644" width="8.28515625" style="104" customWidth="1"/>
    <col min="5645" max="5645" width="7.140625" style="104" customWidth="1"/>
    <col min="5646" max="5646" width="7" style="104" customWidth="1"/>
    <col min="5647" max="5647" width="3.5703125" style="104" customWidth="1"/>
    <col min="5648" max="5648" width="12.7109375" style="104" customWidth="1"/>
    <col min="5649" max="5651" width="11.28515625" style="104" customWidth="1"/>
    <col min="5652" max="5652" width="10.5703125" style="104" customWidth="1"/>
    <col min="5653" max="5653" width="10.28515625" style="104" customWidth="1"/>
    <col min="5654" max="5654" width="5.7109375" style="104" customWidth="1"/>
    <col min="5655" max="5657" width="9.140625" style="104"/>
    <col min="5658" max="5658" width="7.5703125" style="104" customWidth="1"/>
    <col min="5659" max="5659" width="24.85546875" style="104" customWidth="1"/>
    <col min="5660" max="5660" width="4.28515625" style="104" customWidth="1"/>
    <col min="5661" max="5661" width="8.28515625" style="104" customWidth="1"/>
    <col min="5662" max="5662" width="8.7109375" style="104" customWidth="1"/>
    <col min="5663" max="5888" width="9.140625" style="104"/>
    <col min="5889" max="5889" width="6.7109375" style="104" customWidth="1"/>
    <col min="5890" max="5890" width="3.7109375" style="104" customWidth="1"/>
    <col min="5891" max="5891" width="13" style="104" customWidth="1"/>
    <col min="5892" max="5892" width="51.85546875" style="104" customWidth="1"/>
    <col min="5893" max="5893" width="11.28515625" style="104" customWidth="1"/>
    <col min="5894" max="5894" width="7.28515625" style="104" customWidth="1"/>
    <col min="5895" max="5895" width="8.7109375" style="104" customWidth="1"/>
    <col min="5896" max="5898" width="9.7109375" style="104" customWidth="1"/>
    <col min="5899" max="5899" width="7.42578125" style="104" customWidth="1"/>
    <col min="5900" max="5900" width="8.28515625" style="104" customWidth="1"/>
    <col min="5901" max="5901" width="7.140625" style="104" customWidth="1"/>
    <col min="5902" max="5902" width="7" style="104" customWidth="1"/>
    <col min="5903" max="5903" width="3.5703125" style="104" customWidth="1"/>
    <col min="5904" max="5904" width="12.7109375" style="104" customWidth="1"/>
    <col min="5905" max="5907" width="11.28515625" style="104" customWidth="1"/>
    <col min="5908" max="5908" width="10.5703125" style="104" customWidth="1"/>
    <col min="5909" max="5909" width="10.28515625" style="104" customWidth="1"/>
    <col min="5910" max="5910" width="5.7109375" style="104" customWidth="1"/>
    <col min="5911" max="5913" width="9.140625" style="104"/>
    <col min="5914" max="5914" width="7.5703125" style="104" customWidth="1"/>
    <col min="5915" max="5915" width="24.85546875" style="104" customWidth="1"/>
    <col min="5916" max="5916" width="4.28515625" style="104" customWidth="1"/>
    <col min="5917" max="5917" width="8.28515625" style="104" customWidth="1"/>
    <col min="5918" max="5918" width="8.7109375" style="104" customWidth="1"/>
    <col min="5919" max="6144" width="9.140625" style="104"/>
    <col min="6145" max="6145" width="6.7109375" style="104" customWidth="1"/>
    <col min="6146" max="6146" width="3.7109375" style="104" customWidth="1"/>
    <col min="6147" max="6147" width="13" style="104" customWidth="1"/>
    <col min="6148" max="6148" width="51.85546875" style="104" customWidth="1"/>
    <col min="6149" max="6149" width="11.28515625" style="104" customWidth="1"/>
    <col min="6150" max="6150" width="7.28515625" style="104" customWidth="1"/>
    <col min="6151" max="6151" width="8.7109375" style="104" customWidth="1"/>
    <col min="6152" max="6154" width="9.7109375" style="104" customWidth="1"/>
    <col min="6155" max="6155" width="7.42578125" style="104" customWidth="1"/>
    <col min="6156" max="6156" width="8.28515625" style="104" customWidth="1"/>
    <col min="6157" max="6157" width="7.140625" style="104" customWidth="1"/>
    <col min="6158" max="6158" width="7" style="104" customWidth="1"/>
    <col min="6159" max="6159" width="3.5703125" style="104" customWidth="1"/>
    <col min="6160" max="6160" width="12.7109375" style="104" customWidth="1"/>
    <col min="6161" max="6163" width="11.28515625" style="104" customWidth="1"/>
    <col min="6164" max="6164" width="10.5703125" style="104" customWidth="1"/>
    <col min="6165" max="6165" width="10.28515625" style="104" customWidth="1"/>
    <col min="6166" max="6166" width="5.7109375" style="104" customWidth="1"/>
    <col min="6167" max="6169" width="9.140625" style="104"/>
    <col min="6170" max="6170" width="7.5703125" style="104" customWidth="1"/>
    <col min="6171" max="6171" width="24.85546875" style="104" customWidth="1"/>
    <col min="6172" max="6172" width="4.28515625" style="104" customWidth="1"/>
    <col min="6173" max="6173" width="8.28515625" style="104" customWidth="1"/>
    <col min="6174" max="6174" width="8.7109375" style="104" customWidth="1"/>
    <col min="6175" max="6400" width="9.140625" style="104"/>
    <col min="6401" max="6401" width="6.7109375" style="104" customWidth="1"/>
    <col min="6402" max="6402" width="3.7109375" style="104" customWidth="1"/>
    <col min="6403" max="6403" width="13" style="104" customWidth="1"/>
    <col min="6404" max="6404" width="51.85546875" style="104" customWidth="1"/>
    <col min="6405" max="6405" width="11.28515625" style="104" customWidth="1"/>
    <col min="6406" max="6406" width="7.28515625" style="104" customWidth="1"/>
    <col min="6407" max="6407" width="8.7109375" style="104" customWidth="1"/>
    <col min="6408" max="6410" width="9.7109375" style="104" customWidth="1"/>
    <col min="6411" max="6411" width="7.42578125" style="104" customWidth="1"/>
    <col min="6412" max="6412" width="8.28515625" style="104" customWidth="1"/>
    <col min="6413" max="6413" width="7.140625" style="104" customWidth="1"/>
    <col min="6414" max="6414" width="7" style="104" customWidth="1"/>
    <col min="6415" max="6415" width="3.5703125" style="104" customWidth="1"/>
    <col min="6416" max="6416" width="12.7109375" style="104" customWidth="1"/>
    <col min="6417" max="6419" width="11.28515625" style="104" customWidth="1"/>
    <col min="6420" max="6420" width="10.5703125" style="104" customWidth="1"/>
    <col min="6421" max="6421" width="10.28515625" style="104" customWidth="1"/>
    <col min="6422" max="6422" width="5.7109375" style="104" customWidth="1"/>
    <col min="6423" max="6425" width="9.140625" style="104"/>
    <col min="6426" max="6426" width="7.5703125" style="104" customWidth="1"/>
    <col min="6427" max="6427" width="24.85546875" style="104" customWidth="1"/>
    <col min="6428" max="6428" width="4.28515625" style="104" customWidth="1"/>
    <col min="6429" max="6429" width="8.28515625" style="104" customWidth="1"/>
    <col min="6430" max="6430" width="8.7109375" style="104" customWidth="1"/>
    <col min="6431" max="6656" width="9.140625" style="104"/>
    <col min="6657" max="6657" width="6.7109375" style="104" customWidth="1"/>
    <col min="6658" max="6658" width="3.7109375" style="104" customWidth="1"/>
    <col min="6659" max="6659" width="13" style="104" customWidth="1"/>
    <col min="6660" max="6660" width="51.85546875" style="104" customWidth="1"/>
    <col min="6661" max="6661" width="11.28515625" style="104" customWidth="1"/>
    <col min="6662" max="6662" width="7.28515625" style="104" customWidth="1"/>
    <col min="6663" max="6663" width="8.7109375" style="104" customWidth="1"/>
    <col min="6664" max="6666" width="9.7109375" style="104" customWidth="1"/>
    <col min="6667" max="6667" width="7.42578125" style="104" customWidth="1"/>
    <col min="6668" max="6668" width="8.28515625" style="104" customWidth="1"/>
    <col min="6669" max="6669" width="7.140625" style="104" customWidth="1"/>
    <col min="6670" max="6670" width="7" style="104" customWidth="1"/>
    <col min="6671" max="6671" width="3.5703125" style="104" customWidth="1"/>
    <col min="6672" max="6672" width="12.7109375" style="104" customWidth="1"/>
    <col min="6673" max="6675" width="11.28515625" style="104" customWidth="1"/>
    <col min="6676" max="6676" width="10.5703125" style="104" customWidth="1"/>
    <col min="6677" max="6677" width="10.28515625" style="104" customWidth="1"/>
    <col min="6678" max="6678" width="5.7109375" style="104" customWidth="1"/>
    <col min="6679" max="6681" width="9.140625" style="104"/>
    <col min="6682" max="6682" width="7.5703125" style="104" customWidth="1"/>
    <col min="6683" max="6683" width="24.85546875" style="104" customWidth="1"/>
    <col min="6684" max="6684" width="4.28515625" style="104" customWidth="1"/>
    <col min="6685" max="6685" width="8.28515625" style="104" customWidth="1"/>
    <col min="6686" max="6686" width="8.7109375" style="104" customWidth="1"/>
    <col min="6687" max="6912" width="9.140625" style="104"/>
    <col min="6913" max="6913" width="6.7109375" style="104" customWidth="1"/>
    <col min="6914" max="6914" width="3.7109375" style="104" customWidth="1"/>
    <col min="6915" max="6915" width="13" style="104" customWidth="1"/>
    <col min="6916" max="6916" width="51.85546875" style="104" customWidth="1"/>
    <col min="6917" max="6917" width="11.28515625" style="104" customWidth="1"/>
    <col min="6918" max="6918" width="7.28515625" style="104" customWidth="1"/>
    <col min="6919" max="6919" width="8.7109375" style="104" customWidth="1"/>
    <col min="6920" max="6922" width="9.7109375" style="104" customWidth="1"/>
    <col min="6923" max="6923" width="7.42578125" style="104" customWidth="1"/>
    <col min="6924" max="6924" width="8.28515625" style="104" customWidth="1"/>
    <col min="6925" max="6925" width="7.140625" style="104" customWidth="1"/>
    <col min="6926" max="6926" width="7" style="104" customWidth="1"/>
    <col min="6927" max="6927" width="3.5703125" style="104" customWidth="1"/>
    <col min="6928" max="6928" width="12.7109375" style="104" customWidth="1"/>
    <col min="6929" max="6931" width="11.28515625" style="104" customWidth="1"/>
    <col min="6932" max="6932" width="10.5703125" style="104" customWidth="1"/>
    <col min="6933" max="6933" width="10.28515625" style="104" customWidth="1"/>
    <col min="6934" max="6934" width="5.7109375" style="104" customWidth="1"/>
    <col min="6935" max="6937" width="9.140625" style="104"/>
    <col min="6938" max="6938" width="7.5703125" style="104" customWidth="1"/>
    <col min="6939" max="6939" width="24.85546875" style="104" customWidth="1"/>
    <col min="6940" max="6940" width="4.28515625" style="104" customWidth="1"/>
    <col min="6941" max="6941" width="8.28515625" style="104" customWidth="1"/>
    <col min="6942" max="6942" width="8.7109375" style="104" customWidth="1"/>
    <col min="6943" max="7168" width="9.140625" style="104"/>
    <col min="7169" max="7169" width="6.7109375" style="104" customWidth="1"/>
    <col min="7170" max="7170" width="3.7109375" style="104" customWidth="1"/>
    <col min="7171" max="7171" width="13" style="104" customWidth="1"/>
    <col min="7172" max="7172" width="51.85546875" style="104" customWidth="1"/>
    <col min="7173" max="7173" width="11.28515625" style="104" customWidth="1"/>
    <col min="7174" max="7174" width="7.28515625" style="104" customWidth="1"/>
    <col min="7175" max="7175" width="8.7109375" style="104" customWidth="1"/>
    <col min="7176" max="7178" width="9.7109375" style="104" customWidth="1"/>
    <col min="7179" max="7179" width="7.42578125" style="104" customWidth="1"/>
    <col min="7180" max="7180" width="8.28515625" style="104" customWidth="1"/>
    <col min="7181" max="7181" width="7.140625" style="104" customWidth="1"/>
    <col min="7182" max="7182" width="7" style="104" customWidth="1"/>
    <col min="7183" max="7183" width="3.5703125" style="104" customWidth="1"/>
    <col min="7184" max="7184" width="12.7109375" style="104" customWidth="1"/>
    <col min="7185" max="7187" width="11.28515625" style="104" customWidth="1"/>
    <col min="7188" max="7188" width="10.5703125" style="104" customWidth="1"/>
    <col min="7189" max="7189" width="10.28515625" style="104" customWidth="1"/>
    <col min="7190" max="7190" width="5.7109375" style="104" customWidth="1"/>
    <col min="7191" max="7193" width="9.140625" style="104"/>
    <col min="7194" max="7194" width="7.5703125" style="104" customWidth="1"/>
    <col min="7195" max="7195" width="24.85546875" style="104" customWidth="1"/>
    <col min="7196" max="7196" width="4.28515625" style="104" customWidth="1"/>
    <col min="7197" max="7197" width="8.28515625" style="104" customWidth="1"/>
    <col min="7198" max="7198" width="8.7109375" style="104" customWidth="1"/>
    <col min="7199" max="7424" width="9.140625" style="104"/>
    <col min="7425" max="7425" width="6.7109375" style="104" customWidth="1"/>
    <col min="7426" max="7426" width="3.7109375" style="104" customWidth="1"/>
    <col min="7427" max="7427" width="13" style="104" customWidth="1"/>
    <col min="7428" max="7428" width="51.85546875" style="104" customWidth="1"/>
    <col min="7429" max="7429" width="11.28515625" style="104" customWidth="1"/>
    <col min="7430" max="7430" width="7.28515625" style="104" customWidth="1"/>
    <col min="7431" max="7431" width="8.7109375" style="104" customWidth="1"/>
    <col min="7432" max="7434" width="9.7109375" style="104" customWidth="1"/>
    <col min="7435" max="7435" width="7.42578125" style="104" customWidth="1"/>
    <col min="7436" max="7436" width="8.28515625" style="104" customWidth="1"/>
    <col min="7437" max="7437" width="7.140625" style="104" customWidth="1"/>
    <col min="7438" max="7438" width="7" style="104" customWidth="1"/>
    <col min="7439" max="7439" width="3.5703125" style="104" customWidth="1"/>
    <col min="7440" max="7440" width="12.7109375" style="104" customWidth="1"/>
    <col min="7441" max="7443" width="11.28515625" style="104" customWidth="1"/>
    <col min="7444" max="7444" width="10.5703125" style="104" customWidth="1"/>
    <col min="7445" max="7445" width="10.28515625" style="104" customWidth="1"/>
    <col min="7446" max="7446" width="5.7109375" style="104" customWidth="1"/>
    <col min="7447" max="7449" width="9.140625" style="104"/>
    <col min="7450" max="7450" width="7.5703125" style="104" customWidth="1"/>
    <col min="7451" max="7451" width="24.85546875" style="104" customWidth="1"/>
    <col min="7452" max="7452" width="4.28515625" style="104" customWidth="1"/>
    <col min="7453" max="7453" width="8.28515625" style="104" customWidth="1"/>
    <col min="7454" max="7454" width="8.7109375" style="104" customWidth="1"/>
    <col min="7455" max="7680" width="9.140625" style="104"/>
    <col min="7681" max="7681" width="6.7109375" style="104" customWidth="1"/>
    <col min="7682" max="7682" width="3.7109375" style="104" customWidth="1"/>
    <col min="7683" max="7683" width="13" style="104" customWidth="1"/>
    <col min="7684" max="7684" width="51.85546875" style="104" customWidth="1"/>
    <col min="7685" max="7685" width="11.28515625" style="104" customWidth="1"/>
    <col min="7686" max="7686" width="7.28515625" style="104" customWidth="1"/>
    <col min="7687" max="7687" width="8.7109375" style="104" customWidth="1"/>
    <col min="7688" max="7690" width="9.7109375" style="104" customWidth="1"/>
    <col min="7691" max="7691" width="7.42578125" style="104" customWidth="1"/>
    <col min="7692" max="7692" width="8.28515625" style="104" customWidth="1"/>
    <col min="7693" max="7693" width="7.140625" style="104" customWidth="1"/>
    <col min="7694" max="7694" width="7" style="104" customWidth="1"/>
    <col min="7695" max="7695" width="3.5703125" style="104" customWidth="1"/>
    <col min="7696" max="7696" width="12.7109375" style="104" customWidth="1"/>
    <col min="7697" max="7699" width="11.28515625" style="104" customWidth="1"/>
    <col min="7700" max="7700" width="10.5703125" style="104" customWidth="1"/>
    <col min="7701" max="7701" width="10.28515625" style="104" customWidth="1"/>
    <col min="7702" max="7702" width="5.7109375" style="104" customWidth="1"/>
    <col min="7703" max="7705" width="9.140625" style="104"/>
    <col min="7706" max="7706" width="7.5703125" style="104" customWidth="1"/>
    <col min="7707" max="7707" width="24.85546875" style="104" customWidth="1"/>
    <col min="7708" max="7708" width="4.28515625" style="104" customWidth="1"/>
    <col min="7709" max="7709" width="8.28515625" style="104" customWidth="1"/>
    <col min="7710" max="7710" width="8.7109375" style="104" customWidth="1"/>
    <col min="7711" max="7936" width="9.140625" style="104"/>
    <col min="7937" max="7937" width="6.7109375" style="104" customWidth="1"/>
    <col min="7938" max="7938" width="3.7109375" style="104" customWidth="1"/>
    <col min="7939" max="7939" width="13" style="104" customWidth="1"/>
    <col min="7940" max="7940" width="51.85546875" style="104" customWidth="1"/>
    <col min="7941" max="7941" width="11.28515625" style="104" customWidth="1"/>
    <col min="7942" max="7942" width="7.28515625" style="104" customWidth="1"/>
    <col min="7943" max="7943" width="8.7109375" style="104" customWidth="1"/>
    <col min="7944" max="7946" width="9.7109375" style="104" customWidth="1"/>
    <col min="7947" max="7947" width="7.42578125" style="104" customWidth="1"/>
    <col min="7948" max="7948" width="8.28515625" style="104" customWidth="1"/>
    <col min="7949" max="7949" width="7.140625" style="104" customWidth="1"/>
    <col min="7950" max="7950" width="7" style="104" customWidth="1"/>
    <col min="7951" max="7951" width="3.5703125" style="104" customWidth="1"/>
    <col min="7952" max="7952" width="12.7109375" style="104" customWidth="1"/>
    <col min="7953" max="7955" width="11.28515625" style="104" customWidth="1"/>
    <col min="7956" max="7956" width="10.5703125" style="104" customWidth="1"/>
    <col min="7957" max="7957" width="10.28515625" style="104" customWidth="1"/>
    <col min="7958" max="7958" width="5.7109375" style="104" customWidth="1"/>
    <col min="7959" max="7961" width="9.140625" style="104"/>
    <col min="7962" max="7962" width="7.5703125" style="104" customWidth="1"/>
    <col min="7963" max="7963" width="24.85546875" style="104" customWidth="1"/>
    <col min="7964" max="7964" width="4.28515625" style="104" customWidth="1"/>
    <col min="7965" max="7965" width="8.28515625" style="104" customWidth="1"/>
    <col min="7966" max="7966" width="8.7109375" style="104" customWidth="1"/>
    <col min="7967" max="8192" width="9.140625" style="104"/>
    <col min="8193" max="8193" width="6.7109375" style="104" customWidth="1"/>
    <col min="8194" max="8194" width="3.7109375" style="104" customWidth="1"/>
    <col min="8195" max="8195" width="13" style="104" customWidth="1"/>
    <col min="8196" max="8196" width="51.85546875" style="104" customWidth="1"/>
    <col min="8197" max="8197" width="11.28515625" style="104" customWidth="1"/>
    <col min="8198" max="8198" width="7.28515625" style="104" customWidth="1"/>
    <col min="8199" max="8199" width="8.7109375" style="104" customWidth="1"/>
    <col min="8200" max="8202" width="9.7109375" style="104" customWidth="1"/>
    <col min="8203" max="8203" width="7.42578125" style="104" customWidth="1"/>
    <col min="8204" max="8204" width="8.28515625" style="104" customWidth="1"/>
    <col min="8205" max="8205" width="7.140625" style="104" customWidth="1"/>
    <col min="8206" max="8206" width="7" style="104" customWidth="1"/>
    <col min="8207" max="8207" width="3.5703125" style="104" customWidth="1"/>
    <col min="8208" max="8208" width="12.7109375" style="104" customWidth="1"/>
    <col min="8209" max="8211" width="11.28515625" style="104" customWidth="1"/>
    <col min="8212" max="8212" width="10.5703125" style="104" customWidth="1"/>
    <col min="8213" max="8213" width="10.28515625" style="104" customWidth="1"/>
    <col min="8214" max="8214" width="5.7109375" style="104" customWidth="1"/>
    <col min="8215" max="8217" width="9.140625" style="104"/>
    <col min="8218" max="8218" width="7.5703125" style="104" customWidth="1"/>
    <col min="8219" max="8219" width="24.85546875" style="104" customWidth="1"/>
    <col min="8220" max="8220" width="4.28515625" style="104" customWidth="1"/>
    <col min="8221" max="8221" width="8.28515625" style="104" customWidth="1"/>
    <col min="8222" max="8222" width="8.7109375" style="104" customWidth="1"/>
    <col min="8223" max="8448" width="9.140625" style="104"/>
    <col min="8449" max="8449" width="6.7109375" style="104" customWidth="1"/>
    <col min="8450" max="8450" width="3.7109375" style="104" customWidth="1"/>
    <col min="8451" max="8451" width="13" style="104" customWidth="1"/>
    <col min="8452" max="8452" width="51.85546875" style="104" customWidth="1"/>
    <col min="8453" max="8453" width="11.28515625" style="104" customWidth="1"/>
    <col min="8454" max="8454" width="7.28515625" style="104" customWidth="1"/>
    <col min="8455" max="8455" width="8.7109375" style="104" customWidth="1"/>
    <col min="8456" max="8458" width="9.7109375" style="104" customWidth="1"/>
    <col min="8459" max="8459" width="7.42578125" style="104" customWidth="1"/>
    <col min="8460" max="8460" width="8.28515625" style="104" customWidth="1"/>
    <col min="8461" max="8461" width="7.140625" style="104" customWidth="1"/>
    <col min="8462" max="8462" width="7" style="104" customWidth="1"/>
    <col min="8463" max="8463" width="3.5703125" style="104" customWidth="1"/>
    <col min="8464" max="8464" width="12.7109375" style="104" customWidth="1"/>
    <col min="8465" max="8467" width="11.28515625" style="104" customWidth="1"/>
    <col min="8468" max="8468" width="10.5703125" style="104" customWidth="1"/>
    <col min="8469" max="8469" width="10.28515625" style="104" customWidth="1"/>
    <col min="8470" max="8470" width="5.7109375" style="104" customWidth="1"/>
    <col min="8471" max="8473" width="9.140625" style="104"/>
    <col min="8474" max="8474" width="7.5703125" style="104" customWidth="1"/>
    <col min="8475" max="8475" width="24.85546875" style="104" customWidth="1"/>
    <col min="8476" max="8476" width="4.28515625" style="104" customWidth="1"/>
    <col min="8477" max="8477" width="8.28515625" style="104" customWidth="1"/>
    <col min="8478" max="8478" width="8.7109375" style="104" customWidth="1"/>
    <col min="8479" max="8704" width="9.140625" style="104"/>
    <col min="8705" max="8705" width="6.7109375" style="104" customWidth="1"/>
    <col min="8706" max="8706" width="3.7109375" style="104" customWidth="1"/>
    <col min="8707" max="8707" width="13" style="104" customWidth="1"/>
    <col min="8708" max="8708" width="51.85546875" style="104" customWidth="1"/>
    <col min="8709" max="8709" width="11.28515625" style="104" customWidth="1"/>
    <col min="8710" max="8710" width="7.28515625" style="104" customWidth="1"/>
    <col min="8711" max="8711" width="8.7109375" style="104" customWidth="1"/>
    <col min="8712" max="8714" width="9.7109375" style="104" customWidth="1"/>
    <col min="8715" max="8715" width="7.42578125" style="104" customWidth="1"/>
    <col min="8716" max="8716" width="8.28515625" style="104" customWidth="1"/>
    <col min="8717" max="8717" width="7.140625" style="104" customWidth="1"/>
    <col min="8718" max="8718" width="7" style="104" customWidth="1"/>
    <col min="8719" max="8719" width="3.5703125" style="104" customWidth="1"/>
    <col min="8720" max="8720" width="12.7109375" style="104" customWidth="1"/>
    <col min="8721" max="8723" width="11.28515625" style="104" customWidth="1"/>
    <col min="8724" max="8724" width="10.5703125" style="104" customWidth="1"/>
    <col min="8725" max="8725" width="10.28515625" style="104" customWidth="1"/>
    <col min="8726" max="8726" width="5.7109375" style="104" customWidth="1"/>
    <col min="8727" max="8729" width="9.140625" style="104"/>
    <col min="8730" max="8730" width="7.5703125" style="104" customWidth="1"/>
    <col min="8731" max="8731" width="24.85546875" style="104" customWidth="1"/>
    <col min="8732" max="8732" width="4.28515625" style="104" customWidth="1"/>
    <col min="8733" max="8733" width="8.28515625" style="104" customWidth="1"/>
    <col min="8734" max="8734" width="8.7109375" style="104" customWidth="1"/>
    <col min="8735" max="8960" width="9.140625" style="104"/>
    <col min="8961" max="8961" width="6.7109375" style="104" customWidth="1"/>
    <col min="8962" max="8962" width="3.7109375" style="104" customWidth="1"/>
    <col min="8963" max="8963" width="13" style="104" customWidth="1"/>
    <col min="8964" max="8964" width="51.85546875" style="104" customWidth="1"/>
    <col min="8965" max="8965" width="11.28515625" style="104" customWidth="1"/>
    <col min="8966" max="8966" width="7.28515625" style="104" customWidth="1"/>
    <col min="8967" max="8967" width="8.7109375" style="104" customWidth="1"/>
    <col min="8968" max="8970" width="9.7109375" style="104" customWidth="1"/>
    <col min="8971" max="8971" width="7.42578125" style="104" customWidth="1"/>
    <col min="8972" max="8972" width="8.28515625" style="104" customWidth="1"/>
    <col min="8973" max="8973" width="7.140625" style="104" customWidth="1"/>
    <col min="8974" max="8974" width="7" style="104" customWidth="1"/>
    <col min="8975" max="8975" width="3.5703125" style="104" customWidth="1"/>
    <col min="8976" max="8976" width="12.7109375" style="104" customWidth="1"/>
    <col min="8977" max="8979" width="11.28515625" style="104" customWidth="1"/>
    <col min="8980" max="8980" width="10.5703125" style="104" customWidth="1"/>
    <col min="8981" max="8981" width="10.28515625" style="104" customWidth="1"/>
    <col min="8982" max="8982" width="5.7109375" style="104" customWidth="1"/>
    <col min="8983" max="8985" width="9.140625" style="104"/>
    <col min="8986" max="8986" width="7.5703125" style="104" customWidth="1"/>
    <col min="8987" max="8987" width="24.85546875" style="104" customWidth="1"/>
    <col min="8988" max="8988" width="4.28515625" style="104" customWidth="1"/>
    <col min="8989" max="8989" width="8.28515625" style="104" customWidth="1"/>
    <col min="8990" max="8990" width="8.7109375" style="104" customWidth="1"/>
    <col min="8991" max="9216" width="9.140625" style="104"/>
    <col min="9217" max="9217" width="6.7109375" style="104" customWidth="1"/>
    <col min="9218" max="9218" width="3.7109375" style="104" customWidth="1"/>
    <col min="9219" max="9219" width="13" style="104" customWidth="1"/>
    <col min="9220" max="9220" width="51.85546875" style="104" customWidth="1"/>
    <col min="9221" max="9221" width="11.28515625" style="104" customWidth="1"/>
    <col min="9222" max="9222" width="7.28515625" style="104" customWidth="1"/>
    <col min="9223" max="9223" width="8.7109375" style="104" customWidth="1"/>
    <col min="9224" max="9226" width="9.7109375" style="104" customWidth="1"/>
    <col min="9227" max="9227" width="7.42578125" style="104" customWidth="1"/>
    <col min="9228" max="9228" width="8.28515625" style="104" customWidth="1"/>
    <col min="9229" max="9229" width="7.140625" style="104" customWidth="1"/>
    <col min="9230" max="9230" width="7" style="104" customWidth="1"/>
    <col min="9231" max="9231" width="3.5703125" style="104" customWidth="1"/>
    <col min="9232" max="9232" width="12.7109375" style="104" customWidth="1"/>
    <col min="9233" max="9235" width="11.28515625" style="104" customWidth="1"/>
    <col min="9236" max="9236" width="10.5703125" style="104" customWidth="1"/>
    <col min="9237" max="9237" width="10.28515625" style="104" customWidth="1"/>
    <col min="9238" max="9238" width="5.7109375" style="104" customWidth="1"/>
    <col min="9239" max="9241" width="9.140625" style="104"/>
    <col min="9242" max="9242" width="7.5703125" style="104" customWidth="1"/>
    <col min="9243" max="9243" width="24.85546875" style="104" customWidth="1"/>
    <col min="9244" max="9244" width="4.28515625" style="104" customWidth="1"/>
    <col min="9245" max="9245" width="8.28515625" style="104" customWidth="1"/>
    <col min="9246" max="9246" width="8.7109375" style="104" customWidth="1"/>
    <col min="9247" max="9472" width="9.140625" style="104"/>
    <col min="9473" max="9473" width="6.7109375" style="104" customWidth="1"/>
    <col min="9474" max="9474" width="3.7109375" style="104" customWidth="1"/>
    <col min="9475" max="9475" width="13" style="104" customWidth="1"/>
    <col min="9476" max="9476" width="51.85546875" style="104" customWidth="1"/>
    <col min="9477" max="9477" width="11.28515625" style="104" customWidth="1"/>
    <col min="9478" max="9478" width="7.28515625" style="104" customWidth="1"/>
    <col min="9479" max="9479" width="8.7109375" style="104" customWidth="1"/>
    <col min="9480" max="9482" width="9.7109375" style="104" customWidth="1"/>
    <col min="9483" max="9483" width="7.42578125" style="104" customWidth="1"/>
    <col min="9484" max="9484" width="8.28515625" style="104" customWidth="1"/>
    <col min="9485" max="9485" width="7.140625" style="104" customWidth="1"/>
    <col min="9486" max="9486" width="7" style="104" customWidth="1"/>
    <col min="9487" max="9487" width="3.5703125" style="104" customWidth="1"/>
    <col min="9488" max="9488" width="12.7109375" style="104" customWidth="1"/>
    <col min="9489" max="9491" width="11.28515625" style="104" customWidth="1"/>
    <col min="9492" max="9492" width="10.5703125" style="104" customWidth="1"/>
    <col min="9493" max="9493" width="10.28515625" style="104" customWidth="1"/>
    <col min="9494" max="9494" width="5.7109375" style="104" customWidth="1"/>
    <col min="9495" max="9497" width="9.140625" style="104"/>
    <col min="9498" max="9498" width="7.5703125" style="104" customWidth="1"/>
    <col min="9499" max="9499" width="24.85546875" style="104" customWidth="1"/>
    <col min="9500" max="9500" width="4.28515625" style="104" customWidth="1"/>
    <col min="9501" max="9501" width="8.28515625" style="104" customWidth="1"/>
    <col min="9502" max="9502" width="8.7109375" style="104" customWidth="1"/>
    <col min="9503" max="9728" width="9.140625" style="104"/>
    <col min="9729" max="9729" width="6.7109375" style="104" customWidth="1"/>
    <col min="9730" max="9730" width="3.7109375" style="104" customWidth="1"/>
    <col min="9731" max="9731" width="13" style="104" customWidth="1"/>
    <col min="9732" max="9732" width="51.85546875" style="104" customWidth="1"/>
    <col min="9733" max="9733" width="11.28515625" style="104" customWidth="1"/>
    <col min="9734" max="9734" width="7.28515625" style="104" customWidth="1"/>
    <col min="9735" max="9735" width="8.7109375" style="104" customWidth="1"/>
    <col min="9736" max="9738" width="9.7109375" style="104" customWidth="1"/>
    <col min="9739" max="9739" width="7.42578125" style="104" customWidth="1"/>
    <col min="9740" max="9740" width="8.28515625" style="104" customWidth="1"/>
    <col min="9741" max="9741" width="7.140625" style="104" customWidth="1"/>
    <col min="9742" max="9742" width="7" style="104" customWidth="1"/>
    <col min="9743" max="9743" width="3.5703125" style="104" customWidth="1"/>
    <col min="9744" max="9744" width="12.7109375" style="104" customWidth="1"/>
    <col min="9745" max="9747" width="11.28515625" style="104" customWidth="1"/>
    <col min="9748" max="9748" width="10.5703125" style="104" customWidth="1"/>
    <col min="9749" max="9749" width="10.28515625" style="104" customWidth="1"/>
    <col min="9750" max="9750" width="5.7109375" style="104" customWidth="1"/>
    <col min="9751" max="9753" width="9.140625" style="104"/>
    <col min="9754" max="9754" width="7.5703125" style="104" customWidth="1"/>
    <col min="9755" max="9755" width="24.85546875" style="104" customWidth="1"/>
    <col min="9756" max="9756" width="4.28515625" style="104" customWidth="1"/>
    <col min="9757" max="9757" width="8.28515625" style="104" customWidth="1"/>
    <col min="9758" max="9758" width="8.7109375" style="104" customWidth="1"/>
    <col min="9759" max="9984" width="9.140625" style="104"/>
    <col min="9985" max="9985" width="6.7109375" style="104" customWidth="1"/>
    <col min="9986" max="9986" width="3.7109375" style="104" customWidth="1"/>
    <col min="9987" max="9987" width="13" style="104" customWidth="1"/>
    <col min="9988" max="9988" width="51.85546875" style="104" customWidth="1"/>
    <col min="9989" max="9989" width="11.28515625" style="104" customWidth="1"/>
    <col min="9990" max="9990" width="7.28515625" style="104" customWidth="1"/>
    <col min="9991" max="9991" width="8.7109375" style="104" customWidth="1"/>
    <col min="9992" max="9994" width="9.7109375" style="104" customWidth="1"/>
    <col min="9995" max="9995" width="7.42578125" style="104" customWidth="1"/>
    <col min="9996" max="9996" width="8.28515625" style="104" customWidth="1"/>
    <col min="9997" max="9997" width="7.140625" style="104" customWidth="1"/>
    <col min="9998" max="9998" width="7" style="104" customWidth="1"/>
    <col min="9999" max="9999" width="3.5703125" style="104" customWidth="1"/>
    <col min="10000" max="10000" width="12.7109375" style="104" customWidth="1"/>
    <col min="10001" max="10003" width="11.28515625" style="104" customWidth="1"/>
    <col min="10004" max="10004" width="10.5703125" style="104" customWidth="1"/>
    <col min="10005" max="10005" width="10.28515625" style="104" customWidth="1"/>
    <col min="10006" max="10006" width="5.7109375" style="104" customWidth="1"/>
    <col min="10007" max="10009" width="9.140625" style="104"/>
    <col min="10010" max="10010" width="7.5703125" style="104" customWidth="1"/>
    <col min="10011" max="10011" width="24.85546875" style="104" customWidth="1"/>
    <col min="10012" max="10012" width="4.28515625" style="104" customWidth="1"/>
    <col min="10013" max="10013" width="8.28515625" style="104" customWidth="1"/>
    <col min="10014" max="10014" width="8.7109375" style="104" customWidth="1"/>
    <col min="10015" max="10240" width="9.140625" style="104"/>
    <col min="10241" max="10241" width="6.7109375" style="104" customWidth="1"/>
    <col min="10242" max="10242" width="3.7109375" style="104" customWidth="1"/>
    <col min="10243" max="10243" width="13" style="104" customWidth="1"/>
    <col min="10244" max="10244" width="51.85546875" style="104" customWidth="1"/>
    <col min="10245" max="10245" width="11.28515625" style="104" customWidth="1"/>
    <col min="10246" max="10246" width="7.28515625" style="104" customWidth="1"/>
    <col min="10247" max="10247" width="8.7109375" style="104" customWidth="1"/>
    <col min="10248" max="10250" width="9.7109375" style="104" customWidth="1"/>
    <col min="10251" max="10251" width="7.42578125" style="104" customWidth="1"/>
    <col min="10252" max="10252" width="8.28515625" style="104" customWidth="1"/>
    <col min="10253" max="10253" width="7.140625" style="104" customWidth="1"/>
    <col min="10254" max="10254" width="7" style="104" customWidth="1"/>
    <col min="10255" max="10255" width="3.5703125" style="104" customWidth="1"/>
    <col min="10256" max="10256" width="12.7109375" style="104" customWidth="1"/>
    <col min="10257" max="10259" width="11.28515625" style="104" customWidth="1"/>
    <col min="10260" max="10260" width="10.5703125" style="104" customWidth="1"/>
    <col min="10261" max="10261" width="10.28515625" style="104" customWidth="1"/>
    <col min="10262" max="10262" width="5.7109375" style="104" customWidth="1"/>
    <col min="10263" max="10265" width="9.140625" style="104"/>
    <col min="10266" max="10266" width="7.5703125" style="104" customWidth="1"/>
    <col min="10267" max="10267" width="24.85546875" style="104" customWidth="1"/>
    <col min="10268" max="10268" width="4.28515625" style="104" customWidth="1"/>
    <col min="10269" max="10269" width="8.28515625" style="104" customWidth="1"/>
    <col min="10270" max="10270" width="8.7109375" style="104" customWidth="1"/>
    <col min="10271" max="10496" width="9.140625" style="104"/>
    <col min="10497" max="10497" width="6.7109375" style="104" customWidth="1"/>
    <col min="10498" max="10498" width="3.7109375" style="104" customWidth="1"/>
    <col min="10499" max="10499" width="13" style="104" customWidth="1"/>
    <col min="10500" max="10500" width="51.85546875" style="104" customWidth="1"/>
    <col min="10501" max="10501" width="11.28515625" style="104" customWidth="1"/>
    <col min="10502" max="10502" width="7.28515625" style="104" customWidth="1"/>
    <col min="10503" max="10503" width="8.7109375" style="104" customWidth="1"/>
    <col min="10504" max="10506" width="9.7109375" style="104" customWidth="1"/>
    <col min="10507" max="10507" width="7.42578125" style="104" customWidth="1"/>
    <col min="10508" max="10508" width="8.28515625" style="104" customWidth="1"/>
    <col min="10509" max="10509" width="7.140625" style="104" customWidth="1"/>
    <col min="10510" max="10510" width="7" style="104" customWidth="1"/>
    <col min="10511" max="10511" width="3.5703125" style="104" customWidth="1"/>
    <col min="10512" max="10512" width="12.7109375" style="104" customWidth="1"/>
    <col min="10513" max="10515" width="11.28515625" style="104" customWidth="1"/>
    <col min="10516" max="10516" width="10.5703125" style="104" customWidth="1"/>
    <col min="10517" max="10517" width="10.28515625" style="104" customWidth="1"/>
    <col min="10518" max="10518" width="5.7109375" style="104" customWidth="1"/>
    <col min="10519" max="10521" width="9.140625" style="104"/>
    <col min="10522" max="10522" width="7.5703125" style="104" customWidth="1"/>
    <col min="10523" max="10523" width="24.85546875" style="104" customWidth="1"/>
    <col min="10524" max="10524" width="4.28515625" style="104" customWidth="1"/>
    <col min="10525" max="10525" width="8.28515625" style="104" customWidth="1"/>
    <col min="10526" max="10526" width="8.7109375" style="104" customWidth="1"/>
    <col min="10527" max="10752" width="9.140625" style="104"/>
    <col min="10753" max="10753" width="6.7109375" style="104" customWidth="1"/>
    <col min="10754" max="10754" width="3.7109375" style="104" customWidth="1"/>
    <col min="10755" max="10755" width="13" style="104" customWidth="1"/>
    <col min="10756" max="10756" width="51.85546875" style="104" customWidth="1"/>
    <col min="10757" max="10757" width="11.28515625" style="104" customWidth="1"/>
    <col min="10758" max="10758" width="7.28515625" style="104" customWidth="1"/>
    <col min="10759" max="10759" width="8.7109375" style="104" customWidth="1"/>
    <col min="10760" max="10762" width="9.7109375" style="104" customWidth="1"/>
    <col min="10763" max="10763" width="7.42578125" style="104" customWidth="1"/>
    <col min="10764" max="10764" width="8.28515625" style="104" customWidth="1"/>
    <col min="10765" max="10765" width="7.140625" style="104" customWidth="1"/>
    <col min="10766" max="10766" width="7" style="104" customWidth="1"/>
    <col min="10767" max="10767" width="3.5703125" style="104" customWidth="1"/>
    <col min="10768" max="10768" width="12.7109375" style="104" customWidth="1"/>
    <col min="10769" max="10771" width="11.28515625" style="104" customWidth="1"/>
    <col min="10772" max="10772" width="10.5703125" style="104" customWidth="1"/>
    <col min="10773" max="10773" width="10.28515625" style="104" customWidth="1"/>
    <col min="10774" max="10774" width="5.7109375" style="104" customWidth="1"/>
    <col min="10775" max="10777" width="9.140625" style="104"/>
    <col min="10778" max="10778" width="7.5703125" style="104" customWidth="1"/>
    <col min="10779" max="10779" width="24.85546875" style="104" customWidth="1"/>
    <col min="10780" max="10780" width="4.28515625" style="104" customWidth="1"/>
    <col min="10781" max="10781" width="8.28515625" style="104" customWidth="1"/>
    <col min="10782" max="10782" width="8.7109375" style="104" customWidth="1"/>
    <col min="10783" max="11008" width="9.140625" style="104"/>
    <col min="11009" max="11009" width="6.7109375" style="104" customWidth="1"/>
    <col min="11010" max="11010" width="3.7109375" style="104" customWidth="1"/>
    <col min="11011" max="11011" width="13" style="104" customWidth="1"/>
    <col min="11012" max="11012" width="51.85546875" style="104" customWidth="1"/>
    <col min="11013" max="11013" width="11.28515625" style="104" customWidth="1"/>
    <col min="11014" max="11014" width="7.28515625" style="104" customWidth="1"/>
    <col min="11015" max="11015" width="8.7109375" style="104" customWidth="1"/>
    <col min="11016" max="11018" width="9.7109375" style="104" customWidth="1"/>
    <col min="11019" max="11019" width="7.42578125" style="104" customWidth="1"/>
    <col min="11020" max="11020" width="8.28515625" style="104" customWidth="1"/>
    <col min="11021" max="11021" width="7.140625" style="104" customWidth="1"/>
    <col min="11022" max="11022" width="7" style="104" customWidth="1"/>
    <col min="11023" max="11023" width="3.5703125" style="104" customWidth="1"/>
    <col min="11024" max="11024" width="12.7109375" style="104" customWidth="1"/>
    <col min="11025" max="11027" width="11.28515625" style="104" customWidth="1"/>
    <col min="11028" max="11028" width="10.5703125" style="104" customWidth="1"/>
    <col min="11029" max="11029" width="10.28515625" style="104" customWidth="1"/>
    <col min="11030" max="11030" width="5.7109375" style="104" customWidth="1"/>
    <col min="11031" max="11033" width="9.140625" style="104"/>
    <col min="11034" max="11034" width="7.5703125" style="104" customWidth="1"/>
    <col min="11035" max="11035" width="24.85546875" style="104" customWidth="1"/>
    <col min="11036" max="11036" width="4.28515625" style="104" customWidth="1"/>
    <col min="11037" max="11037" width="8.28515625" style="104" customWidth="1"/>
    <col min="11038" max="11038" width="8.7109375" style="104" customWidth="1"/>
    <col min="11039" max="11264" width="9.140625" style="104"/>
    <col min="11265" max="11265" width="6.7109375" style="104" customWidth="1"/>
    <col min="11266" max="11266" width="3.7109375" style="104" customWidth="1"/>
    <col min="11267" max="11267" width="13" style="104" customWidth="1"/>
    <col min="11268" max="11268" width="51.85546875" style="104" customWidth="1"/>
    <col min="11269" max="11269" width="11.28515625" style="104" customWidth="1"/>
    <col min="11270" max="11270" width="7.28515625" style="104" customWidth="1"/>
    <col min="11271" max="11271" width="8.7109375" style="104" customWidth="1"/>
    <col min="11272" max="11274" width="9.7109375" style="104" customWidth="1"/>
    <col min="11275" max="11275" width="7.42578125" style="104" customWidth="1"/>
    <col min="11276" max="11276" width="8.28515625" style="104" customWidth="1"/>
    <col min="11277" max="11277" width="7.140625" style="104" customWidth="1"/>
    <col min="11278" max="11278" width="7" style="104" customWidth="1"/>
    <col min="11279" max="11279" width="3.5703125" style="104" customWidth="1"/>
    <col min="11280" max="11280" width="12.7109375" style="104" customWidth="1"/>
    <col min="11281" max="11283" width="11.28515625" style="104" customWidth="1"/>
    <col min="11284" max="11284" width="10.5703125" style="104" customWidth="1"/>
    <col min="11285" max="11285" width="10.28515625" style="104" customWidth="1"/>
    <col min="11286" max="11286" width="5.7109375" style="104" customWidth="1"/>
    <col min="11287" max="11289" width="9.140625" style="104"/>
    <col min="11290" max="11290" width="7.5703125" style="104" customWidth="1"/>
    <col min="11291" max="11291" width="24.85546875" style="104" customWidth="1"/>
    <col min="11292" max="11292" width="4.28515625" style="104" customWidth="1"/>
    <col min="11293" max="11293" width="8.28515625" style="104" customWidth="1"/>
    <col min="11294" max="11294" width="8.7109375" style="104" customWidth="1"/>
    <col min="11295" max="11520" width="9.140625" style="104"/>
    <col min="11521" max="11521" width="6.7109375" style="104" customWidth="1"/>
    <col min="11522" max="11522" width="3.7109375" style="104" customWidth="1"/>
    <col min="11523" max="11523" width="13" style="104" customWidth="1"/>
    <col min="11524" max="11524" width="51.85546875" style="104" customWidth="1"/>
    <col min="11525" max="11525" width="11.28515625" style="104" customWidth="1"/>
    <col min="11526" max="11526" width="7.28515625" style="104" customWidth="1"/>
    <col min="11527" max="11527" width="8.7109375" style="104" customWidth="1"/>
    <col min="11528" max="11530" width="9.7109375" style="104" customWidth="1"/>
    <col min="11531" max="11531" width="7.42578125" style="104" customWidth="1"/>
    <col min="11532" max="11532" width="8.28515625" style="104" customWidth="1"/>
    <col min="11533" max="11533" width="7.140625" style="104" customWidth="1"/>
    <col min="11534" max="11534" width="7" style="104" customWidth="1"/>
    <col min="11535" max="11535" width="3.5703125" style="104" customWidth="1"/>
    <col min="11536" max="11536" width="12.7109375" style="104" customWidth="1"/>
    <col min="11537" max="11539" width="11.28515625" style="104" customWidth="1"/>
    <col min="11540" max="11540" width="10.5703125" style="104" customWidth="1"/>
    <col min="11541" max="11541" width="10.28515625" style="104" customWidth="1"/>
    <col min="11542" max="11542" width="5.7109375" style="104" customWidth="1"/>
    <col min="11543" max="11545" width="9.140625" style="104"/>
    <col min="11546" max="11546" width="7.5703125" style="104" customWidth="1"/>
    <col min="11547" max="11547" width="24.85546875" style="104" customWidth="1"/>
    <col min="11548" max="11548" width="4.28515625" style="104" customWidth="1"/>
    <col min="11549" max="11549" width="8.28515625" style="104" customWidth="1"/>
    <col min="11550" max="11550" width="8.7109375" style="104" customWidth="1"/>
    <col min="11551" max="11776" width="9.140625" style="104"/>
    <col min="11777" max="11777" width="6.7109375" style="104" customWidth="1"/>
    <col min="11778" max="11778" width="3.7109375" style="104" customWidth="1"/>
    <col min="11779" max="11779" width="13" style="104" customWidth="1"/>
    <col min="11780" max="11780" width="51.85546875" style="104" customWidth="1"/>
    <col min="11781" max="11781" width="11.28515625" style="104" customWidth="1"/>
    <col min="11782" max="11782" width="7.28515625" style="104" customWidth="1"/>
    <col min="11783" max="11783" width="8.7109375" style="104" customWidth="1"/>
    <col min="11784" max="11786" width="9.7109375" style="104" customWidth="1"/>
    <col min="11787" max="11787" width="7.42578125" style="104" customWidth="1"/>
    <col min="11788" max="11788" width="8.28515625" style="104" customWidth="1"/>
    <col min="11789" max="11789" width="7.140625" style="104" customWidth="1"/>
    <col min="11790" max="11790" width="7" style="104" customWidth="1"/>
    <col min="11791" max="11791" width="3.5703125" style="104" customWidth="1"/>
    <col min="11792" max="11792" width="12.7109375" style="104" customWidth="1"/>
    <col min="11793" max="11795" width="11.28515625" style="104" customWidth="1"/>
    <col min="11796" max="11796" width="10.5703125" style="104" customWidth="1"/>
    <col min="11797" max="11797" width="10.28515625" style="104" customWidth="1"/>
    <col min="11798" max="11798" width="5.7109375" style="104" customWidth="1"/>
    <col min="11799" max="11801" width="9.140625" style="104"/>
    <col min="11802" max="11802" width="7.5703125" style="104" customWidth="1"/>
    <col min="11803" max="11803" width="24.85546875" style="104" customWidth="1"/>
    <col min="11804" max="11804" width="4.28515625" style="104" customWidth="1"/>
    <col min="11805" max="11805" width="8.28515625" style="104" customWidth="1"/>
    <col min="11806" max="11806" width="8.7109375" style="104" customWidth="1"/>
    <col min="11807" max="12032" width="9.140625" style="104"/>
    <col min="12033" max="12033" width="6.7109375" style="104" customWidth="1"/>
    <col min="12034" max="12034" width="3.7109375" style="104" customWidth="1"/>
    <col min="12035" max="12035" width="13" style="104" customWidth="1"/>
    <col min="12036" max="12036" width="51.85546875" style="104" customWidth="1"/>
    <col min="12037" max="12037" width="11.28515625" style="104" customWidth="1"/>
    <col min="12038" max="12038" width="7.28515625" style="104" customWidth="1"/>
    <col min="12039" max="12039" width="8.7109375" style="104" customWidth="1"/>
    <col min="12040" max="12042" width="9.7109375" style="104" customWidth="1"/>
    <col min="12043" max="12043" width="7.42578125" style="104" customWidth="1"/>
    <col min="12044" max="12044" width="8.28515625" style="104" customWidth="1"/>
    <col min="12045" max="12045" width="7.140625" style="104" customWidth="1"/>
    <col min="12046" max="12046" width="7" style="104" customWidth="1"/>
    <col min="12047" max="12047" width="3.5703125" style="104" customWidth="1"/>
    <col min="12048" max="12048" width="12.7109375" style="104" customWidth="1"/>
    <col min="12049" max="12051" width="11.28515625" style="104" customWidth="1"/>
    <col min="12052" max="12052" width="10.5703125" style="104" customWidth="1"/>
    <col min="12053" max="12053" width="10.28515625" style="104" customWidth="1"/>
    <col min="12054" max="12054" width="5.7109375" style="104" customWidth="1"/>
    <col min="12055" max="12057" width="9.140625" style="104"/>
    <col min="12058" max="12058" width="7.5703125" style="104" customWidth="1"/>
    <col min="12059" max="12059" width="24.85546875" style="104" customWidth="1"/>
    <col min="12060" max="12060" width="4.28515625" style="104" customWidth="1"/>
    <col min="12061" max="12061" width="8.28515625" style="104" customWidth="1"/>
    <col min="12062" max="12062" width="8.7109375" style="104" customWidth="1"/>
    <col min="12063" max="12288" width="9.140625" style="104"/>
    <col min="12289" max="12289" width="6.7109375" style="104" customWidth="1"/>
    <col min="12290" max="12290" width="3.7109375" style="104" customWidth="1"/>
    <col min="12291" max="12291" width="13" style="104" customWidth="1"/>
    <col min="12292" max="12292" width="51.85546875" style="104" customWidth="1"/>
    <col min="12293" max="12293" width="11.28515625" style="104" customWidth="1"/>
    <col min="12294" max="12294" width="7.28515625" style="104" customWidth="1"/>
    <col min="12295" max="12295" width="8.7109375" style="104" customWidth="1"/>
    <col min="12296" max="12298" width="9.7109375" style="104" customWidth="1"/>
    <col min="12299" max="12299" width="7.42578125" style="104" customWidth="1"/>
    <col min="12300" max="12300" width="8.28515625" style="104" customWidth="1"/>
    <col min="12301" max="12301" width="7.140625" style="104" customWidth="1"/>
    <col min="12302" max="12302" width="7" style="104" customWidth="1"/>
    <col min="12303" max="12303" width="3.5703125" style="104" customWidth="1"/>
    <col min="12304" max="12304" width="12.7109375" style="104" customWidth="1"/>
    <col min="12305" max="12307" width="11.28515625" style="104" customWidth="1"/>
    <col min="12308" max="12308" width="10.5703125" style="104" customWidth="1"/>
    <col min="12309" max="12309" width="10.28515625" style="104" customWidth="1"/>
    <col min="12310" max="12310" width="5.7109375" style="104" customWidth="1"/>
    <col min="12311" max="12313" width="9.140625" style="104"/>
    <col min="12314" max="12314" width="7.5703125" style="104" customWidth="1"/>
    <col min="12315" max="12315" width="24.85546875" style="104" customWidth="1"/>
    <col min="12316" max="12316" width="4.28515625" style="104" customWidth="1"/>
    <col min="12317" max="12317" width="8.28515625" style="104" customWidth="1"/>
    <col min="12318" max="12318" width="8.7109375" style="104" customWidth="1"/>
    <col min="12319" max="12544" width="9.140625" style="104"/>
    <col min="12545" max="12545" width="6.7109375" style="104" customWidth="1"/>
    <col min="12546" max="12546" width="3.7109375" style="104" customWidth="1"/>
    <col min="12547" max="12547" width="13" style="104" customWidth="1"/>
    <col min="12548" max="12548" width="51.85546875" style="104" customWidth="1"/>
    <col min="12549" max="12549" width="11.28515625" style="104" customWidth="1"/>
    <col min="12550" max="12550" width="7.28515625" style="104" customWidth="1"/>
    <col min="12551" max="12551" width="8.7109375" style="104" customWidth="1"/>
    <col min="12552" max="12554" width="9.7109375" style="104" customWidth="1"/>
    <col min="12555" max="12555" width="7.42578125" style="104" customWidth="1"/>
    <col min="12556" max="12556" width="8.28515625" style="104" customWidth="1"/>
    <col min="12557" max="12557" width="7.140625" style="104" customWidth="1"/>
    <col min="12558" max="12558" width="7" style="104" customWidth="1"/>
    <col min="12559" max="12559" width="3.5703125" style="104" customWidth="1"/>
    <col min="12560" max="12560" width="12.7109375" style="104" customWidth="1"/>
    <col min="12561" max="12563" width="11.28515625" style="104" customWidth="1"/>
    <col min="12564" max="12564" width="10.5703125" style="104" customWidth="1"/>
    <col min="12565" max="12565" width="10.28515625" style="104" customWidth="1"/>
    <col min="12566" max="12566" width="5.7109375" style="104" customWidth="1"/>
    <col min="12567" max="12569" width="9.140625" style="104"/>
    <col min="12570" max="12570" width="7.5703125" style="104" customWidth="1"/>
    <col min="12571" max="12571" width="24.85546875" style="104" customWidth="1"/>
    <col min="12572" max="12572" width="4.28515625" style="104" customWidth="1"/>
    <col min="12573" max="12573" width="8.28515625" style="104" customWidth="1"/>
    <col min="12574" max="12574" width="8.7109375" style="104" customWidth="1"/>
    <col min="12575" max="12800" width="9.140625" style="104"/>
    <col min="12801" max="12801" width="6.7109375" style="104" customWidth="1"/>
    <col min="12802" max="12802" width="3.7109375" style="104" customWidth="1"/>
    <col min="12803" max="12803" width="13" style="104" customWidth="1"/>
    <col min="12804" max="12804" width="51.85546875" style="104" customWidth="1"/>
    <col min="12805" max="12805" width="11.28515625" style="104" customWidth="1"/>
    <col min="12806" max="12806" width="7.28515625" style="104" customWidth="1"/>
    <col min="12807" max="12807" width="8.7109375" style="104" customWidth="1"/>
    <col min="12808" max="12810" width="9.7109375" style="104" customWidth="1"/>
    <col min="12811" max="12811" width="7.42578125" style="104" customWidth="1"/>
    <col min="12812" max="12812" width="8.28515625" style="104" customWidth="1"/>
    <col min="12813" max="12813" width="7.140625" style="104" customWidth="1"/>
    <col min="12814" max="12814" width="7" style="104" customWidth="1"/>
    <col min="12815" max="12815" width="3.5703125" style="104" customWidth="1"/>
    <col min="12816" max="12816" width="12.7109375" style="104" customWidth="1"/>
    <col min="12817" max="12819" width="11.28515625" style="104" customWidth="1"/>
    <col min="12820" max="12820" width="10.5703125" style="104" customWidth="1"/>
    <col min="12821" max="12821" width="10.28515625" style="104" customWidth="1"/>
    <col min="12822" max="12822" width="5.7109375" style="104" customWidth="1"/>
    <col min="12823" max="12825" width="9.140625" style="104"/>
    <col min="12826" max="12826" width="7.5703125" style="104" customWidth="1"/>
    <col min="12827" max="12827" width="24.85546875" style="104" customWidth="1"/>
    <col min="12828" max="12828" width="4.28515625" style="104" customWidth="1"/>
    <col min="12829" max="12829" width="8.28515625" style="104" customWidth="1"/>
    <col min="12830" max="12830" width="8.7109375" style="104" customWidth="1"/>
    <col min="12831" max="13056" width="9.140625" style="104"/>
    <col min="13057" max="13057" width="6.7109375" style="104" customWidth="1"/>
    <col min="13058" max="13058" width="3.7109375" style="104" customWidth="1"/>
    <col min="13059" max="13059" width="13" style="104" customWidth="1"/>
    <col min="13060" max="13060" width="51.85546875" style="104" customWidth="1"/>
    <col min="13061" max="13061" width="11.28515625" style="104" customWidth="1"/>
    <col min="13062" max="13062" width="7.28515625" style="104" customWidth="1"/>
    <col min="13063" max="13063" width="8.7109375" style="104" customWidth="1"/>
    <col min="13064" max="13066" width="9.7109375" style="104" customWidth="1"/>
    <col min="13067" max="13067" width="7.42578125" style="104" customWidth="1"/>
    <col min="13068" max="13068" width="8.28515625" style="104" customWidth="1"/>
    <col min="13069" max="13069" width="7.140625" style="104" customWidth="1"/>
    <col min="13070" max="13070" width="7" style="104" customWidth="1"/>
    <col min="13071" max="13071" width="3.5703125" style="104" customWidth="1"/>
    <col min="13072" max="13072" width="12.7109375" style="104" customWidth="1"/>
    <col min="13073" max="13075" width="11.28515625" style="104" customWidth="1"/>
    <col min="13076" max="13076" width="10.5703125" style="104" customWidth="1"/>
    <col min="13077" max="13077" width="10.28515625" style="104" customWidth="1"/>
    <col min="13078" max="13078" width="5.7109375" style="104" customWidth="1"/>
    <col min="13079" max="13081" width="9.140625" style="104"/>
    <col min="13082" max="13082" width="7.5703125" style="104" customWidth="1"/>
    <col min="13083" max="13083" width="24.85546875" style="104" customWidth="1"/>
    <col min="13084" max="13084" width="4.28515625" style="104" customWidth="1"/>
    <col min="13085" max="13085" width="8.28515625" style="104" customWidth="1"/>
    <col min="13086" max="13086" width="8.7109375" style="104" customWidth="1"/>
    <col min="13087" max="13312" width="9.140625" style="104"/>
    <col min="13313" max="13313" width="6.7109375" style="104" customWidth="1"/>
    <col min="13314" max="13314" width="3.7109375" style="104" customWidth="1"/>
    <col min="13315" max="13315" width="13" style="104" customWidth="1"/>
    <col min="13316" max="13316" width="51.85546875" style="104" customWidth="1"/>
    <col min="13317" max="13317" width="11.28515625" style="104" customWidth="1"/>
    <col min="13318" max="13318" width="7.28515625" style="104" customWidth="1"/>
    <col min="13319" max="13319" width="8.7109375" style="104" customWidth="1"/>
    <col min="13320" max="13322" width="9.7109375" style="104" customWidth="1"/>
    <col min="13323" max="13323" width="7.42578125" style="104" customWidth="1"/>
    <col min="13324" max="13324" width="8.28515625" style="104" customWidth="1"/>
    <col min="13325" max="13325" width="7.140625" style="104" customWidth="1"/>
    <col min="13326" max="13326" width="7" style="104" customWidth="1"/>
    <col min="13327" max="13327" width="3.5703125" style="104" customWidth="1"/>
    <col min="13328" max="13328" width="12.7109375" style="104" customWidth="1"/>
    <col min="13329" max="13331" width="11.28515625" style="104" customWidth="1"/>
    <col min="13332" max="13332" width="10.5703125" style="104" customWidth="1"/>
    <col min="13333" max="13333" width="10.28515625" style="104" customWidth="1"/>
    <col min="13334" max="13334" width="5.7109375" style="104" customWidth="1"/>
    <col min="13335" max="13337" width="9.140625" style="104"/>
    <col min="13338" max="13338" width="7.5703125" style="104" customWidth="1"/>
    <col min="13339" max="13339" width="24.85546875" style="104" customWidth="1"/>
    <col min="13340" max="13340" width="4.28515625" style="104" customWidth="1"/>
    <col min="13341" max="13341" width="8.28515625" style="104" customWidth="1"/>
    <col min="13342" max="13342" width="8.7109375" style="104" customWidth="1"/>
    <col min="13343" max="13568" width="9.140625" style="104"/>
    <col min="13569" max="13569" width="6.7109375" style="104" customWidth="1"/>
    <col min="13570" max="13570" width="3.7109375" style="104" customWidth="1"/>
    <col min="13571" max="13571" width="13" style="104" customWidth="1"/>
    <col min="13572" max="13572" width="51.85546875" style="104" customWidth="1"/>
    <col min="13573" max="13573" width="11.28515625" style="104" customWidth="1"/>
    <col min="13574" max="13574" width="7.28515625" style="104" customWidth="1"/>
    <col min="13575" max="13575" width="8.7109375" style="104" customWidth="1"/>
    <col min="13576" max="13578" width="9.7109375" style="104" customWidth="1"/>
    <col min="13579" max="13579" width="7.42578125" style="104" customWidth="1"/>
    <col min="13580" max="13580" width="8.28515625" style="104" customWidth="1"/>
    <col min="13581" max="13581" width="7.140625" style="104" customWidth="1"/>
    <col min="13582" max="13582" width="7" style="104" customWidth="1"/>
    <col min="13583" max="13583" width="3.5703125" style="104" customWidth="1"/>
    <col min="13584" max="13584" width="12.7109375" style="104" customWidth="1"/>
    <col min="13585" max="13587" width="11.28515625" style="104" customWidth="1"/>
    <col min="13588" max="13588" width="10.5703125" style="104" customWidth="1"/>
    <col min="13589" max="13589" width="10.28515625" style="104" customWidth="1"/>
    <col min="13590" max="13590" width="5.7109375" style="104" customWidth="1"/>
    <col min="13591" max="13593" width="9.140625" style="104"/>
    <col min="13594" max="13594" width="7.5703125" style="104" customWidth="1"/>
    <col min="13595" max="13595" width="24.85546875" style="104" customWidth="1"/>
    <col min="13596" max="13596" width="4.28515625" style="104" customWidth="1"/>
    <col min="13597" max="13597" width="8.28515625" style="104" customWidth="1"/>
    <col min="13598" max="13598" width="8.7109375" style="104" customWidth="1"/>
    <col min="13599" max="13824" width="9.140625" style="104"/>
    <col min="13825" max="13825" width="6.7109375" style="104" customWidth="1"/>
    <col min="13826" max="13826" width="3.7109375" style="104" customWidth="1"/>
    <col min="13827" max="13827" width="13" style="104" customWidth="1"/>
    <col min="13828" max="13828" width="51.85546875" style="104" customWidth="1"/>
    <col min="13829" max="13829" width="11.28515625" style="104" customWidth="1"/>
    <col min="13830" max="13830" width="7.28515625" style="104" customWidth="1"/>
    <col min="13831" max="13831" width="8.7109375" style="104" customWidth="1"/>
    <col min="13832" max="13834" width="9.7109375" style="104" customWidth="1"/>
    <col min="13835" max="13835" width="7.42578125" style="104" customWidth="1"/>
    <col min="13836" max="13836" width="8.28515625" style="104" customWidth="1"/>
    <col min="13837" max="13837" width="7.140625" style="104" customWidth="1"/>
    <col min="13838" max="13838" width="7" style="104" customWidth="1"/>
    <col min="13839" max="13839" width="3.5703125" style="104" customWidth="1"/>
    <col min="13840" max="13840" width="12.7109375" style="104" customWidth="1"/>
    <col min="13841" max="13843" width="11.28515625" style="104" customWidth="1"/>
    <col min="13844" max="13844" width="10.5703125" style="104" customWidth="1"/>
    <col min="13845" max="13845" width="10.28515625" style="104" customWidth="1"/>
    <col min="13846" max="13846" width="5.7109375" style="104" customWidth="1"/>
    <col min="13847" max="13849" width="9.140625" style="104"/>
    <col min="13850" max="13850" width="7.5703125" style="104" customWidth="1"/>
    <col min="13851" max="13851" width="24.85546875" style="104" customWidth="1"/>
    <col min="13852" max="13852" width="4.28515625" style="104" customWidth="1"/>
    <col min="13853" max="13853" width="8.28515625" style="104" customWidth="1"/>
    <col min="13854" max="13854" width="8.7109375" style="104" customWidth="1"/>
    <col min="13855" max="14080" width="9.140625" style="104"/>
    <col min="14081" max="14081" width="6.7109375" style="104" customWidth="1"/>
    <col min="14082" max="14082" width="3.7109375" style="104" customWidth="1"/>
    <col min="14083" max="14083" width="13" style="104" customWidth="1"/>
    <col min="14084" max="14084" width="51.85546875" style="104" customWidth="1"/>
    <col min="14085" max="14085" width="11.28515625" style="104" customWidth="1"/>
    <col min="14086" max="14086" width="7.28515625" style="104" customWidth="1"/>
    <col min="14087" max="14087" width="8.7109375" style="104" customWidth="1"/>
    <col min="14088" max="14090" width="9.7109375" style="104" customWidth="1"/>
    <col min="14091" max="14091" width="7.42578125" style="104" customWidth="1"/>
    <col min="14092" max="14092" width="8.28515625" style="104" customWidth="1"/>
    <col min="14093" max="14093" width="7.140625" style="104" customWidth="1"/>
    <col min="14094" max="14094" width="7" style="104" customWidth="1"/>
    <col min="14095" max="14095" width="3.5703125" style="104" customWidth="1"/>
    <col min="14096" max="14096" width="12.7109375" style="104" customWidth="1"/>
    <col min="14097" max="14099" width="11.28515625" style="104" customWidth="1"/>
    <col min="14100" max="14100" width="10.5703125" style="104" customWidth="1"/>
    <col min="14101" max="14101" width="10.28515625" style="104" customWidth="1"/>
    <col min="14102" max="14102" width="5.7109375" style="104" customWidth="1"/>
    <col min="14103" max="14105" width="9.140625" style="104"/>
    <col min="14106" max="14106" width="7.5703125" style="104" customWidth="1"/>
    <col min="14107" max="14107" width="24.85546875" style="104" customWidth="1"/>
    <col min="14108" max="14108" width="4.28515625" style="104" customWidth="1"/>
    <col min="14109" max="14109" width="8.28515625" style="104" customWidth="1"/>
    <col min="14110" max="14110" width="8.7109375" style="104" customWidth="1"/>
    <col min="14111" max="14336" width="9.140625" style="104"/>
    <col min="14337" max="14337" width="6.7109375" style="104" customWidth="1"/>
    <col min="14338" max="14338" width="3.7109375" style="104" customWidth="1"/>
    <col min="14339" max="14339" width="13" style="104" customWidth="1"/>
    <col min="14340" max="14340" width="51.85546875" style="104" customWidth="1"/>
    <col min="14341" max="14341" width="11.28515625" style="104" customWidth="1"/>
    <col min="14342" max="14342" width="7.28515625" style="104" customWidth="1"/>
    <col min="14343" max="14343" width="8.7109375" style="104" customWidth="1"/>
    <col min="14344" max="14346" width="9.7109375" style="104" customWidth="1"/>
    <col min="14347" max="14347" width="7.42578125" style="104" customWidth="1"/>
    <col min="14348" max="14348" width="8.28515625" style="104" customWidth="1"/>
    <col min="14349" max="14349" width="7.140625" style="104" customWidth="1"/>
    <col min="14350" max="14350" width="7" style="104" customWidth="1"/>
    <col min="14351" max="14351" width="3.5703125" style="104" customWidth="1"/>
    <col min="14352" max="14352" width="12.7109375" style="104" customWidth="1"/>
    <col min="14353" max="14355" width="11.28515625" style="104" customWidth="1"/>
    <col min="14356" max="14356" width="10.5703125" style="104" customWidth="1"/>
    <col min="14357" max="14357" width="10.28515625" style="104" customWidth="1"/>
    <col min="14358" max="14358" width="5.7109375" style="104" customWidth="1"/>
    <col min="14359" max="14361" width="9.140625" style="104"/>
    <col min="14362" max="14362" width="7.5703125" style="104" customWidth="1"/>
    <col min="14363" max="14363" width="24.85546875" style="104" customWidth="1"/>
    <col min="14364" max="14364" width="4.28515625" style="104" customWidth="1"/>
    <col min="14365" max="14365" width="8.28515625" style="104" customWidth="1"/>
    <col min="14366" max="14366" width="8.7109375" style="104" customWidth="1"/>
    <col min="14367" max="14592" width="9.140625" style="104"/>
    <col min="14593" max="14593" width="6.7109375" style="104" customWidth="1"/>
    <col min="14594" max="14594" width="3.7109375" style="104" customWidth="1"/>
    <col min="14595" max="14595" width="13" style="104" customWidth="1"/>
    <col min="14596" max="14596" width="51.85546875" style="104" customWidth="1"/>
    <col min="14597" max="14597" width="11.28515625" style="104" customWidth="1"/>
    <col min="14598" max="14598" width="7.28515625" style="104" customWidth="1"/>
    <col min="14599" max="14599" width="8.7109375" style="104" customWidth="1"/>
    <col min="14600" max="14602" width="9.7109375" style="104" customWidth="1"/>
    <col min="14603" max="14603" width="7.42578125" style="104" customWidth="1"/>
    <col min="14604" max="14604" width="8.28515625" style="104" customWidth="1"/>
    <col min="14605" max="14605" width="7.140625" style="104" customWidth="1"/>
    <col min="14606" max="14606" width="7" style="104" customWidth="1"/>
    <col min="14607" max="14607" width="3.5703125" style="104" customWidth="1"/>
    <col min="14608" max="14608" width="12.7109375" style="104" customWidth="1"/>
    <col min="14609" max="14611" width="11.28515625" style="104" customWidth="1"/>
    <col min="14612" max="14612" width="10.5703125" style="104" customWidth="1"/>
    <col min="14613" max="14613" width="10.28515625" style="104" customWidth="1"/>
    <col min="14614" max="14614" width="5.7109375" style="104" customWidth="1"/>
    <col min="14615" max="14617" width="9.140625" style="104"/>
    <col min="14618" max="14618" width="7.5703125" style="104" customWidth="1"/>
    <col min="14619" max="14619" width="24.85546875" style="104" customWidth="1"/>
    <col min="14620" max="14620" width="4.28515625" style="104" customWidth="1"/>
    <col min="14621" max="14621" width="8.28515625" style="104" customWidth="1"/>
    <col min="14622" max="14622" width="8.7109375" style="104" customWidth="1"/>
    <col min="14623" max="14848" width="9.140625" style="104"/>
    <col min="14849" max="14849" width="6.7109375" style="104" customWidth="1"/>
    <col min="14850" max="14850" width="3.7109375" style="104" customWidth="1"/>
    <col min="14851" max="14851" width="13" style="104" customWidth="1"/>
    <col min="14852" max="14852" width="51.85546875" style="104" customWidth="1"/>
    <col min="14853" max="14853" width="11.28515625" style="104" customWidth="1"/>
    <col min="14854" max="14854" width="7.28515625" style="104" customWidth="1"/>
    <col min="14855" max="14855" width="8.7109375" style="104" customWidth="1"/>
    <col min="14856" max="14858" width="9.7109375" style="104" customWidth="1"/>
    <col min="14859" max="14859" width="7.42578125" style="104" customWidth="1"/>
    <col min="14860" max="14860" width="8.28515625" style="104" customWidth="1"/>
    <col min="14861" max="14861" width="7.140625" style="104" customWidth="1"/>
    <col min="14862" max="14862" width="7" style="104" customWidth="1"/>
    <col min="14863" max="14863" width="3.5703125" style="104" customWidth="1"/>
    <col min="14864" max="14864" width="12.7109375" style="104" customWidth="1"/>
    <col min="14865" max="14867" width="11.28515625" style="104" customWidth="1"/>
    <col min="14868" max="14868" width="10.5703125" style="104" customWidth="1"/>
    <col min="14869" max="14869" width="10.28515625" style="104" customWidth="1"/>
    <col min="14870" max="14870" width="5.7109375" style="104" customWidth="1"/>
    <col min="14871" max="14873" width="9.140625" style="104"/>
    <col min="14874" max="14874" width="7.5703125" style="104" customWidth="1"/>
    <col min="14875" max="14875" width="24.85546875" style="104" customWidth="1"/>
    <col min="14876" max="14876" width="4.28515625" style="104" customWidth="1"/>
    <col min="14877" max="14877" width="8.28515625" style="104" customWidth="1"/>
    <col min="14878" max="14878" width="8.7109375" style="104" customWidth="1"/>
    <col min="14879" max="15104" width="9.140625" style="104"/>
    <col min="15105" max="15105" width="6.7109375" style="104" customWidth="1"/>
    <col min="15106" max="15106" width="3.7109375" style="104" customWidth="1"/>
    <col min="15107" max="15107" width="13" style="104" customWidth="1"/>
    <col min="15108" max="15108" width="51.85546875" style="104" customWidth="1"/>
    <col min="15109" max="15109" width="11.28515625" style="104" customWidth="1"/>
    <col min="15110" max="15110" width="7.28515625" style="104" customWidth="1"/>
    <col min="15111" max="15111" width="8.7109375" style="104" customWidth="1"/>
    <col min="15112" max="15114" width="9.7109375" style="104" customWidth="1"/>
    <col min="15115" max="15115" width="7.42578125" style="104" customWidth="1"/>
    <col min="15116" max="15116" width="8.28515625" style="104" customWidth="1"/>
    <col min="15117" max="15117" width="7.140625" style="104" customWidth="1"/>
    <col min="15118" max="15118" width="7" style="104" customWidth="1"/>
    <col min="15119" max="15119" width="3.5703125" style="104" customWidth="1"/>
    <col min="15120" max="15120" width="12.7109375" style="104" customWidth="1"/>
    <col min="15121" max="15123" width="11.28515625" style="104" customWidth="1"/>
    <col min="15124" max="15124" width="10.5703125" style="104" customWidth="1"/>
    <col min="15125" max="15125" width="10.28515625" style="104" customWidth="1"/>
    <col min="15126" max="15126" width="5.7109375" style="104" customWidth="1"/>
    <col min="15127" max="15129" width="9.140625" style="104"/>
    <col min="15130" max="15130" width="7.5703125" style="104" customWidth="1"/>
    <col min="15131" max="15131" width="24.85546875" style="104" customWidth="1"/>
    <col min="15132" max="15132" width="4.28515625" style="104" customWidth="1"/>
    <col min="15133" max="15133" width="8.28515625" style="104" customWidth="1"/>
    <col min="15134" max="15134" width="8.7109375" style="104" customWidth="1"/>
    <col min="15135" max="15360" width="9.140625" style="104"/>
    <col min="15361" max="15361" width="6.7109375" style="104" customWidth="1"/>
    <col min="15362" max="15362" width="3.7109375" style="104" customWidth="1"/>
    <col min="15363" max="15363" width="13" style="104" customWidth="1"/>
    <col min="15364" max="15364" width="51.85546875" style="104" customWidth="1"/>
    <col min="15365" max="15365" width="11.28515625" style="104" customWidth="1"/>
    <col min="15366" max="15366" width="7.28515625" style="104" customWidth="1"/>
    <col min="15367" max="15367" width="8.7109375" style="104" customWidth="1"/>
    <col min="15368" max="15370" width="9.7109375" style="104" customWidth="1"/>
    <col min="15371" max="15371" width="7.42578125" style="104" customWidth="1"/>
    <col min="15372" max="15372" width="8.28515625" style="104" customWidth="1"/>
    <col min="15373" max="15373" width="7.140625" style="104" customWidth="1"/>
    <col min="15374" max="15374" width="7" style="104" customWidth="1"/>
    <col min="15375" max="15375" width="3.5703125" style="104" customWidth="1"/>
    <col min="15376" max="15376" width="12.7109375" style="104" customWidth="1"/>
    <col min="15377" max="15379" width="11.28515625" style="104" customWidth="1"/>
    <col min="15380" max="15380" width="10.5703125" style="104" customWidth="1"/>
    <col min="15381" max="15381" width="10.28515625" style="104" customWidth="1"/>
    <col min="15382" max="15382" width="5.7109375" style="104" customWidth="1"/>
    <col min="15383" max="15385" width="9.140625" style="104"/>
    <col min="15386" max="15386" width="7.5703125" style="104" customWidth="1"/>
    <col min="15387" max="15387" width="24.85546875" style="104" customWidth="1"/>
    <col min="15388" max="15388" width="4.28515625" style="104" customWidth="1"/>
    <col min="15389" max="15389" width="8.28515625" style="104" customWidth="1"/>
    <col min="15390" max="15390" width="8.7109375" style="104" customWidth="1"/>
    <col min="15391" max="15616" width="9.140625" style="104"/>
    <col min="15617" max="15617" width="6.7109375" style="104" customWidth="1"/>
    <col min="15618" max="15618" width="3.7109375" style="104" customWidth="1"/>
    <col min="15619" max="15619" width="13" style="104" customWidth="1"/>
    <col min="15620" max="15620" width="51.85546875" style="104" customWidth="1"/>
    <col min="15621" max="15621" width="11.28515625" style="104" customWidth="1"/>
    <col min="15622" max="15622" width="7.28515625" style="104" customWidth="1"/>
    <col min="15623" max="15623" width="8.7109375" style="104" customWidth="1"/>
    <col min="15624" max="15626" width="9.7109375" style="104" customWidth="1"/>
    <col min="15627" max="15627" width="7.42578125" style="104" customWidth="1"/>
    <col min="15628" max="15628" width="8.28515625" style="104" customWidth="1"/>
    <col min="15629" max="15629" width="7.140625" style="104" customWidth="1"/>
    <col min="15630" max="15630" width="7" style="104" customWidth="1"/>
    <col min="15631" max="15631" width="3.5703125" style="104" customWidth="1"/>
    <col min="15632" max="15632" width="12.7109375" style="104" customWidth="1"/>
    <col min="15633" max="15635" width="11.28515625" style="104" customWidth="1"/>
    <col min="15636" max="15636" width="10.5703125" style="104" customWidth="1"/>
    <col min="15637" max="15637" width="10.28515625" style="104" customWidth="1"/>
    <col min="15638" max="15638" width="5.7109375" style="104" customWidth="1"/>
    <col min="15639" max="15641" width="9.140625" style="104"/>
    <col min="15642" max="15642" width="7.5703125" style="104" customWidth="1"/>
    <col min="15643" max="15643" width="24.85546875" style="104" customWidth="1"/>
    <col min="15644" max="15644" width="4.28515625" style="104" customWidth="1"/>
    <col min="15645" max="15645" width="8.28515625" style="104" customWidth="1"/>
    <col min="15646" max="15646" width="8.7109375" style="104" customWidth="1"/>
    <col min="15647" max="15872" width="9.140625" style="104"/>
    <col min="15873" max="15873" width="6.7109375" style="104" customWidth="1"/>
    <col min="15874" max="15874" width="3.7109375" style="104" customWidth="1"/>
    <col min="15875" max="15875" width="13" style="104" customWidth="1"/>
    <col min="15876" max="15876" width="51.85546875" style="104" customWidth="1"/>
    <col min="15877" max="15877" width="11.28515625" style="104" customWidth="1"/>
    <col min="15878" max="15878" width="7.28515625" style="104" customWidth="1"/>
    <col min="15879" max="15879" width="8.7109375" style="104" customWidth="1"/>
    <col min="15880" max="15882" width="9.7109375" style="104" customWidth="1"/>
    <col min="15883" max="15883" width="7.42578125" style="104" customWidth="1"/>
    <col min="15884" max="15884" width="8.28515625" style="104" customWidth="1"/>
    <col min="15885" max="15885" width="7.140625" style="104" customWidth="1"/>
    <col min="15886" max="15886" width="7" style="104" customWidth="1"/>
    <col min="15887" max="15887" width="3.5703125" style="104" customWidth="1"/>
    <col min="15888" max="15888" width="12.7109375" style="104" customWidth="1"/>
    <col min="15889" max="15891" width="11.28515625" style="104" customWidth="1"/>
    <col min="15892" max="15892" width="10.5703125" style="104" customWidth="1"/>
    <col min="15893" max="15893" width="10.28515625" style="104" customWidth="1"/>
    <col min="15894" max="15894" width="5.7109375" style="104" customWidth="1"/>
    <col min="15895" max="15897" width="9.140625" style="104"/>
    <col min="15898" max="15898" width="7.5703125" style="104" customWidth="1"/>
    <col min="15899" max="15899" width="24.85546875" style="104" customWidth="1"/>
    <col min="15900" max="15900" width="4.28515625" style="104" customWidth="1"/>
    <col min="15901" max="15901" width="8.28515625" style="104" customWidth="1"/>
    <col min="15902" max="15902" width="8.7109375" style="104" customWidth="1"/>
    <col min="15903" max="16128" width="9.140625" style="104"/>
    <col min="16129" max="16129" width="6.7109375" style="104" customWidth="1"/>
    <col min="16130" max="16130" width="3.7109375" style="104" customWidth="1"/>
    <col min="16131" max="16131" width="13" style="104" customWidth="1"/>
    <col min="16132" max="16132" width="51.85546875" style="104" customWidth="1"/>
    <col min="16133" max="16133" width="11.28515625" style="104" customWidth="1"/>
    <col min="16134" max="16134" width="7.28515625" style="104" customWidth="1"/>
    <col min="16135" max="16135" width="8.7109375" style="104" customWidth="1"/>
    <col min="16136" max="16138" width="9.7109375" style="104" customWidth="1"/>
    <col min="16139" max="16139" width="7.42578125" style="104" customWidth="1"/>
    <col min="16140" max="16140" width="8.28515625" style="104" customWidth="1"/>
    <col min="16141" max="16141" width="7.140625" style="104" customWidth="1"/>
    <col min="16142" max="16142" width="7" style="104" customWidth="1"/>
    <col min="16143" max="16143" width="3.5703125" style="104" customWidth="1"/>
    <col min="16144" max="16144" width="12.7109375" style="104" customWidth="1"/>
    <col min="16145" max="16147" width="11.28515625" style="104" customWidth="1"/>
    <col min="16148" max="16148" width="10.5703125" style="104" customWidth="1"/>
    <col min="16149" max="16149" width="10.28515625" style="104" customWidth="1"/>
    <col min="16150" max="16150" width="5.7109375" style="104" customWidth="1"/>
    <col min="16151" max="16153" width="9.140625" style="104"/>
    <col min="16154" max="16154" width="7.5703125" style="104" customWidth="1"/>
    <col min="16155" max="16155" width="24.85546875" style="104" customWidth="1"/>
    <col min="16156" max="16156" width="4.28515625" style="104" customWidth="1"/>
    <col min="16157" max="16157" width="8.28515625" style="104" customWidth="1"/>
    <col min="16158" max="16158" width="8.7109375" style="104" customWidth="1"/>
    <col min="16159" max="16384" width="9.140625" style="104"/>
  </cols>
  <sheetData>
    <row r="1" spans="1:34" x14ac:dyDescent="0.25">
      <c r="A1" s="147" t="s">
        <v>46</v>
      </c>
    </row>
    <row r="2" spans="1:34" x14ac:dyDescent="0.25">
      <c r="A2" s="147" t="s">
        <v>118</v>
      </c>
    </row>
    <row r="4" spans="1:34" x14ac:dyDescent="0.25">
      <c r="A4" s="103" t="s">
        <v>48</v>
      </c>
      <c r="B4" s="104"/>
      <c r="C4" s="104"/>
      <c r="D4" s="104"/>
      <c r="E4" s="104"/>
      <c r="F4" s="104"/>
      <c r="G4" s="105"/>
      <c r="H4" s="104"/>
      <c r="I4" s="103" t="s">
        <v>49</v>
      </c>
      <c r="J4" s="105"/>
      <c r="K4" s="106"/>
      <c r="L4" s="104"/>
      <c r="M4" s="104"/>
      <c r="N4" s="104"/>
      <c r="O4" s="104"/>
      <c r="P4" s="104"/>
      <c r="Q4" s="107"/>
      <c r="R4" s="107"/>
      <c r="S4" s="107"/>
      <c r="T4" s="104"/>
      <c r="U4" s="104"/>
      <c r="V4" s="104"/>
      <c r="W4" s="104"/>
      <c r="X4" s="104"/>
      <c r="Y4" s="104"/>
      <c r="Z4" s="108" t="s">
        <v>50</v>
      </c>
      <c r="AA4" s="108" t="s">
        <v>51</v>
      </c>
      <c r="AB4" s="109" t="s">
        <v>52</v>
      </c>
      <c r="AC4" s="109" t="s">
        <v>53</v>
      </c>
      <c r="AD4" s="109" t="s">
        <v>54</v>
      </c>
      <c r="AE4" s="104"/>
      <c r="AF4" s="104"/>
      <c r="AG4" s="104"/>
      <c r="AH4" s="104"/>
    </row>
    <row r="5" spans="1:34" x14ac:dyDescent="0.25">
      <c r="A5" s="103" t="s">
        <v>55</v>
      </c>
      <c r="B5" s="104"/>
      <c r="C5" s="104"/>
      <c r="D5" s="104"/>
      <c r="E5" s="104"/>
      <c r="F5" s="104"/>
      <c r="G5" s="105"/>
      <c r="H5" s="110"/>
      <c r="I5" s="103" t="s">
        <v>56</v>
      </c>
      <c r="J5" s="105"/>
      <c r="K5" s="106"/>
      <c r="L5" s="104"/>
      <c r="M5" s="104"/>
      <c r="N5" s="104"/>
      <c r="O5" s="104"/>
      <c r="P5" s="104"/>
      <c r="Q5" s="107"/>
      <c r="R5" s="107"/>
      <c r="S5" s="107"/>
      <c r="T5" s="104"/>
      <c r="U5" s="104"/>
      <c r="V5" s="104"/>
      <c r="W5" s="104"/>
      <c r="X5" s="104"/>
      <c r="Y5" s="104"/>
      <c r="Z5" s="108" t="s">
        <v>57</v>
      </c>
      <c r="AA5" s="111" t="s">
        <v>58</v>
      </c>
      <c r="AB5" s="112" t="s">
        <v>59</v>
      </c>
      <c r="AC5" s="112"/>
      <c r="AD5" s="111"/>
      <c r="AE5" s="104"/>
      <c r="AF5" s="104"/>
      <c r="AG5" s="104"/>
      <c r="AH5" s="104"/>
    </row>
    <row r="6" spans="1:34" x14ac:dyDescent="0.25">
      <c r="A6" s="103" t="s">
        <v>60</v>
      </c>
      <c r="B6" s="104"/>
      <c r="C6" s="104"/>
      <c r="D6" s="104"/>
      <c r="E6" s="104"/>
      <c r="F6" s="104"/>
      <c r="G6" s="105"/>
      <c r="H6" s="104"/>
      <c r="I6" s="103" t="s">
        <v>61</v>
      </c>
      <c r="J6" s="105"/>
      <c r="K6" s="106"/>
      <c r="L6" s="104"/>
      <c r="M6" s="104"/>
      <c r="N6" s="104"/>
      <c r="O6" s="104"/>
      <c r="P6" s="104"/>
      <c r="Q6" s="107"/>
      <c r="R6" s="107"/>
      <c r="S6" s="107"/>
      <c r="T6" s="104"/>
      <c r="U6" s="104"/>
      <c r="V6" s="104"/>
      <c r="W6" s="104"/>
      <c r="X6" s="104"/>
      <c r="Y6" s="104"/>
      <c r="Z6" s="108" t="s">
        <v>62</v>
      </c>
      <c r="AA6" s="111" t="s">
        <v>63</v>
      </c>
      <c r="AB6" s="112" t="s">
        <v>59</v>
      </c>
      <c r="AC6" s="112" t="s">
        <v>64</v>
      </c>
      <c r="AD6" s="111" t="s">
        <v>65</v>
      </c>
      <c r="AE6" s="104"/>
      <c r="AF6" s="104"/>
      <c r="AG6" s="104"/>
      <c r="AH6" s="104"/>
    </row>
    <row r="7" spans="1:34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7"/>
      <c r="R7" s="107"/>
      <c r="S7" s="107"/>
      <c r="T7" s="104"/>
      <c r="U7" s="104"/>
      <c r="V7" s="104"/>
      <c r="W7" s="104"/>
      <c r="X7" s="104"/>
      <c r="Y7" s="104"/>
      <c r="Z7" s="108" t="s">
        <v>66</v>
      </c>
      <c r="AA7" s="111" t="s">
        <v>67</v>
      </c>
      <c r="AB7" s="112" t="s">
        <v>59</v>
      </c>
      <c r="AC7" s="112"/>
      <c r="AD7" s="111"/>
      <c r="AE7" s="104"/>
      <c r="AF7" s="104"/>
      <c r="AG7" s="104"/>
      <c r="AH7" s="104"/>
    </row>
    <row r="8" spans="1:34" x14ac:dyDescent="0.25">
      <c r="A8" s="103" t="s">
        <v>68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7"/>
      <c r="R8" s="107"/>
      <c r="S8" s="107"/>
      <c r="T8" s="104"/>
      <c r="U8" s="104"/>
      <c r="V8" s="104"/>
      <c r="W8" s="104"/>
      <c r="X8" s="104"/>
      <c r="Y8" s="104"/>
      <c r="Z8" s="108" t="s">
        <v>69</v>
      </c>
      <c r="AA8" s="111" t="s">
        <v>63</v>
      </c>
      <c r="AB8" s="112" t="s">
        <v>59</v>
      </c>
      <c r="AC8" s="112" t="s">
        <v>64</v>
      </c>
      <c r="AD8" s="111" t="s">
        <v>65</v>
      </c>
      <c r="AE8" s="104"/>
      <c r="AF8" s="104"/>
      <c r="AG8" s="104"/>
      <c r="AH8" s="104"/>
    </row>
    <row r="9" spans="1:34" x14ac:dyDescent="0.25">
      <c r="A9" s="103" t="s">
        <v>70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7"/>
      <c r="R9" s="107"/>
      <c r="S9" s="107"/>
      <c r="T9" s="104"/>
      <c r="U9" s="104"/>
      <c r="V9" s="104"/>
      <c r="W9" s="104"/>
      <c r="X9" s="104"/>
      <c r="Y9" s="104"/>
      <c r="Z9" s="110"/>
      <c r="AA9" s="110"/>
      <c r="AB9" s="104"/>
      <c r="AC9" s="104"/>
      <c r="AD9" s="104"/>
      <c r="AE9" s="104"/>
      <c r="AF9" s="104"/>
      <c r="AG9" s="104"/>
      <c r="AH9" s="104"/>
    </row>
    <row r="10" spans="1:34" x14ac:dyDescent="0.25">
      <c r="A10" s="103" t="s">
        <v>71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7"/>
      <c r="R10" s="107"/>
      <c r="S10" s="107"/>
      <c r="T10" s="104"/>
      <c r="U10" s="104"/>
      <c r="V10" s="104"/>
      <c r="W10" s="104"/>
      <c r="X10" s="104"/>
      <c r="Y10" s="104"/>
      <c r="Z10" s="110"/>
      <c r="AA10" s="110"/>
      <c r="AB10" s="104"/>
      <c r="AC10" s="104"/>
      <c r="AD10" s="104"/>
      <c r="AE10" s="104"/>
      <c r="AF10" s="104"/>
      <c r="AG10" s="104"/>
      <c r="AH10" s="104"/>
    </row>
    <row r="11" spans="1:34" ht="13.5" x14ac:dyDescent="0.25">
      <c r="A11" s="104" t="s">
        <v>72</v>
      </c>
      <c r="B11" s="113"/>
      <c r="C11" s="114"/>
      <c r="D11" s="115" t="str">
        <f>CONCATENATE(AA5," ",AB5," ",AC5," ",AD5)</f>
        <v xml:space="preserve">Prehľad rozpočtových nákladov v EUR  </v>
      </c>
      <c r="E11" s="107"/>
      <c r="F11" s="104"/>
      <c r="G11" s="105"/>
      <c r="H11" s="105"/>
      <c r="I11" s="105"/>
      <c r="J11" s="105"/>
      <c r="K11" s="106"/>
      <c r="L11" s="106"/>
      <c r="M11" s="107"/>
      <c r="N11" s="107"/>
      <c r="O11" s="104"/>
      <c r="P11" s="104"/>
      <c r="Q11" s="107"/>
      <c r="R11" s="107"/>
      <c r="S11" s="107"/>
      <c r="T11" s="104"/>
      <c r="U11" s="104"/>
      <c r="V11" s="104"/>
      <c r="W11" s="104"/>
      <c r="X11" s="104"/>
      <c r="Y11" s="104"/>
      <c r="Z11" s="110"/>
      <c r="AA11" s="110"/>
      <c r="AB11" s="104"/>
      <c r="AC11" s="104"/>
      <c r="AD11" s="104"/>
      <c r="AE11" s="104"/>
      <c r="AF11" s="104"/>
      <c r="AG11" s="104"/>
      <c r="AH11" s="104"/>
    </row>
    <row r="12" spans="1:34" x14ac:dyDescent="0.25">
      <c r="A12" s="116" t="s">
        <v>73</v>
      </c>
      <c r="B12" s="116" t="s">
        <v>74</v>
      </c>
      <c r="C12" s="116" t="s">
        <v>75</v>
      </c>
      <c r="D12" s="116" t="s">
        <v>76</v>
      </c>
      <c r="E12" s="116" t="s">
        <v>11</v>
      </c>
      <c r="F12" s="116" t="s">
        <v>77</v>
      </c>
      <c r="G12" s="116" t="s">
        <v>78</v>
      </c>
      <c r="H12" s="116" t="s">
        <v>79</v>
      </c>
      <c r="I12" s="116" t="s">
        <v>80</v>
      </c>
      <c r="J12" s="116" t="s">
        <v>7</v>
      </c>
      <c r="K12" s="117" t="s">
        <v>81</v>
      </c>
      <c r="L12" s="118"/>
      <c r="M12" s="119" t="s">
        <v>82</v>
      </c>
      <c r="N12" s="118"/>
      <c r="O12" s="116" t="s">
        <v>83</v>
      </c>
      <c r="P12" s="120" t="s">
        <v>84</v>
      </c>
      <c r="Q12" s="121" t="s">
        <v>11</v>
      </c>
      <c r="R12" s="121" t="s">
        <v>11</v>
      </c>
      <c r="S12" s="120" t="s">
        <v>11</v>
      </c>
      <c r="T12" s="122" t="s">
        <v>85</v>
      </c>
      <c r="U12" s="122" t="s">
        <v>86</v>
      </c>
      <c r="V12" s="122" t="s">
        <v>87</v>
      </c>
      <c r="W12" s="123" t="s">
        <v>88</v>
      </c>
      <c r="X12" s="123" t="s">
        <v>89</v>
      </c>
      <c r="Y12" s="123" t="s">
        <v>90</v>
      </c>
      <c r="Z12" s="124" t="s">
        <v>91</v>
      </c>
      <c r="AA12" s="124" t="s">
        <v>92</v>
      </c>
      <c r="AB12" s="104"/>
      <c r="AC12" s="104"/>
      <c r="AD12" s="104"/>
      <c r="AE12" s="104"/>
      <c r="AF12" s="104"/>
      <c r="AG12" s="104"/>
      <c r="AH12" s="104"/>
    </row>
    <row r="13" spans="1:34" x14ac:dyDescent="0.25">
      <c r="A13" s="125" t="s">
        <v>93</v>
      </c>
      <c r="B13" s="125" t="s">
        <v>94</v>
      </c>
      <c r="C13" s="126"/>
      <c r="D13" s="125" t="s">
        <v>95</v>
      </c>
      <c r="E13" s="125" t="s">
        <v>96</v>
      </c>
      <c r="F13" s="125" t="s">
        <v>97</v>
      </c>
      <c r="G13" s="125" t="s">
        <v>98</v>
      </c>
      <c r="H13" s="125"/>
      <c r="I13" s="125" t="s">
        <v>99</v>
      </c>
      <c r="J13" s="125"/>
      <c r="K13" s="125" t="s">
        <v>78</v>
      </c>
      <c r="L13" s="125" t="s">
        <v>7</v>
      </c>
      <c r="M13" s="127" t="s">
        <v>78</v>
      </c>
      <c r="N13" s="125" t="s">
        <v>7</v>
      </c>
      <c r="O13" s="125" t="s">
        <v>100</v>
      </c>
      <c r="P13" s="128"/>
      <c r="Q13" s="129" t="s">
        <v>101</v>
      </c>
      <c r="R13" s="129" t="s">
        <v>102</v>
      </c>
      <c r="S13" s="128" t="s">
        <v>103</v>
      </c>
      <c r="T13" s="122" t="s">
        <v>104</v>
      </c>
      <c r="U13" s="122" t="s">
        <v>105</v>
      </c>
      <c r="V13" s="122" t="s">
        <v>106</v>
      </c>
      <c r="W13" s="107"/>
      <c r="X13" s="104"/>
      <c r="Y13" s="104"/>
      <c r="Z13" s="124" t="s">
        <v>107</v>
      </c>
      <c r="AA13" s="124" t="s">
        <v>93</v>
      </c>
      <c r="AB13" s="104"/>
      <c r="AC13" s="104"/>
      <c r="AD13" s="104"/>
      <c r="AE13" s="104"/>
      <c r="AF13" s="104"/>
      <c r="AG13" s="104"/>
      <c r="AH13" s="104"/>
    </row>
    <row r="14" spans="1:34" x14ac:dyDescent="0.25">
      <c r="A14" s="130">
        <v>1</v>
      </c>
      <c r="B14" s="131" t="s">
        <v>108</v>
      </c>
      <c r="C14" s="132" t="s">
        <v>109</v>
      </c>
      <c r="D14" s="133" t="s">
        <v>110</v>
      </c>
      <c r="E14" s="134">
        <v>685</v>
      </c>
      <c r="F14" s="135" t="s">
        <v>111</v>
      </c>
      <c r="G14" s="134">
        <v>6.65</v>
      </c>
    </row>
    <row r="15" spans="1:34" x14ac:dyDescent="0.25">
      <c r="A15" s="130">
        <v>2</v>
      </c>
      <c r="B15" s="131" t="s">
        <v>112</v>
      </c>
      <c r="C15" s="132" t="s">
        <v>113</v>
      </c>
      <c r="D15" s="133" t="s">
        <v>114</v>
      </c>
      <c r="E15" s="134">
        <v>685</v>
      </c>
      <c r="F15" s="123" t="s">
        <v>111</v>
      </c>
      <c r="G15" s="134">
        <v>1.27</v>
      </c>
    </row>
    <row r="16" spans="1:34" x14ac:dyDescent="0.25">
      <c r="A16" s="130">
        <v>3</v>
      </c>
      <c r="B16" s="131" t="s">
        <v>115</v>
      </c>
      <c r="C16" s="132" t="s">
        <v>116</v>
      </c>
      <c r="D16" s="133" t="s">
        <v>117</v>
      </c>
      <c r="E16" s="134">
        <v>685</v>
      </c>
      <c r="F16" s="123" t="s">
        <v>111</v>
      </c>
      <c r="G16" s="134">
        <v>1.44</v>
      </c>
    </row>
    <row r="17" spans="1:34" x14ac:dyDescent="0.25">
      <c r="A17" s="130"/>
      <c r="F17" s="123"/>
      <c r="G17" s="134"/>
    </row>
    <row r="18" spans="1:34" x14ac:dyDescent="0.25">
      <c r="A18" s="130"/>
    </row>
    <row r="19" spans="1:34" x14ac:dyDescent="0.25">
      <c r="A19" s="130"/>
      <c r="F19" s="123"/>
      <c r="G19" s="134"/>
    </row>
    <row r="20" spans="1:34" s="136" customFormat="1" x14ac:dyDescent="0.25">
      <c r="A20" s="130"/>
      <c r="B20" s="131"/>
      <c r="C20" s="132"/>
      <c r="D20" s="133"/>
      <c r="E20" s="140"/>
      <c r="F20" s="141"/>
      <c r="G20" s="134"/>
      <c r="H20" s="104"/>
      <c r="K20" s="137"/>
      <c r="L20" s="137"/>
      <c r="M20" s="134"/>
      <c r="N20" s="134"/>
      <c r="O20" s="138"/>
      <c r="P20" s="138"/>
      <c r="Q20" s="134"/>
      <c r="R20" s="134"/>
      <c r="S20" s="134"/>
      <c r="T20" s="139"/>
      <c r="U20" s="139"/>
      <c r="V20" s="139"/>
      <c r="W20" s="134"/>
      <c r="X20" s="138"/>
      <c r="Y20" s="138"/>
      <c r="Z20" s="132"/>
      <c r="AA20" s="132"/>
      <c r="AB20" s="138"/>
      <c r="AC20" s="138"/>
      <c r="AD20" s="138"/>
      <c r="AE20" s="138"/>
      <c r="AF20" s="138"/>
      <c r="AG20" s="138"/>
      <c r="AH20" s="138"/>
    </row>
    <row r="21" spans="1:34" s="136" customFormat="1" x14ac:dyDescent="0.25">
      <c r="A21" s="130"/>
      <c r="B21" s="131"/>
      <c r="C21" s="132"/>
      <c r="D21" s="133"/>
      <c r="E21" s="140"/>
      <c r="F21" s="141"/>
      <c r="G21" s="134"/>
      <c r="H21" s="104"/>
      <c r="K21" s="137"/>
      <c r="L21" s="137"/>
      <c r="M21" s="134"/>
      <c r="N21" s="134"/>
      <c r="O21" s="138"/>
      <c r="P21" s="138"/>
      <c r="Q21" s="134"/>
      <c r="R21" s="134"/>
      <c r="S21" s="134"/>
      <c r="T21" s="139"/>
      <c r="U21" s="139"/>
      <c r="V21" s="139"/>
      <c r="W21" s="134"/>
      <c r="X21" s="138"/>
      <c r="Y21" s="138"/>
      <c r="Z21" s="132"/>
      <c r="AA21" s="132"/>
      <c r="AB21" s="138"/>
      <c r="AC21" s="138"/>
      <c r="AD21" s="138"/>
      <c r="AE21" s="138"/>
      <c r="AF21" s="138"/>
      <c r="AG21" s="138"/>
      <c r="AH21" s="138"/>
    </row>
    <row r="22" spans="1:34" s="136" customFormat="1" x14ac:dyDescent="0.25">
      <c r="A22" s="130"/>
      <c r="B22" s="131"/>
      <c r="C22" s="133"/>
      <c r="D22" s="142"/>
      <c r="E22" s="140"/>
      <c r="F22" s="143"/>
      <c r="G22" s="134"/>
      <c r="H22" s="104"/>
      <c r="K22" s="137"/>
      <c r="L22" s="137"/>
      <c r="M22" s="134"/>
      <c r="N22" s="134"/>
      <c r="O22" s="138"/>
      <c r="P22" s="138"/>
      <c r="Q22" s="134"/>
      <c r="R22" s="134"/>
      <c r="S22" s="134"/>
      <c r="T22" s="139"/>
      <c r="U22" s="139"/>
      <c r="V22" s="139"/>
      <c r="W22" s="134"/>
      <c r="X22" s="138"/>
      <c r="Y22" s="138"/>
      <c r="Z22" s="132"/>
      <c r="AA22" s="132"/>
      <c r="AB22" s="138"/>
      <c r="AC22" s="138"/>
      <c r="AD22" s="138"/>
      <c r="AE22" s="138"/>
      <c r="AF22" s="138"/>
      <c r="AG22" s="138"/>
      <c r="AH22" s="138"/>
    </row>
    <row r="23" spans="1:34" s="136" customFormat="1" x14ac:dyDescent="0.25">
      <c r="A23" s="130"/>
      <c r="B23" s="131"/>
      <c r="C23" s="133"/>
      <c r="D23" s="142"/>
      <c r="E23" s="140"/>
      <c r="F23" s="143"/>
      <c r="G23" s="134"/>
      <c r="H23" s="104"/>
      <c r="K23" s="137"/>
      <c r="L23" s="137"/>
      <c r="M23" s="134"/>
      <c r="N23" s="134"/>
      <c r="O23" s="138"/>
      <c r="P23" s="138"/>
      <c r="Q23" s="134"/>
      <c r="R23" s="134"/>
      <c r="S23" s="134"/>
      <c r="T23" s="139"/>
      <c r="U23" s="139"/>
      <c r="V23" s="139"/>
      <c r="W23" s="134"/>
      <c r="X23" s="138"/>
      <c r="Y23" s="138"/>
      <c r="Z23" s="132"/>
      <c r="AA23" s="132"/>
      <c r="AB23" s="138"/>
      <c r="AC23" s="138"/>
      <c r="AD23" s="138"/>
      <c r="AE23" s="138"/>
      <c r="AF23" s="138"/>
      <c r="AG23" s="138"/>
      <c r="AH23" s="138"/>
    </row>
    <row r="24" spans="1:34" s="136" customFormat="1" x14ac:dyDescent="0.25">
      <c r="A24" s="130"/>
      <c r="B24" s="131"/>
      <c r="C24" s="133"/>
      <c r="D24" s="142"/>
      <c r="E24" s="140"/>
      <c r="F24" s="143"/>
      <c r="G24" s="134"/>
      <c r="H24" s="104"/>
      <c r="K24" s="137"/>
      <c r="L24" s="137"/>
      <c r="M24" s="134"/>
      <c r="N24" s="134"/>
      <c r="O24" s="138"/>
      <c r="P24" s="138"/>
      <c r="Q24" s="134"/>
      <c r="R24" s="134"/>
      <c r="S24" s="134"/>
      <c r="T24" s="139"/>
      <c r="U24" s="139"/>
      <c r="V24" s="139"/>
      <c r="W24" s="134"/>
      <c r="X24" s="138"/>
      <c r="Y24" s="138"/>
      <c r="Z24" s="132"/>
      <c r="AA24" s="132"/>
      <c r="AB24" s="138"/>
      <c r="AC24" s="138"/>
      <c r="AD24" s="138"/>
      <c r="AE24" s="138"/>
      <c r="AF24" s="138"/>
      <c r="AG24" s="138"/>
      <c r="AH24" s="138"/>
    </row>
    <row r="25" spans="1:34" s="136" customFormat="1" x14ac:dyDescent="0.25">
      <c r="A25" s="130"/>
      <c r="B25" s="131"/>
      <c r="C25" s="133"/>
      <c r="D25" s="142"/>
      <c r="E25" s="140"/>
      <c r="F25" s="143"/>
      <c r="G25" s="144"/>
      <c r="H25" s="104"/>
      <c r="K25" s="137"/>
      <c r="L25" s="137"/>
      <c r="M25" s="134"/>
      <c r="N25" s="134"/>
      <c r="O25" s="138"/>
      <c r="P25" s="138"/>
      <c r="Q25" s="134"/>
      <c r="R25" s="134"/>
      <c r="S25" s="134"/>
      <c r="T25" s="139"/>
      <c r="U25" s="139"/>
      <c r="V25" s="139"/>
      <c r="W25" s="134"/>
      <c r="X25" s="138"/>
      <c r="Y25" s="138"/>
      <c r="Z25" s="132"/>
      <c r="AA25" s="132"/>
      <c r="AB25" s="138"/>
      <c r="AC25" s="138"/>
      <c r="AD25" s="138"/>
      <c r="AE25" s="138"/>
      <c r="AF25" s="138"/>
      <c r="AG25" s="138"/>
      <c r="AH25" s="138"/>
    </row>
    <row r="26" spans="1:34" s="136" customFormat="1" x14ac:dyDescent="0.25">
      <c r="A26" s="130"/>
      <c r="B26" s="131"/>
      <c r="C26" s="133"/>
      <c r="D26" s="142"/>
      <c r="E26" s="140"/>
      <c r="F26" s="143"/>
      <c r="G26" s="134"/>
      <c r="H26" s="104"/>
      <c r="K26" s="137"/>
      <c r="L26" s="137"/>
      <c r="M26" s="134"/>
      <c r="N26" s="134"/>
      <c r="O26" s="138"/>
      <c r="P26" s="138"/>
      <c r="Q26" s="134"/>
      <c r="R26" s="134"/>
      <c r="S26" s="134"/>
      <c r="T26" s="139"/>
      <c r="U26" s="139"/>
      <c r="V26" s="139"/>
      <c r="W26" s="134"/>
      <c r="X26" s="138"/>
      <c r="Y26" s="138"/>
      <c r="Z26" s="132"/>
      <c r="AA26" s="132"/>
      <c r="AB26" s="138"/>
      <c r="AC26" s="138"/>
      <c r="AD26" s="138"/>
      <c r="AE26" s="138"/>
      <c r="AF26" s="138"/>
      <c r="AG26" s="138"/>
      <c r="AH26" s="138"/>
    </row>
    <row r="27" spans="1:34" s="136" customFormat="1" x14ac:dyDescent="0.25">
      <c r="A27" s="130"/>
      <c r="B27" s="131"/>
      <c r="C27" s="133"/>
      <c r="D27" s="142"/>
      <c r="E27" s="140"/>
      <c r="F27" s="143"/>
      <c r="G27" s="134"/>
      <c r="H27" s="104"/>
      <c r="K27" s="137"/>
      <c r="L27" s="137"/>
      <c r="M27" s="134"/>
      <c r="N27" s="134"/>
      <c r="O27" s="138"/>
      <c r="P27" s="138"/>
      <c r="Q27" s="134"/>
      <c r="R27" s="134"/>
      <c r="S27" s="134"/>
      <c r="T27" s="139"/>
      <c r="U27" s="139"/>
      <c r="V27" s="139"/>
      <c r="W27" s="134"/>
      <c r="X27" s="138"/>
      <c r="Y27" s="138"/>
      <c r="Z27" s="132"/>
      <c r="AA27" s="132"/>
      <c r="AB27" s="138"/>
      <c r="AC27" s="138"/>
      <c r="AD27" s="138"/>
      <c r="AE27" s="138"/>
      <c r="AF27" s="138"/>
      <c r="AG27" s="138"/>
      <c r="AH27" s="138"/>
    </row>
    <row r="28" spans="1:34" s="136" customFormat="1" x14ac:dyDescent="0.25">
      <c r="A28" s="130"/>
      <c r="B28" s="131"/>
      <c r="C28" s="133"/>
      <c r="D28" s="142"/>
      <c r="E28" s="140"/>
      <c r="F28" s="143"/>
      <c r="G28" s="134"/>
      <c r="H28" s="104"/>
      <c r="K28" s="137"/>
      <c r="L28" s="137"/>
      <c r="M28" s="134"/>
      <c r="N28" s="134"/>
      <c r="O28" s="138"/>
      <c r="P28" s="138"/>
      <c r="Q28" s="134"/>
      <c r="R28" s="134"/>
      <c r="S28" s="134"/>
      <c r="T28" s="139"/>
      <c r="U28" s="139"/>
      <c r="V28" s="139"/>
      <c r="W28" s="134"/>
      <c r="X28" s="138"/>
      <c r="Y28" s="138"/>
      <c r="Z28" s="132"/>
      <c r="AA28" s="132"/>
      <c r="AB28" s="138"/>
      <c r="AC28" s="138"/>
      <c r="AD28" s="138"/>
      <c r="AE28" s="138"/>
      <c r="AF28" s="138"/>
      <c r="AG28" s="138"/>
      <c r="AH28" s="138"/>
    </row>
    <row r="29" spans="1:34" s="136" customFormat="1" x14ac:dyDescent="0.25">
      <c r="A29" s="130"/>
      <c r="B29" s="131"/>
      <c r="C29" s="133"/>
      <c r="D29" s="142"/>
      <c r="E29" s="140"/>
      <c r="F29" s="143"/>
      <c r="G29" s="134"/>
      <c r="H29" s="104"/>
      <c r="K29" s="137"/>
      <c r="L29" s="137"/>
      <c r="M29" s="134"/>
      <c r="N29" s="134"/>
      <c r="O29" s="138"/>
      <c r="P29" s="138"/>
      <c r="Q29" s="134"/>
      <c r="R29" s="134"/>
      <c r="S29" s="134"/>
      <c r="T29" s="139"/>
      <c r="U29" s="139"/>
      <c r="V29" s="139"/>
      <c r="W29" s="134"/>
      <c r="X29" s="138"/>
      <c r="Y29" s="138"/>
      <c r="Z29" s="132"/>
      <c r="AA29" s="132"/>
      <c r="AB29" s="138"/>
      <c r="AC29" s="138"/>
      <c r="AD29" s="138"/>
      <c r="AE29" s="138"/>
      <c r="AF29" s="138"/>
      <c r="AG29" s="138"/>
      <c r="AH29" s="138"/>
    </row>
    <row r="30" spans="1:34" s="136" customFormat="1" x14ac:dyDescent="0.25">
      <c r="A30" s="130"/>
      <c r="B30" s="131"/>
      <c r="C30" s="133"/>
      <c r="D30" s="142"/>
      <c r="E30" s="140"/>
      <c r="F30" s="143"/>
      <c r="G30" s="134"/>
      <c r="H30" s="104"/>
      <c r="K30" s="137"/>
      <c r="L30" s="137"/>
      <c r="M30" s="134"/>
      <c r="N30" s="134"/>
      <c r="O30" s="138"/>
      <c r="P30" s="138"/>
      <c r="Q30" s="134"/>
      <c r="R30" s="134"/>
      <c r="S30" s="134"/>
      <c r="T30" s="139"/>
      <c r="U30" s="139"/>
      <c r="V30" s="139"/>
      <c r="W30" s="134"/>
      <c r="X30" s="138"/>
      <c r="Y30" s="138"/>
      <c r="Z30" s="132"/>
      <c r="AA30" s="132"/>
      <c r="AB30" s="138"/>
      <c r="AC30" s="138"/>
      <c r="AD30" s="138"/>
      <c r="AE30" s="138"/>
      <c r="AF30" s="138"/>
      <c r="AG30" s="138"/>
      <c r="AH30" s="138"/>
    </row>
    <row r="31" spans="1:34" s="136" customFormat="1" x14ac:dyDescent="0.25">
      <c r="A31" s="130"/>
      <c r="B31" s="131"/>
      <c r="C31" s="132"/>
      <c r="D31" s="133"/>
      <c r="E31" s="140"/>
      <c r="F31" s="143"/>
      <c r="G31" s="134"/>
      <c r="H31" s="104"/>
      <c r="K31" s="137"/>
      <c r="L31" s="137"/>
      <c r="M31" s="134"/>
      <c r="N31" s="134"/>
      <c r="O31" s="138"/>
      <c r="P31" s="138"/>
      <c r="Q31" s="134"/>
      <c r="R31" s="134"/>
      <c r="S31" s="134"/>
      <c r="T31" s="139"/>
      <c r="U31" s="139"/>
      <c r="V31" s="139"/>
      <c r="W31" s="134"/>
      <c r="X31" s="138"/>
      <c r="Y31" s="138"/>
      <c r="Z31" s="132"/>
      <c r="AA31" s="132"/>
      <c r="AB31" s="138"/>
      <c r="AC31" s="138"/>
      <c r="AD31" s="138"/>
      <c r="AE31" s="138"/>
      <c r="AF31" s="138"/>
      <c r="AG31" s="138"/>
      <c r="AH31" s="138"/>
    </row>
    <row r="32" spans="1:34" s="136" customFormat="1" x14ac:dyDescent="0.25">
      <c r="A32" s="130"/>
      <c r="B32" s="131"/>
      <c r="C32" s="132"/>
      <c r="D32" s="133"/>
      <c r="E32" s="140"/>
      <c r="F32" s="143"/>
      <c r="G32" s="134"/>
      <c r="H32" s="104"/>
      <c r="K32" s="137"/>
      <c r="L32" s="137"/>
      <c r="M32" s="134"/>
      <c r="N32" s="134"/>
      <c r="O32" s="138"/>
      <c r="P32" s="138"/>
      <c r="Q32" s="134"/>
      <c r="R32" s="134"/>
      <c r="S32" s="134"/>
      <c r="T32" s="139"/>
      <c r="U32" s="139"/>
      <c r="V32" s="139"/>
      <c r="W32" s="134"/>
      <c r="X32" s="138"/>
      <c r="Y32" s="138"/>
      <c r="Z32" s="132"/>
      <c r="AA32" s="132"/>
      <c r="AB32" s="138"/>
      <c r="AC32" s="138"/>
      <c r="AD32" s="138"/>
      <c r="AE32" s="138"/>
      <c r="AF32" s="138"/>
      <c r="AG32" s="138"/>
      <c r="AH32" s="138"/>
    </row>
    <row r="33" spans="1:34" s="136" customFormat="1" x14ac:dyDescent="0.25">
      <c r="A33" s="130"/>
      <c r="B33" s="131"/>
      <c r="C33" s="132"/>
      <c r="D33" s="133"/>
      <c r="E33" s="140"/>
      <c r="F33" s="143"/>
      <c r="G33" s="134"/>
      <c r="H33" s="104"/>
      <c r="K33" s="137"/>
      <c r="L33" s="137"/>
      <c r="M33" s="134"/>
      <c r="N33" s="134"/>
      <c r="O33" s="138"/>
      <c r="P33" s="138"/>
      <c r="Q33" s="134"/>
      <c r="R33" s="134"/>
      <c r="S33" s="134"/>
      <c r="T33" s="139"/>
      <c r="U33" s="139"/>
      <c r="V33" s="139"/>
      <c r="W33" s="134"/>
      <c r="X33" s="138"/>
      <c r="Y33" s="138"/>
      <c r="Z33" s="132"/>
      <c r="AA33" s="132"/>
      <c r="AB33" s="138"/>
      <c r="AC33" s="138"/>
      <c r="AD33" s="138"/>
      <c r="AE33" s="138"/>
      <c r="AF33" s="138"/>
      <c r="AG33" s="138"/>
      <c r="AH33" s="138"/>
    </row>
    <row r="34" spans="1:34" s="136" customFormat="1" x14ac:dyDescent="0.25">
      <c r="A34" s="130"/>
      <c r="B34" s="131"/>
      <c r="C34" s="132"/>
      <c r="D34" s="133"/>
      <c r="E34" s="140"/>
      <c r="F34" s="143"/>
      <c r="G34" s="134"/>
      <c r="H34" s="104"/>
      <c r="K34" s="137"/>
      <c r="L34" s="137"/>
      <c r="M34" s="134"/>
      <c r="N34" s="134"/>
      <c r="O34" s="138"/>
      <c r="P34" s="138"/>
      <c r="Q34" s="134"/>
      <c r="R34" s="134"/>
      <c r="S34" s="134"/>
      <c r="T34" s="139"/>
      <c r="U34" s="139"/>
      <c r="V34" s="139"/>
      <c r="W34" s="134"/>
      <c r="X34" s="138"/>
      <c r="Y34" s="138"/>
      <c r="Z34" s="132"/>
      <c r="AA34" s="132"/>
      <c r="AB34" s="138"/>
      <c r="AC34" s="138"/>
      <c r="AD34" s="138"/>
      <c r="AE34" s="138"/>
      <c r="AF34" s="138"/>
      <c r="AG34" s="138"/>
      <c r="AH34" s="138"/>
    </row>
    <row r="35" spans="1:34" s="136" customFormat="1" x14ac:dyDescent="0.25">
      <c r="A35" s="130"/>
      <c r="B35" s="131"/>
      <c r="C35" s="132"/>
      <c r="D35" s="133"/>
      <c r="E35" s="140"/>
      <c r="F35" s="143"/>
      <c r="G35" s="134"/>
      <c r="H35" s="104"/>
      <c r="K35" s="137"/>
      <c r="L35" s="137"/>
      <c r="M35" s="134"/>
      <c r="N35" s="134"/>
      <c r="O35" s="138"/>
      <c r="P35" s="138"/>
      <c r="Q35" s="134"/>
      <c r="R35" s="134"/>
      <c r="S35" s="134"/>
      <c r="T35" s="139"/>
      <c r="U35" s="139"/>
      <c r="V35" s="139"/>
      <c r="W35" s="134"/>
      <c r="X35" s="138"/>
      <c r="Y35" s="138"/>
      <c r="Z35" s="132"/>
      <c r="AA35" s="132"/>
      <c r="AB35" s="138"/>
      <c r="AC35" s="138"/>
      <c r="AD35" s="138"/>
      <c r="AE35" s="138"/>
      <c r="AF35" s="138"/>
      <c r="AG35" s="138"/>
      <c r="AH35" s="138"/>
    </row>
    <row r="36" spans="1:34" s="136" customFormat="1" x14ac:dyDescent="0.25">
      <c r="A36" s="130"/>
      <c r="B36" s="131"/>
      <c r="C36" s="132"/>
      <c r="D36" s="133"/>
      <c r="E36" s="140"/>
      <c r="F36" s="143"/>
      <c r="G36" s="134"/>
      <c r="H36" s="104"/>
      <c r="K36" s="137"/>
      <c r="L36" s="137"/>
      <c r="M36" s="134"/>
      <c r="N36" s="134"/>
      <c r="O36" s="138"/>
      <c r="P36" s="138"/>
      <c r="Q36" s="134"/>
      <c r="R36" s="134"/>
      <c r="S36" s="134"/>
      <c r="T36" s="139"/>
      <c r="U36" s="139"/>
      <c r="V36" s="139"/>
      <c r="W36" s="134"/>
      <c r="X36" s="138"/>
      <c r="Y36" s="138"/>
      <c r="Z36" s="132"/>
      <c r="AA36" s="132"/>
      <c r="AB36" s="138"/>
      <c r="AC36" s="138"/>
      <c r="AD36" s="138"/>
      <c r="AE36" s="138"/>
      <c r="AF36" s="138"/>
      <c r="AG36" s="138"/>
      <c r="AH36" s="138"/>
    </row>
    <row r="37" spans="1:34" s="136" customFormat="1" x14ac:dyDescent="0.25">
      <c r="A37" s="130"/>
      <c r="B37" s="131"/>
      <c r="C37" s="132"/>
      <c r="D37" s="133"/>
      <c r="E37" s="140"/>
      <c r="F37" s="143"/>
      <c r="G37" s="134"/>
      <c r="H37" s="104"/>
      <c r="K37" s="137"/>
      <c r="L37" s="137"/>
      <c r="M37" s="134"/>
      <c r="N37" s="134"/>
      <c r="O37" s="138"/>
      <c r="P37" s="138"/>
      <c r="Q37" s="134"/>
      <c r="R37" s="134"/>
      <c r="S37" s="134"/>
      <c r="T37" s="139"/>
      <c r="U37" s="139"/>
      <c r="V37" s="139"/>
      <c r="W37" s="134"/>
      <c r="X37" s="138"/>
      <c r="Y37" s="138"/>
      <c r="Z37" s="132"/>
      <c r="AA37" s="132"/>
      <c r="AB37" s="138"/>
      <c r="AC37" s="138"/>
      <c r="AD37" s="138"/>
      <c r="AE37" s="138"/>
      <c r="AF37" s="138"/>
      <c r="AG37" s="138"/>
      <c r="AH37" s="138"/>
    </row>
    <row r="38" spans="1:34" s="136" customFormat="1" x14ac:dyDescent="0.25">
      <c r="A38" s="130"/>
      <c r="B38" s="131"/>
      <c r="C38" s="132"/>
      <c r="D38" s="133"/>
      <c r="E38" s="140"/>
      <c r="F38" s="143"/>
      <c r="G38" s="134"/>
      <c r="H38" s="104"/>
      <c r="K38" s="137"/>
      <c r="L38" s="137"/>
      <c r="M38" s="134"/>
      <c r="N38" s="134"/>
      <c r="O38" s="138"/>
      <c r="P38" s="138"/>
      <c r="Q38" s="134"/>
      <c r="R38" s="134"/>
      <c r="S38" s="134"/>
      <c r="T38" s="139"/>
      <c r="U38" s="139"/>
      <c r="V38" s="139"/>
      <c r="W38" s="134"/>
      <c r="X38" s="138"/>
      <c r="Y38" s="138"/>
      <c r="Z38" s="132"/>
      <c r="AA38" s="132"/>
      <c r="AB38" s="138"/>
      <c r="AC38" s="138"/>
      <c r="AD38" s="138"/>
      <c r="AE38" s="138"/>
      <c r="AF38" s="138"/>
      <c r="AG38" s="138"/>
      <c r="AH38" s="138"/>
    </row>
    <row r="39" spans="1:34" s="136" customFormat="1" x14ac:dyDescent="0.25">
      <c r="A39" s="130"/>
      <c r="B39" s="131"/>
      <c r="C39" s="132"/>
      <c r="D39" s="133"/>
      <c r="E39" s="140"/>
      <c r="F39" s="143"/>
      <c r="G39" s="134"/>
      <c r="H39" s="104"/>
      <c r="K39" s="137"/>
      <c r="L39" s="137"/>
      <c r="M39" s="134"/>
      <c r="N39" s="134"/>
      <c r="O39" s="138"/>
      <c r="P39" s="138"/>
      <c r="Q39" s="134"/>
      <c r="R39" s="134"/>
      <c r="S39" s="134"/>
      <c r="T39" s="139"/>
      <c r="U39" s="139"/>
      <c r="V39" s="139"/>
      <c r="W39" s="134"/>
      <c r="X39" s="138"/>
      <c r="Y39" s="138"/>
      <c r="Z39" s="132"/>
      <c r="AA39" s="132"/>
      <c r="AB39" s="138"/>
      <c r="AC39" s="138"/>
      <c r="AD39" s="138"/>
      <c r="AE39" s="138"/>
      <c r="AF39" s="138"/>
      <c r="AG39" s="138"/>
      <c r="AH39" s="138"/>
    </row>
    <row r="40" spans="1:34" s="136" customFormat="1" x14ac:dyDescent="0.25">
      <c r="A40" s="130"/>
      <c r="B40" s="131"/>
      <c r="C40" s="132"/>
      <c r="D40" s="133"/>
      <c r="E40" s="140"/>
      <c r="F40" s="143"/>
      <c r="G40" s="134"/>
      <c r="H40" s="104"/>
      <c r="K40" s="137"/>
      <c r="L40" s="137"/>
      <c r="M40" s="134"/>
      <c r="N40" s="134"/>
      <c r="O40" s="138"/>
      <c r="P40" s="138"/>
      <c r="Q40" s="134"/>
      <c r="R40" s="134"/>
      <c r="S40" s="134"/>
      <c r="T40" s="139"/>
      <c r="U40" s="139"/>
      <c r="V40" s="139"/>
      <c r="W40" s="134"/>
      <c r="X40" s="138"/>
      <c r="Y40" s="138"/>
      <c r="Z40" s="132"/>
      <c r="AA40" s="132"/>
      <c r="AB40" s="138"/>
      <c r="AC40" s="138"/>
      <c r="AD40" s="138"/>
      <c r="AE40" s="138"/>
      <c r="AF40" s="138"/>
      <c r="AG40" s="138"/>
      <c r="AH40" s="138"/>
    </row>
    <row r="41" spans="1:34" s="136" customFormat="1" x14ac:dyDescent="0.25">
      <c r="A41" s="130"/>
      <c r="B41" s="131"/>
      <c r="C41" s="132"/>
      <c r="D41" s="133"/>
      <c r="E41" s="140"/>
      <c r="F41" s="143"/>
      <c r="G41" s="134"/>
      <c r="H41" s="104"/>
      <c r="K41" s="137"/>
      <c r="L41" s="137"/>
      <c r="M41" s="134"/>
      <c r="N41" s="134"/>
      <c r="O41" s="138"/>
      <c r="P41" s="138"/>
      <c r="Q41" s="134"/>
      <c r="R41" s="134"/>
      <c r="S41" s="134"/>
      <c r="T41" s="139"/>
      <c r="U41" s="139"/>
      <c r="V41" s="139"/>
      <c r="W41" s="134"/>
      <c r="X41" s="138"/>
      <c r="Y41" s="138"/>
      <c r="Z41" s="132"/>
      <c r="AA41" s="132"/>
      <c r="AB41" s="138"/>
      <c r="AC41" s="138"/>
      <c r="AD41" s="138"/>
      <c r="AE41" s="138"/>
      <c r="AF41" s="138"/>
      <c r="AG41" s="138"/>
      <c r="AH41" s="138"/>
    </row>
    <row r="42" spans="1:34" s="136" customFormat="1" x14ac:dyDescent="0.25">
      <c r="A42" s="130"/>
      <c r="B42" s="131"/>
      <c r="C42" s="132"/>
      <c r="D42" s="133"/>
      <c r="E42" s="140"/>
      <c r="F42" s="143"/>
      <c r="G42" s="134"/>
      <c r="H42" s="104"/>
      <c r="K42" s="137"/>
      <c r="L42" s="137"/>
      <c r="M42" s="134"/>
      <c r="N42" s="134"/>
      <c r="O42" s="138"/>
      <c r="P42" s="138"/>
      <c r="Q42" s="134"/>
      <c r="R42" s="134"/>
      <c r="S42" s="134"/>
      <c r="T42" s="139"/>
      <c r="U42" s="139"/>
      <c r="V42" s="139"/>
      <c r="W42" s="134"/>
      <c r="X42" s="138"/>
      <c r="Y42" s="138"/>
      <c r="Z42" s="132"/>
      <c r="AA42" s="132"/>
      <c r="AB42" s="138"/>
      <c r="AC42" s="138"/>
      <c r="AD42" s="138"/>
      <c r="AE42" s="138"/>
      <c r="AF42" s="138"/>
      <c r="AG42" s="138"/>
      <c r="AH42" s="138"/>
    </row>
    <row r="43" spans="1:34" s="136" customFormat="1" x14ac:dyDescent="0.25">
      <c r="A43" s="130"/>
      <c r="B43" s="131"/>
      <c r="C43" s="132"/>
      <c r="D43" s="133"/>
      <c r="E43" s="140"/>
      <c r="F43" s="143"/>
      <c r="G43" s="134"/>
      <c r="H43" s="104"/>
      <c r="K43" s="137"/>
      <c r="L43" s="137"/>
      <c r="M43" s="134"/>
      <c r="N43" s="134"/>
      <c r="O43" s="138"/>
      <c r="P43" s="138"/>
      <c r="Q43" s="134"/>
      <c r="R43" s="134"/>
      <c r="S43" s="134"/>
      <c r="T43" s="139"/>
      <c r="U43" s="139"/>
      <c r="V43" s="139"/>
      <c r="W43" s="134"/>
      <c r="X43" s="138"/>
      <c r="Y43" s="138"/>
      <c r="Z43" s="132"/>
      <c r="AA43" s="132"/>
      <c r="AB43" s="138"/>
      <c r="AC43" s="138"/>
      <c r="AD43" s="138"/>
      <c r="AE43" s="138"/>
      <c r="AF43" s="138"/>
      <c r="AG43" s="138"/>
      <c r="AH43" s="138"/>
    </row>
    <row r="44" spans="1:34" s="136" customFormat="1" x14ac:dyDescent="0.25">
      <c r="A44" s="130"/>
      <c r="B44" s="131"/>
      <c r="C44" s="132"/>
      <c r="D44" s="133"/>
      <c r="E44" s="140"/>
      <c r="F44" s="143"/>
      <c r="G44" s="134"/>
      <c r="H44" s="104"/>
      <c r="K44" s="137"/>
      <c r="L44" s="137"/>
      <c r="M44" s="134"/>
      <c r="N44" s="134"/>
      <c r="O44" s="138"/>
      <c r="P44" s="138"/>
      <c r="Q44" s="134"/>
      <c r="R44" s="134"/>
      <c r="S44" s="134"/>
      <c r="T44" s="139"/>
      <c r="U44" s="139"/>
      <c r="V44" s="139"/>
      <c r="W44" s="134"/>
      <c r="X44" s="138"/>
      <c r="Y44" s="138"/>
      <c r="Z44" s="132"/>
      <c r="AA44" s="132"/>
      <c r="AB44" s="138"/>
      <c r="AC44" s="138"/>
      <c r="AD44" s="138"/>
      <c r="AE44" s="138"/>
      <c r="AF44" s="138"/>
      <c r="AG44" s="138"/>
      <c r="AH44" s="138"/>
    </row>
    <row r="45" spans="1:34" s="136" customFormat="1" x14ac:dyDescent="0.25">
      <c r="A45" s="145"/>
      <c r="B45" s="131"/>
      <c r="C45" s="132"/>
      <c r="D45" s="133"/>
      <c r="E45" s="140"/>
      <c r="F45" s="143"/>
      <c r="G45" s="134"/>
      <c r="H45" s="104"/>
      <c r="K45" s="137"/>
      <c r="L45" s="137"/>
      <c r="M45" s="134"/>
      <c r="N45" s="134"/>
      <c r="O45" s="138"/>
      <c r="P45" s="138"/>
      <c r="Q45" s="134"/>
      <c r="R45" s="134"/>
      <c r="S45" s="134"/>
      <c r="T45" s="139"/>
      <c r="U45" s="139"/>
      <c r="V45" s="139"/>
      <c r="W45" s="134"/>
      <c r="X45" s="138"/>
      <c r="Y45" s="138"/>
      <c r="Z45" s="132"/>
      <c r="AA45" s="132"/>
      <c r="AB45" s="138"/>
      <c r="AC45" s="138"/>
      <c r="AD45" s="138"/>
      <c r="AE45" s="138"/>
      <c r="AF45" s="138"/>
      <c r="AG45" s="138"/>
      <c r="AH45" s="138"/>
    </row>
    <row r="46" spans="1:34" s="136" customFormat="1" x14ac:dyDescent="0.25">
      <c r="A46" s="145"/>
      <c r="B46" s="131"/>
      <c r="C46" s="132"/>
      <c r="D46" s="133"/>
      <c r="E46" s="140"/>
      <c r="F46" s="143"/>
      <c r="G46" s="134"/>
      <c r="H46" s="104"/>
      <c r="K46" s="137"/>
      <c r="L46" s="137"/>
      <c r="M46" s="134"/>
      <c r="N46" s="134"/>
      <c r="O46" s="138"/>
      <c r="P46" s="138"/>
      <c r="Q46" s="134"/>
      <c r="R46" s="134"/>
      <c r="S46" s="134"/>
      <c r="T46" s="139"/>
      <c r="U46" s="139"/>
      <c r="V46" s="139"/>
      <c r="W46" s="134"/>
      <c r="X46" s="138"/>
      <c r="Y46" s="138"/>
      <c r="Z46" s="132"/>
      <c r="AA46" s="132"/>
      <c r="AB46" s="138"/>
      <c r="AC46" s="138"/>
      <c r="AD46" s="138"/>
      <c r="AE46" s="138"/>
      <c r="AF46" s="138"/>
      <c r="AG46" s="138"/>
      <c r="AH46" s="138"/>
    </row>
    <row r="47" spans="1:34" s="136" customFormat="1" x14ac:dyDescent="0.25">
      <c r="A47" s="145"/>
      <c r="B47" s="131"/>
      <c r="C47" s="132"/>
      <c r="D47" s="133"/>
      <c r="E47" s="140"/>
      <c r="F47" s="143"/>
      <c r="G47" s="134"/>
      <c r="H47" s="104"/>
      <c r="K47" s="137"/>
      <c r="L47" s="137"/>
      <c r="M47" s="134"/>
      <c r="N47" s="134"/>
      <c r="O47" s="138"/>
      <c r="P47" s="138"/>
      <c r="Q47" s="134"/>
      <c r="R47" s="134"/>
      <c r="S47" s="134"/>
      <c r="T47" s="139"/>
      <c r="U47" s="139"/>
      <c r="V47" s="139"/>
      <c r="W47" s="134"/>
      <c r="X47" s="138"/>
      <c r="Y47" s="138"/>
      <c r="Z47" s="132"/>
      <c r="AA47" s="132"/>
      <c r="AB47" s="138"/>
      <c r="AC47" s="138"/>
      <c r="AD47" s="138"/>
      <c r="AE47" s="138"/>
      <c r="AF47" s="138"/>
      <c r="AG47" s="138"/>
      <c r="AH47" s="138"/>
    </row>
    <row r="48" spans="1:34" s="136" customFormat="1" x14ac:dyDescent="0.25">
      <c r="A48" s="145"/>
      <c r="B48" s="131"/>
      <c r="C48" s="132"/>
      <c r="D48" s="133"/>
      <c r="E48" s="140"/>
      <c r="F48" s="143"/>
      <c r="G48" s="134"/>
      <c r="H48" s="104"/>
      <c r="K48" s="137"/>
      <c r="L48" s="137"/>
      <c r="M48" s="134"/>
      <c r="N48" s="134"/>
      <c r="O48" s="138"/>
      <c r="P48" s="138"/>
      <c r="Q48" s="134"/>
      <c r="R48" s="134"/>
      <c r="S48" s="134"/>
      <c r="T48" s="139"/>
      <c r="U48" s="139"/>
      <c r="V48" s="139"/>
      <c r="W48" s="134"/>
      <c r="X48" s="138"/>
      <c r="Y48" s="138"/>
      <c r="Z48" s="132"/>
      <c r="AA48" s="132"/>
      <c r="AB48" s="138"/>
      <c r="AC48" s="138"/>
      <c r="AD48" s="138"/>
      <c r="AE48" s="138"/>
      <c r="AF48" s="138"/>
      <c r="AG48" s="138"/>
      <c r="AH48" s="138"/>
    </row>
    <row r="49" spans="1:34" s="136" customFormat="1" x14ac:dyDescent="0.25">
      <c r="A49" s="145"/>
      <c r="B49" s="131"/>
      <c r="C49" s="132"/>
      <c r="D49" s="133"/>
      <c r="E49" s="140"/>
      <c r="F49" s="143"/>
      <c r="G49" s="134"/>
      <c r="H49" s="104"/>
      <c r="K49" s="137"/>
      <c r="L49" s="137"/>
      <c r="M49" s="134"/>
      <c r="N49" s="134"/>
      <c r="O49" s="138"/>
      <c r="P49" s="138"/>
      <c r="Q49" s="134"/>
      <c r="R49" s="134"/>
      <c r="S49" s="134"/>
      <c r="T49" s="139"/>
      <c r="U49" s="139"/>
      <c r="V49" s="139"/>
      <c r="W49" s="134"/>
      <c r="X49" s="138"/>
      <c r="Y49" s="138"/>
      <c r="Z49" s="132"/>
      <c r="AA49" s="132"/>
      <c r="AB49" s="138"/>
      <c r="AC49" s="138"/>
      <c r="AD49" s="138"/>
      <c r="AE49" s="138"/>
      <c r="AF49" s="138"/>
      <c r="AG49" s="138"/>
      <c r="AH49" s="138"/>
    </row>
    <row r="50" spans="1:34" s="136" customFormat="1" x14ac:dyDescent="0.25">
      <c r="A50" s="145"/>
      <c r="B50" s="131"/>
      <c r="C50" s="132"/>
      <c r="D50" s="133"/>
      <c r="E50" s="140"/>
      <c r="F50" s="143"/>
      <c r="G50" s="134"/>
      <c r="H50" s="104"/>
      <c r="K50" s="137"/>
      <c r="L50" s="137"/>
      <c r="M50" s="134"/>
      <c r="N50" s="134"/>
      <c r="O50" s="138"/>
      <c r="P50" s="138"/>
      <c r="Q50" s="134"/>
      <c r="R50" s="134"/>
      <c r="S50" s="134"/>
      <c r="T50" s="139"/>
      <c r="U50" s="139"/>
      <c r="V50" s="139"/>
      <c r="W50" s="134"/>
      <c r="X50" s="138"/>
      <c r="Y50" s="138"/>
      <c r="Z50" s="132"/>
      <c r="AA50" s="132"/>
      <c r="AB50" s="138"/>
      <c r="AC50" s="138"/>
      <c r="AD50" s="138"/>
      <c r="AE50" s="138"/>
      <c r="AF50" s="138"/>
      <c r="AG50" s="138"/>
      <c r="AH50" s="138"/>
    </row>
    <row r="51" spans="1:34" s="136" customFormat="1" x14ac:dyDescent="0.25">
      <c r="A51" s="145"/>
      <c r="B51" s="131"/>
      <c r="C51" s="132"/>
      <c r="D51" s="133"/>
      <c r="E51" s="140"/>
      <c r="F51" s="143"/>
      <c r="G51" s="134"/>
      <c r="H51" s="104"/>
      <c r="K51" s="137"/>
      <c r="L51" s="137"/>
      <c r="M51" s="134"/>
      <c r="N51" s="134"/>
      <c r="O51" s="138"/>
      <c r="P51" s="138"/>
      <c r="Q51" s="134"/>
      <c r="R51" s="134"/>
      <c r="S51" s="134"/>
      <c r="T51" s="139"/>
      <c r="U51" s="139"/>
      <c r="V51" s="139"/>
      <c r="W51" s="134"/>
      <c r="X51" s="138"/>
      <c r="Y51" s="138"/>
      <c r="Z51" s="132"/>
      <c r="AA51" s="132"/>
      <c r="AB51" s="138"/>
      <c r="AC51" s="138"/>
      <c r="AD51" s="138"/>
      <c r="AE51" s="138"/>
      <c r="AF51" s="138"/>
      <c r="AG51" s="138"/>
      <c r="AH51" s="138"/>
    </row>
    <row r="52" spans="1:34" s="136" customFormat="1" x14ac:dyDescent="0.25">
      <c r="A52" s="145"/>
      <c r="B52" s="131"/>
      <c r="C52" s="132"/>
      <c r="D52" s="133"/>
      <c r="E52" s="140"/>
      <c r="F52" s="143"/>
      <c r="G52" s="134"/>
      <c r="H52" s="104"/>
      <c r="K52" s="137"/>
      <c r="L52" s="137"/>
      <c r="M52" s="134"/>
      <c r="N52" s="134"/>
      <c r="O52" s="138"/>
      <c r="P52" s="138"/>
      <c r="Q52" s="134"/>
      <c r="R52" s="134"/>
      <c r="S52" s="134"/>
      <c r="T52" s="139"/>
      <c r="U52" s="139"/>
      <c r="V52" s="139"/>
      <c r="W52" s="134"/>
      <c r="X52" s="138"/>
      <c r="Y52" s="138"/>
      <c r="Z52" s="132"/>
      <c r="AA52" s="132"/>
      <c r="AB52" s="138"/>
      <c r="AC52" s="138"/>
      <c r="AD52" s="138"/>
      <c r="AE52" s="138"/>
      <c r="AF52" s="138"/>
      <c r="AG52" s="138"/>
      <c r="AH52" s="138"/>
    </row>
    <row r="53" spans="1:34" s="136" customFormat="1" x14ac:dyDescent="0.25">
      <c r="A53" s="145"/>
      <c r="B53" s="131"/>
      <c r="C53" s="132"/>
      <c r="D53" s="133"/>
      <c r="E53" s="140"/>
      <c r="F53" s="143"/>
      <c r="G53" s="134"/>
      <c r="H53" s="104"/>
      <c r="K53" s="137"/>
      <c r="L53" s="137"/>
      <c r="M53" s="134"/>
      <c r="N53" s="134"/>
      <c r="O53" s="138"/>
      <c r="P53" s="138"/>
      <c r="Q53" s="134"/>
      <c r="R53" s="134"/>
      <c r="S53" s="134"/>
      <c r="T53" s="139"/>
      <c r="U53" s="139"/>
      <c r="V53" s="139"/>
      <c r="W53" s="134"/>
      <c r="X53" s="138"/>
      <c r="Y53" s="138"/>
      <c r="Z53" s="132"/>
      <c r="AA53" s="132"/>
      <c r="AB53" s="138"/>
      <c r="AC53" s="138"/>
      <c r="AD53" s="138"/>
      <c r="AE53" s="138"/>
      <c r="AF53" s="138"/>
      <c r="AG53" s="138"/>
      <c r="AH53" s="138"/>
    </row>
    <row r="54" spans="1:34" s="136" customFormat="1" x14ac:dyDescent="0.25">
      <c r="A54" s="145"/>
      <c r="B54" s="131"/>
      <c r="C54" s="132"/>
      <c r="D54" s="133"/>
      <c r="E54" s="140"/>
      <c r="F54" s="143"/>
      <c r="G54" s="134"/>
      <c r="H54" s="104"/>
      <c r="K54" s="137"/>
      <c r="L54" s="137"/>
      <c r="M54" s="134"/>
      <c r="N54" s="134"/>
      <c r="O54" s="138"/>
      <c r="P54" s="138"/>
      <c r="Q54" s="134"/>
      <c r="R54" s="134"/>
      <c r="S54" s="134"/>
      <c r="T54" s="139"/>
      <c r="U54" s="139"/>
      <c r="V54" s="139"/>
      <c r="W54" s="134"/>
      <c r="X54" s="138"/>
      <c r="Y54" s="138"/>
      <c r="Z54" s="132"/>
      <c r="AA54" s="132"/>
      <c r="AB54" s="138"/>
      <c r="AC54" s="138"/>
      <c r="AD54" s="138"/>
      <c r="AE54" s="138"/>
      <c r="AF54" s="138"/>
      <c r="AG54" s="138"/>
      <c r="AH54" s="138"/>
    </row>
    <row r="55" spans="1:34" s="136" customFormat="1" x14ac:dyDescent="0.25">
      <c r="A55" s="145"/>
      <c r="B55" s="131"/>
      <c r="C55" s="132"/>
      <c r="D55" s="133"/>
      <c r="E55" s="140"/>
      <c r="F55" s="143"/>
      <c r="G55" s="134"/>
      <c r="H55" s="104"/>
      <c r="K55" s="137"/>
      <c r="L55" s="137"/>
      <c r="M55" s="134"/>
      <c r="N55" s="134"/>
      <c r="O55" s="138"/>
      <c r="P55" s="138"/>
      <c r="Q55" s="134"/>
      <c r="R55" s="134"/>
      <c r="S55" s="134"/>
      <c r="T55" s="139"/>
      <c r="U55" s="139"/>
      <c r="V55" s="139"/>
      <c r="W55" s="134"/>
      <c r="X55" s="138"/>
      <c r="Y55" s="138"/>
      <c r="Z55" s="132"/>
      <c r="AA55" s="132"/>
      <c r="AB55" s="138"/>
      <c r="AC55" s="138"/>
      <c r="AD55" s="138"/>
      <c r="AE55" s="138"/>
      <c r="AF55" s="138"/>
      <c r="AG55" s="138"/>
      <c r="AH55" s="138"/>
    </row>
    <row r="56" spans="1:34" s="136" customFormat="1" x14ac:dyDescent="0.25">
      <c r="A56" s="145"/>
      <c r="B56" s="131"/>
      <c r="C56" s="132"/>
      <c r="D56" s="133"/>
      <c r="E56" s="140"/>
      <c r="F56" s="143"/>
      <c r="G56" s="134"/>
      <c r="H56" s="104"/>
      <c r="K56" s="137"/>
      <c r="L56" s="137"/>
      <c r="M56" s="134"/>
      <c r="N56" s="134"/>
      <c r="O56" s="138"/>
      <c r="P56" s="138"/>
      <c r="Q56" s="134"/>
      <c r="R56" s="134"/>
      <c r="S56" s="134"/>
      <c r="T56" s="139"/>
      <c r="U56" s="139"/>
      <c r="V56" s="139"/>
      <c r="W56" s="134"/>
      <c r="X56" s="138"/>
      <c r="Y56" s="138"/>
      <c r="Z56" s="132"/>
      <c r="AA56" s="132"/>
      <c r="AB56" s="138"/>
      <c r="AC56" s="138"/>
      <c r="AD56" s="138"/>
      <c r="AE56" s="138"/>
      <c r="AF56" s="138"/>
      <c r="AG56" s="138"/>
      <c r="AH56" s="138"/>
    </row>
    <row r="57" spans="1:34" s="136" customFormat="1" x14ac:dyDescent="0.25">
      <c r="A57" s="145"/>
      <c r="B57" s="131"/>
      <c r="C57" s="132"/>
      <c r="D57" s="133"/>
      <c r="E57" s="140"/>
      <c r="F57" s="143"/>
      <c r="G57" s="134"/>
      <c r="H57" s="104"/>
      <c r="K57" s="137"/>
      <c r="L57" s="137"/>
      <c r="M57" s="134"/>
      <c r="N57" s="134"/>
      <c r="O57" s="138"/>
      <c r="P57" s="138"/>
      <c r="Q57" s="134"/>
      <c r="R57" s="134"/>
      <c r="S57" s="134"/>
      <c r="T57" s="139"/>
      <c r="U57" s="139"/>
      <c r="V57" s="139"/>
      <c r="W57" s="134"/>
      <c r="X57" s="138"/>
      <c r="Y57" s="138"/>
      <c r="Z57" s="132"/>
      <c r="AA57" s="132"/>
      <c r="AB57" s="138"/>
      <c r="AC57" s="138"/>
      <c r="AD57" s="138"/>
      <c r="AE57" s="138"/>
      <c r="AF57" s="138"/>
      <c r="AG57" s="138"/>
      <c r="AH57" s="138"/>
    </row>
    <row r="58" spans="1:34" s="136" customFormat="1" x14ac:dyDescent="0.25">
      <c r="A58" s="145"/>
      <c r="B58" s="131"/>
      <c r="C58" s="132"/>
      <c r="D58" s="133"/>
      <c r="E58" s="140"/>
      <c r="F58" s="143"/>
      <c r="G58" s="134"/>
      <c r="H58" s="104"/>
      <c r="K58" s="137"/>
      <c r="L58" s="137"/>
      <c r="M58" s="134"/>
      <c r="N58" s="134"/>
      <c r="O58" s="138"/>
      <c r="P58" s="138"/>
      <c r="Q58" s="134"/>
      <c r="R58" s="134"/>
      <c r="S58" s="134"/>
      <c r="T58" s="139"/>
      <c r="U58" s="139"/>
      <c r="V58" s="139"/>
      <c r="W58" s="134"/>
      <c r="X58" s="138"/>
      <c r="Y58" s="138"/>
      <c r="Z58" s="132"/>
      <c r="AA58" s="132"/>
      <c r="AB58" s="138"/>
      <c r="AC58" s="138"/>
      <c r="AD58" s="138"/>
      <c r="AE58" s="138"/>
      <c r="AF58" s="138"/>
      <c r="AG58" s="138"/>
      <c r="AH58" s="138"/>
    </row>
    <row r="59" spans="1:34" s="136" customFormat="1" x14ac:dyDescent="0.25">
      <c r="A59" s="145"/>
      <c r="B59" s="131"/>
      <c r="C59" s="132"/>
      <c r="D59" s="133"/>
      <c r="E59" s="140"/>
      <c r="F59" s="143"/>
      <c r="G59" s="134"/>
      <c r="H59" s="104"/>
      <c r="K59" s="137"/>
      <c r="L59" s="137"/>
      <c r="M59" s="134"/>
      <c r="N59" s="134"/>
      <c r="O59" s="138"/>
      <c r="P59" s="138"/>
      <c r="Q59" s="134"/>
      <c r="R59" s="134"/>
      <c r="S59" s="134"/>
      <c r="T59" s="139"/>
      <c r="U59" s="139"/>
      <c r="V59" s="139"/>
      <c r="W59" s="134"/>
      <c r="X59" s="138"/>
      <c r="Y59" s="138"/>
      <c r="Z59" s="132"/>
      <c r="AA59" s="132"/>
      <c r="AB59" s="138"/>
      <c r="AC59" s="138"/>
      <c r="AD59" s="138"/>
      <c r="AE59" s="138"/>
      <c r="AF59" s="138"/>
      <c r="AG59" s="138"/>
      <c r="AH59" s="138"/>
    </row>
    <row r="60" spans="1:34" s="136" customFormat="1" x14ac:dyDescent="0.25">
      <c r="A60" s="145"/>
      <c r="B60" s="131"/>
      <c r="C60" s="132"/>
      <c r="D60" s="133"/>
      <c r="E60" s="140"/>
      <c r="F60" s="143"/>
      <c r="G60" s="134"/>
      <c r="H60" s="104"/>
      <c r="K60" s="137"/>
      <c r="L60" s="137"/>
      <c r="M60" s="134"/>
      <c r="N60" s="134"/>
      <c r="O60" s="138"/>
      <c r="P60" s="138"/>
      <c r="Q60" s="134"/>
      <c r="R60" s="134"/>
      <c r="S60" s="134"/>
      <c r="T60" s="139"/>
      <c r="U60" s="139"/>
      <c r="V60" s="139"/>
      <c r="W60" s="134"/>
      <c r="X60" s="138"/>
      <c r="Y60" s="138"/>
      <c r="Z60" s="132"/>
      <c r="AA60" s="132"/>
      <c r="AB60" s="138"/>
      <c r="AC60" s="138"/>
      <c r="AD60" s="138"/>
      <c r="AE60" s="138"/>
      <c r="AF60" s="138"/>
      <c r="AG60" s="138"/>
      <c r="AH60" s="138"/>
    </row>
    <row r="61" spans="1:34" s="136" customFormat="1" x14ac:dyDescent="0.25">
      <c r="A61" s="145"/>
      <c r="B61" s="131"/>
      <c r="C61" s="132"/>
      <c r="D61" s="133"/>
      <c r="E61" s="140"/>
      <c r="F61" s="143"/>
      <c r="G61" s="134"/>
      <c r="H61" s="104"/>
      <c r="K61" s="137"/>
      <c r="L61" s="137"/>
      <c r="M61" s="134"/>
      <c r="N61" s="134"/>
      <c r="O61" s="138"/>
      <c r="P61" s="138"/>
      <c r="Q61" s="134"/>
      <c r="R61" s="134"/>
      <c r="S61" s="134"/>
      <c r="T61" s="139"/>
      <c r="U61" s="139"/>
      <c r="V61" s="139"/>
      <c r="W61" s="134"/>
      <c r="X61" s="138"/>
      <c r="Y61" s="138"/>
      <c r="Z61" s="132"/>
      <c r="AA61" s="132"/>
      <c r="AB61" s="138"/>
      <c r="AC61" s="138"/>
      <c r="AD61" s="138"/>
      <c r="AE61" s="138"/>
      <c r="AF61" s="138"/>
      <c r="AG61" s="138"/>
      <c r="AH61" s="138"/>
    </row>
    <row r="62" spans="1:34" s="136" customFormat="1" x14ac:dyDescent="0.25">
      <c r="A62" s="145"/>
      <c r="B62" s="131"/>
      <c r="C62" s="132"/>
      <c r="D62" s="133"/>
      <c r="E62" s="140"/>
      <c r="F62" s="143"/>
      <c r="G62" s="134"/>
      <c r="H62" s="104"/>
      <c r="K62" s="137"/>
      <c r="L62" s="137"/>
      <c r="M62" s="134"/>
      <c r="N62" s="134"/>
      <c r="O62" s="138"/>
      <c r="P62" s="138"/>
      <c r="Q62" s="134"/>
      <c r="R62" s="134"/>
      <c r="S62" s="134"/>
      <c r="T62" s="139"/>
      <c r="U62" s="139"/>
      <c r="V62" s="139"/>
      <c r="W62" s="134"/>
      <c r="X62" s="138"/>
      <c r="Y62" s="138"/>
      <c r="Z62" s="132"/>
      <c r="AA62" s="132"/>
      <c r="AB62" s="138"/>
      <c r="AC62" s="138"/>
      <c r="AD62" s="138"/>
      <c r="AE62" s="138"/>
      <c r="AF62" s="138"/>
      <c r="AG62" s="138"/>
      <c r="AH62" s="138"/>
    </row>
    <row r="63" spans="1:34" s="136" customFormat="1" x14ac:dyDescent="0.25">
      <c r="A63" s="145"/>
      <c r="B63" s="131"/>
      <c r="C63" s="132"/>
      <c r="D63" s="133"/>
      <c r="E63" s="140"/>
      <c r="F63" s="143"/>
      <c r="G63" s="134"/>
      <c r="H63" s="104"/>
      <c r="K63" s="137"/>
      <c r="L63" s="137"/>
      <c r="M63" s="134"/>
      <c r="N63" s="134"/>
      <c r="O63" s="138"/>
      <c r="P63" s="138"/>
      <c r="Q63" s="134"/>
      <c r="R63" s="134"/>
      <c r="S63" s="134"/>
      <c r="T63" s="139"/>
      <c r="U63" s="139"/>
      <c r="V63" s="139"/>
      <c r="W63" s="134"/>
      <c r="X63" s="138"/>
      <c r="Y63" s="138"/>
      <c r="Z63" s="132"/>
      <c r="AA63" s="132"/>
      <c r="AB63" s="138"/>
      <c r="AC63" s="138"/>
      <c r="AD63" s="138"/>
      <c r="AE63" s="138"/>
      <c r="AF63" s="138"/>
      <c r="AG63" s="138"/>
      <c r="AH63" s="138"/>
    </row>
    <row r="64" spans="1:34" s="136" customFormat="1" x14ac:dyDescent="0.25">
      <c r="A64" s="145"/>
      <c r="B64" s="131"/>
      <c r="C64" s="132"/>
      <c r="D64" s="133"/>
      <c r="E64" s="140"/>
      <c r="F64" s="143"/>
      <c r="G64" s="134"/>
      <c r="H64" s="104"/>
      <c r="K64" s="137"/>
      <c r="L64" s="137"/>
      <c r="M64" s="134"/>
      <c r="N64" s="134"/>
      <c r="O64" s="138"/>
      <c r="P64" s="138"/>
      <c r="Q64" s="134"/>
      <c r="R64" s="134"/>
      <c r="S64" s="134"/>
      <c r="T64" s="139"/>
      <c r="U64" s="139"/>
      <c r="V64" s="139"/>
      <c r="W64" s="134"/>
      <c r="X64" s="138"/>
      <c r="Y64" s="138"/>
      <c r="Z64" s="132"/>
      <c r="AA64" s="132"/>
      <c r="AB64" s="138"/>
      <c r="AC64" s="138"/>
      <c r="AD64" s="138"/>
      <c r="AE64" s="138"/>
      <c r="AF64" s="138"/>
      <c r="AG64" s="138"/>
      <c r="AH64" s="138"/>
    </row>
    <row r="65" spans="1:34" s="136" customFormat="1" x14ac:dyDescent="0.25">
      <c r="A65" s="145"/>
      <c r="B65" s="131"/>
      <c r="C65" s="132"/>
      <c r="D65" s="133"/>
      <c r="E65" s="140"/>
      <c r="F65" s="143"/>
      <c r="G65" s="134"/>
      <c r="H65" s="104"/>
      <c r="K65" s="137"/>
      <c r="L65" s="137"/>
      <c r="M65" s="134"/>
      <c r="N65" s="134"/>
      <c r="O65" s="138"/>
      <c r="P65" s="138"/>
      <c r="Q65" s="134"/>
      <c r="R65" s="134"/>
      <c r="S65" s="134"/>
      <c r="T65" s="139"/>
      <c r="U65" s="139"/>
      <c r="V65" s="139"/>
      <c r="W65" s="134"/>
      <c r="X65" s="138"/>
      <c r="Y65" s="138"/>
      <c r="Z65" s="132"/>
      <c r="AA65" s="132"/>
      <c r="AB65" s="138"/>
      <c r="AC65" s="138"/>
      <c r="AD65" s="138"/>
      <c r="AE65" s="138"/>
      <c r="AF65" s="138"/>
      <c r="AG65" s="138"/>
      <c r="AH65" s="138"/>
    </row>
    <row r="66" spans="1:34" s="136" customFormat="1" x14ac:dyDescent="0.25">
      <c r="A66" s="145"/>
      <c r="B66" s="131"/>
      <c r="C66" s="132"/>
      <c r="D66" s="133"/>
      <c r="E66" s="140"/>
      <c r="F66" s="143"/>
      <c r="G66" s="134"/>
      <c r="H66" s="104"/>
      <c r="K66" s="137"/>
      <c r="L66" s="137"/>
      <c r="M66" s="134"/>
      <c r="N66" s="134"/>
      <c r="O66" s="138"/>
      <c r="P66" s="138"/>
      <c r="Q66" s="134"/>
      <c r="R66" s="134"/>
      <c r="S66" s="134"/>
      <c r="T66" s="139"/>
      <c r="U66" s="139"/>
      <c r="V66" s="139"/>
      <c r="W66" s="134"/>
      <c r="X66" s="138"/>
      <c r="Y66" s="138"/>
      <c r="Z66" s="132"/>
      <c r="AA66" s="132"/>
      <c r="AB66" s="138"/>
      <c r="AC66" s="138"/>
      <c r="AD66" s="138"/>
      <c r="AE66" s="138"/>
      <c r="AF66" s="138"/>
      <c r="AG66" s="138"/>
      <c r="AH66" s="138"/>
    </row>
    <row r="67" spans="1:34" s="136" customFormat="1" x14ac:dyDescent="0.25">
      <c r="A67" s="145"/>
      <c r="B67" s="131"/>
      <c r="C67" s="132"/>
      <c r="D67" s="133"/>
      <c r="E67" s="140"/>
      <c r="F67" s="143"/>
      <c r="G67" s="134"/>
      <c r="H67" s="104"/>
      <c r="K67" s="137"/>
      <c r="L67" s="137"/>
      <c r="M67" s="134"/>
      <c r="N67" s="134"/>
      <c r="O67" s="138"/>
      <c r="P67" s="138"/>
      <c r="Q67" s="134"/>
      <c r="R67" s="134"/>
      <c r="S67" s="134"/>
      <c r="T67" s="139"/>
      <c r="U67" s="139"/>
      <c r="V67" s="139"/>
      <c r="W67" s="134"/>
      <c r="X67" s="138"/>
      <c r="Y67" s="138"/>
      <c r="Z67" s="132"/>
      <c r="AA67" s="132"/>
      <c r="AB67" s="138"/>
      <c r="AC67" s="138"/>
      <c r="AD67" s="138"/>
      <c r="AE67" s="138"/>
      <c r="AF67" s="138"/>
      <c r="AG67" s="138"/>
      <c r="AH67" s="138"/>
    </row>
    <row r="68" spans="1:34" s="136" customFormat="1" x14ac:dyDescent="0.25">
      <c r="A68" s="145"/>
      <c r="B68" s="131"/>
      <c r="C68" s="132"/>
      <c r="D68" s="133"/>
      <c r="E68" s="140"/>
      <c r="F68" s="143"/>
      <c r="G68" s="134"/>
      <c r="H68" s="104"/>
      <c r="K68" s="137"/>
      <c r="L68" s="137"/>
      <c r="M68" s="134"/>
      <c r="N68" s="134"/>
      <c r="O68" s="138"/>
      <c r="P68" s="138"/>
      <c r="Q68" s="134"/>
      <c r="R68" s="134"/>
      <c r="S68" s="134"/>
      <c r="T68" s="139"/>
      <c r="U68" s="139"/>
      <c r="V68" s="139"/>
      <c r="W68" s="134"/>
      <c r="X68" s="138"/>
      <c r="Y68" s="138"/>
      <c r="Z68" s="132"/>
      <c r="AA68" s="132"/>
      <c r="AB68" s="138"/>
      <c r="AC68" s="138"/>
      <c r="AD68" s="138"/>
      <c r="AE68" s="138"/>
      <c r="AF68" s="138"/>
      <c r="AG68" s="138"/>
      <c r="AH68" s="138"/>
    </row>
    <row r="69" spans="1:34" s="136" customFormat="1" x14ac:dyDescent="0.25">
      <c r="A69" s="145"/>
      <c r="B69" s="131"/>
      <c r="C69" s="132"/>
      <c r="D69" s="133"/>
      <c r="E69" s="140"/>
      <c r="F69" s="143"/>
      <c r="G69" s="134"/>
      <c r="H69" s="104"/>
      <c r="K69" s="137"/>
      <c r="L69" s="137"/>
      <c r="M69" s="134"/>
      <c r="N69" s="134"/>
      <c r="O69" s="138"/>
      <c r="P69" s="138"/>
      <c r="Q69" s="134"/>
      <c r="R69" s="134"/>
      <c r="S69" s="134"/>
      <c r="T69" s="139"/>
      <c r="U69" s="139"/>
      <c r="V69" s="139"/>
      <c r="W69" s="134"/>
      <c r="X69" s="138"/>
      <c r="Y69" s="138"/>
      <c r="Z69" s="132"/>
      <c r="AA69" s="132"/>
      <c r="AB69" s="138"/>
      <c r="AC69" s="138"/>
      <c r="AD69" s="138"/>
      <c r="AE69" s="138"/>
      <c r="AF69" s="138"/>
      <c r="AG69" s="138"/>
      <c r="AH69" s="138"/>
    </row>
    <row r="70" spans="1:34" s="136" customFormat="1" x14ac:dyDescent="0.25">
      <c r="A70" s="145"/>
      <c r="B70" s="131"/>
      <c r="C70" s="132"/>
      <c r="D70" s="133"/>
      <c r="E70" s="140"/>
      <c r="F70" s="143"/>
      <c r="G70" s="134"/>
      <c r="H70" s="104"/>
      <c r="K70" s="137"/>
      <c r="L70" s="137"/>
      <c r="M70" s="134"/>
      <c r="N70" s="134"/>
      <c r="O70" s="138"/>
      <c r="P70" s="138"/>
      <c r="Q70" s="134"/>
      <c r="R70" s="134"/>
      <c r="S70" s="134"/>
      <c r="T70" s="139"/>
      <c r="U70" s="139"/>
      <c r="V70" s="139"/>
      <c r="W70" s="134"/>
      <c r="X70" s="138"/>
      <c r="Y70" s="138"/>
      <c r="Z70" s="132"/>
      <c r="AA70" s="132"/>
      <c r="AB70" s="138"/>
      <c r="AC70" s="138"/>
      <c r="AD70" s="138"/>
      <c r="AE70" s="138"/>
      <c r="AF70" s="138"/>
      <c r="AG70" s="138"/>
      <c r="AH70" s="138"/>
    </row>
    <row r="71" spans="1:34" s="136" customFormat="1" x14ac:dyDescent="0.25">
      <c r="A71" s="145"/>
      <c r="B71" s="131"/>
      <c r="C71" s="132"/>
      <c r="D71" s="133"/>
      <c r="E71" s="140"/>
      <c r="F71" s="143"/>
      <c r="G71" s="134"/>
      <c r="H71" s="104"/>
      <c r="K71" s="137"/>
      <c r="L71" s="137"/>
      <c r="M71" s="134"/>
      <c r="N71" s="134"/>
      <c r="O71" s="138"/>
      <c r="P71" s="138"/>
      <c r="Q71" s="134"/>
      <c r="R71" s="134"/>
      <c r="S71" s="134"/>
      <c r="T71" s="139"/>
      <c r="U71" s="139"/>
      <c r="V71" s="139"/>
      <c r="W71" s="134"/>
      <c r="X71" s="138"/>
      <c r="Y71" s="138"/>
      <c r="Z71" s="132"/>
      <c r="AA71" s="132"/>
      <c r="AB71" s="138"/>
      <c r="AC71" s="138"/>
      <c r="AD71" s="138"/>
      <c r="AE71" s="138"/>
      <c r="AF71" s="138"/>
      <c r="AG71" s="138"/>
      <c r="AH71" s="138"/>
    </row>
    <row r="72" spans="1:34" s="136" customFormat="1" x14ac:dyDescent="0.25">
      <c r="A72" s="145"/>
      <c r="B72" s="131"/>
      <c r="C72" s="132"/>
      <c r="D72" s="133"/>
      <c r="E72" s="140"/>
      <c r="F72" s="143"/>
      <c r="G72" s="134"/>
      <c r="H72" s="104"/>
      <c r="K72" s="137"/>
      <c r="L72" s="137"/>
      <c r="M72" s="134"/>
      <c r="N72" s="134"/>
      <c r="O72" s="138"/>
      <c r="P72" s="138"/>
      <c r="Q72" s="134"/>
      <c r="R72" s="134"/>
      <c r="S72" s="134"/>
      <c r="T72" s="139"/>
      <c r="U72" s="139"/>
      <c r="V72" s="139"/>
      <c r="W72" s="134"/>
      <c r="X72" s="138"/>
      <c r="Y72" s="138"/>
      <c r="Z72" s="132"/>
      <c r="AA72" s="132"/>
      <c r="AB72" s="138"/>
      <c r="AC72" s="138"/>
      <c r="AD72" s="138"/>
      <c r="AE72" s="138"/>
      <c r="AF72" s="138"/>
      <c r="AG72" s="138"/>
      <c r="AH72" s="138"/>
    </row>
    <row r="73" spans="1:34" s="136" customFormat="1" x14ac:dyDescent="0.25">
      <c r="A73" s="145"/>
      <c r="B73" s="131"/>
      <c r="C73" s="132"/>
      <c r="D73" s="133"/>
      <c r="E73" s="140"/>
      <c r="F73" s="143"/>
      <c r="G73" s="134"/>
      <c r="H73" s="104"/>
      <c r="K73" s="137"/>
      <c r="L73" s="137"/>
      <c r="M73" s="134"/>
      <c r="N73" s="134"/>
      <c r="O73" s="138"/>
      <c r="P73" s="138"/>
      <c r="Q73" s="134"/>
      <c r="R73" s="134"/>
      <c r="S73" s="134"/>
      <c r="T73" s="139"/>
      <c r="U73" s="139"/>
      <c r="V73" s="139"/>
      <c r="W73" s="134"/>
      <c r="X73" s="138"/>
      <c r="Y73" s="138"/>
      <c r="Z73" s="132"/>
      <c r="AA73" s="132"/>
      <c r="AB73" s="138"/>
      <c r="AC73" s="138"/>
      <c r="AD73" s="138"/>
      <c r="AE73" s="138"/>
      <c r="AF73" s="138"/>
      <c r="AG73" s="138"/>
      <c r="AH73" s="138"/>
    </row>
    <row r="74" spans="1:34" s="136" customFormat="1" x14ac:dyDescent="0.25">
      <c r="A74" s="145"/>
      <c r="B74" s="131"/>
      <c r="C74" s="132"/>
      <c r="D74" s="133"/>
      <c r="E74" s="140"/>
      <c r="F74" s="143"/>
      <c r="G74" s="134"/>
      <c r="H74" s="104"/>
      <c r="K74" s="137"/>
      <c r="L74" s="137"/>
      <c r="M74" s="134"/>
      <c r="N74" s="134"/>
      <c r="O74" s="138"/>
      <c r="P74" s="138"/>
      <c r="Q74" s="134"/>
      <c r="R74" s="134"/>
      <c r="S74" s="134"/>
      <c r="T74" s="139"/>
      <c r="U74" s="139"/>
      <c r="V74" s="139"/>
      <c r="W74" s="134"/>
      <c r="X74" s="138"/>
      <c r="Y74" s="138"/>
      <c r="Z74" s="132"/>
      <c r="AA74" s="132"/>
      <c r="AB74" s="138"/>
      <c r="AC74" s="138"/>
      <c r="AD74" s="138"/>
      <c r="AE74" s="138"/>
      <c r="AF74" s="138"/>
      <c r="AG74" s="138"/>
      <c r="AH74" s="138"/>
    </row>
    <row r="75" spans="1:34" s="136" customFormat="1" x14ac:dyDescent="0.25">
      <c r="A75" s="145"/>
      <c r="B75" s="131"/>
      <c r="C75" s="132"/>
      <c r="D75" s="133"/>
      <c r="E75" s="140"/>
      <c r="F75" s="143"/>
      <c r="G75" s="134"/>
      <c r="H75" s="104"/>
      <c r="K75" s="137"/>
      <c r="L75" s="137"/>
      <c r="M75" s="134"/>
      <c r="N75" s="134"/>
      <c r="O75" s="138"/>
      <c r="P75" s="138"/>
      <c r="Q75" s="134"/>
      <c r="R75" s="134"/>
      <c r="S75" s="134"/>
      <c r="T75" s="139"/>
      <c r="U75" s="139"/>
      <c r="V75" s="139"/>
      <c r="W75" s="134"/>
      <c r="X75" s="138"/>
      <c r="Y75" s="138"/>
      <c r="Z75" s="132"/>
      <c r="AA75" s="132"/>
      <c r="AB75" s="138"/>
      <c r="AC75" s="138"/>
      <c r="AD75" s="138"/>
      <c r="AE75" s="138"/>
      <c r="AF75" s="138"/>
      <c r="AG75" s="138"/>
      <c r="AH75" s="138"/>
    </row>
    <row r="76" spans="1:34" s="136" customFormat="1" x14ac:dyDescent="0.25">
      <c r="A76" s="145"/>
      <c r="B76" s="131"/>
      <c r="C76" s="132"/>
      <c r="D76" s="133"/>
      <c r="E76" s="140"/>
      <c r="F76" s="143"/>
      <c r="G76" s="134"/>
      <c r="H76" s="104"/>
      <c r="K76" s="137"/>
      <c r="L76" s="137"/>
      <c r="M76" s="134"/>
      <c r="N76" s="134"/>
      <c r="O76" s="138"/>
      <c r="P76" s="138"/>
      <c r="Q76" s="134"/>
      <c r="R76" s="134"/>
      <c r="S76" s="134"/>
      <c r="T76" s="139"/>
      <c r="U76" s="139"/>
      <c r="V76" s="139"/>
      <c r="W76" s="134"/>
      <c r="X76" s="138"/>
      <c r="Y76" s="138"/>
      <c r="Z76" s="132"/>
      <c r="AA76" s="132"/>
      <c r="AB76" s="138"/>
      <c r="AC76" s="138"/>
      <c r="AD76" s="138"/>
      <c r="AE76" s="138"/>
      <c r="AF76" s="138"/>
      <c r="AG76" s="138"/>
      <c r="AH76" s="138"/>
    </row>
    <row r="77" spans="1:34" s="136" customFormat="1" x14ac:dyDescent="0.25">
      <c r="A77" s="145"/>
      <c r="B77" s="131"/>
      <c r="C77" s="132"/>
      <c r="D77" s="133"/>
      <c r="E77" s="140"/>
      <c r="F77" s="143"/>
      <c r="G77" s="134"/>
      <c r="H77" s="104"/>
      <c r="K77" s="137"/>
      <c r="L77" s="137"/>
      <c r="M77" s="134"/>
      <c r="N77" s="134"/>
      <c r="O77" s="138"/>
      <c r="P77" s="138"/>
      <c r="Q77" s="134"/>
      <c r="R77" s="134"/>
      <c r="S77" s="134"/>
      <c r="T77" s="139"/>
      <c r="U77" s="139"/>
      <c r="V77" s="139"/>
      <c r="W77" s="134"/>
      <c r="X77" s="138"/>
      <c r="Y77" s="138"/>
      <c r="Z77" s="132"/>
      <c r="AA77" s="132"/>
      <c r="AB77" s="138"/>
      <c r="AC77" s="138"/>
      <c r="AD77" s="138"/>
      <c r="AE77" s="138"/>
      <c r="AF77" s="138"/>
      <c r="AG77" s="138"/>
      <c r="AH77" s="138"/>
    </row>
    <row r="78" spans="1:34" s="136" customFormat="1" x14ac:dyDescent="0.25">
      <c r="A78" s="145"/>
      <c r="B78" s="131"/>
      <c r="C78" s="132"/>
      <c r="D78" s="133"/>
      <c r="E78" s="140"/>
      <c r="F78" s="143"/>
      <c r="G78" s="134"/>
      <c r="H78" s="104"/>
      <c r="K78" s="137"/>
      <c r="L78" s="137"/>
      <c r="M78" s="134"/>
      <c r="N78" s="134"/>
      <c r="O78" s="138"/>
      <c r="P78" s="138"/>
      <c r="Q78" s="134"/>
      <c r="R78" s="134"/>
      <c r="S78" s="134"/>
      <c r="T78" s="139"/>
      <c r="U78" s="139"/>
      <c r="V78" s="139"/>
      <c r="W78" s="134"/>
      <c r="X78" s="138"/>
      <c r="Y78" s="138"/>
      <c r="Z78" s="132"/>
      <c r="AA78" s="132"/>
      <c r="AB78" s="138"/>
      <c r="AC78" s="138"/>
      <c r="AD78" s="138"/>
      <c r="AE78" s="138"/>
      <c r="AF78" s="138"/>
      <c r="AG78" s="138"/>
      <c r="AH78" s="138"/>
    </row>
    <row r="79" spans="1:34" s="136" customFormat="1" x14ac:dyDescent="0.25">
      <c r="A79" s="145"/>
      <c r="B79" s="131"/>
      <c r="C79" s="132"/>
      <c r="D79" s="133"/>
      <c r="E79" s="140"/>
      <c r="F79" s="143"/>
      <c r="G79" s="134"/>
      <c r="H79" s="104"/>
      <c r="K79" s="137"/>
      <c r="L79" s="137"/>
      <c r="M79" s="134"/>
      <c r="N79" s="134"/>
      <c r="O79" s="138"/>
      <c r="P79" s="138"/>
      <c r="Q79" s="134"/>
      <c r="R79" s="134"/>
      <c r="S79" s="134"/>
      <c r="T79" s="139"/>
      <c r="U79" s="139"/>
      <c r="V79" s="139"/>
      <c r="W79" s="134"/>
      <c r="X79" s="138"/>
      <c r="Y79" s="138"/>
      <c r="Z79" s="132"/>
      <c r="AA79" s="132"/>
      <c r="AB79" s="138"/>
      <c r="AC79" s="138"/>
      <c r="AD79" s="138"/>
      <c r="AE79" s="138"/>
      <c r="AF79" s="138"/>
      <c r="AG79" s="138"/>
      <c r="AH79" s="138"/>
    </row>
    <row r="80" spans="1:34" s="136" customFormat="1" x14ac:dyDescent="0.25">
      <c r="A80" s="145"/>
      <c r="B80" s="131"/>
      <c r="C80" s="132"/>
      <c r="D80" s="133"/>
      <c r="E80" s="140"/>
      <c r="F80" s="143"/>
      <c r="G80" s="134"/>
      <c r="H80" s="104"/>
      <c r="K80" s="137"/>
      <c r="L80" s="137"/>
      <c r="M80" s="134"/>
      <c r="N80" s="134"/>
      <c r="O80" s="138"/>
      <c r="P80" s="138"/>
      <c r="Q80" s="134"/>
      <c r="R80" s="134"/>
      <c r="S80" s="134"/>
      <c r="T80" s="139"/>
      <c r="U80" s="139"/>
      <c r="V80" s="139"/>
      <c r="W80" s="134"/>
      <c r="X80" s="138"/>
      <c r="Y80" s="138"/>
      <c r="Z80" s="132"/>
      <c r="AA80" s="132"/>
      <c r="AB80" s="138"/>
      <c r="AC80" s="138"/>
      <c r="AD80" s="138"/>
      <c r="AE80" s="138"/>
      <c r="AF80" s="138"/>
      <c r="AG80" s="138"/>
      <c r="AH80" s="138"/>
    </row>
    <row r="81" spans="1:34" s="136" customFormat="1" x14ac:dyDescent="0.25">
      <c r="A81" s="145"/>
      <c r="B81" s="131"/>
      <c r="C81" s="132"/>
      <c r="D81" s="133"/>
      <c r="E81" s="140"/>
      <c r="F81" s="143"/>
      <c r="G81" s="134"/>
      <c r="H81" s="104"/>
      <c r="K81" s="137"/>
      <c r="L81" s="137"/>
      <c r="M81" s="134"/>
      <c r="N81" s="134"/>
      <c r="O81" s="138"/>
      <c r="P81" s="138"/>
      <c r="Q81" s="134"/>
      <c r="R81" s="134"/>
      <c r="S81" s="134"/>
      <c r="T81" s="139"/>
      <c r="U81" s="139"/>
      <c r="V81" s="139"/>
      <c r="W81" s="134"/>
      <c r="X81" s="138"/>
      <c r="Y81" s="138"/>
      <c r="Z81" s="132"/>
      <c r="AA81" s="132"/>
      <c r="AB81" s="138"/>
      <c r="AC81" s="138"/>
      <c r="AD81" s="138"/>
      <c r="AE81" s="138"/>
      <c r="AF81" s="138"/>
      <c r="AG81" s="138"/>
      <c r="AH81" s="138"/>
    </row>
    <row r="82" spans="1:34" s="136" customFormat="1" x14ac:dyDescent="0.25">
      <c r="A82" s="145"/>
      <c r="B82" s="131"/>
      <c r="C82" s="132"/>
      <c r="D82" s="133"/>
      <c r="E82" s="140"/>
      <c r="F82" s="143"/>
      <c r="G82" s="134"/>
      <c r="H82" s="104"/>
      <c r="K82" s="137"/>
      <c r="L82" s="137"/>
      <c r="M82" s="134"/>
      <c r="N82" s="134"/>
      <c r="O82" s="138"/>
      <c r="P82" s="138"/>
      <c r="Q82" s="134"/>
      <c r="R82" s="134"/>
      <c r="S82" s="134"/>
      <c r="T82" s="139"/>
      <c r="U82" s="139"/>
      <c r="V82" s="139"/>
      <c r="W82" s="134"/>
      <c r="X82" s="138"/>
      <c r="Y82" s="138"/>
      <c r="Z82" s="132"/>
      <c r="AA82" s="132"/>
      <c r="AB82" s="138"/>
      <c r="AC82" s="138"/>
      <c r="AD82" s="138"/>
      <c r="AE82" s="138"/>
      <c r="AF82" s="138"/>
      <c r="AG82" s="138"/>
      <c r="AH82" s="138"/>
    </row>
    <row r="83" spans="1:34" s="136" customFormat="1" x14ac:dyDescent="0.25">
      <c r="A83" s="145"/>
      <c r="B83" s="131"/>
      <c r="C83" s="132"/>
      <c r="D83" s="133"/>
      <c r="E83" s="140"/>
      <c r="F83" s="143"/>
      <c r="G83" s="134"/>
      <c r="H83" s="104"/>
      <c r="K83" s="137"/>
      <c r="L83" s="137"/>
      <c r="M83" s="134"/>
      <c r="N83" s="134"/>
      <c r="O83" s="138"/>
      <c r="P83" s="138"/>
      <c r="Q83" s="134"/>
      <c r="R83" s="134"/>
      <c r="S83" s="134"/>
      <c r="T83" s="139"/>
      <c r="U83" s="139"/>
      <c r="V83" s="139"/>
      <c r="W83" s="134"/>
      <c r="X83" s="138"/>
      <c r="Y83" s="138"/>
      <c r="Z83" s="132"/>
      <c r="AA83" s="132"/>
      <c r="AB83" s="138"/>
      <c r="AC83" s="138"/>
      <c r="AD83" s="138"/>
      <c r="AE83" s="138"/>
      <c r="AF83" s="138"/>
      <c r="AG83" s="138"/>
      <c r="AH83" s="138"/>
    </row>
    <row r="84" spans="1:34" s="136" customFormat="1" x14ac:dyDescent="0.25">
      <c r="A84" s="145"/>
      <c r="B84" s="131"/>
      <c r="C84" s="132"/>
      <c r="D84" s="133"/>
      <c r="E84" s="140"/>
      <c r="F84" s="143"/>
      <c r="G84" s="134"/>
      <c r="H84" s="104"/>
      <c r="K84" s="137"/>
      <c r="L84" s="137"/>
      <c r="M84" s="134"/>
      <c r="N84" s="134"/>
      <c r="O84" s="138"/>
      <c r="P84" s="138"/>
      <c r="Q84" s="134"/>
      <c r="R84" s="134"/>
      <c r="S84" s="134"/>
      <c r="T84" s="139"/>
      <c r="U84" s="139"/>
      <c r="V84" s="139"/>
      <c r="W84" s="134"/>
      <c r="X84" s="138"/>
      <c r="Y84" s="138"/>
      <c r="Z84" s="132"/>
      <c r="AA84" s="132"/>
      <c r="AB84" s="138"/>
      <c r="AC84" s="138"/>
      <c r="AD84" s="138"/>
      <c r="AE84" s="138"/>
      <c r="AF84" s="138"/>
      <c r="AG84" s="138"/>
      <c r="AH84" s="138"/>
    </row>
    <row r="85" spans="1:34" s="136" customFormat="1" x14ac:dyDescent="0.25">
      <c r="A85" s="145"/>
      <c r="B85" s="131"/>
      <c r="C85" s="132"/>
      <c r="D85" s="133"/>
      <c r="E85" s="140"/>
      <c r="F85" s="143"/>
      <c r="G85" s="134"/>
      <c r="H85" s="104"/>
      <c r="K85" s="137"/>
      <c r="L85" s="137"/>
      <c r="M85" s="134"/>
      <c r="N85" s="134"/>
      <c r="O85" s="138"/>
      <c r="P85" s="138"/>
      <c r="Q85" s="134"/>
      <c r="R85" s="134"/>
      <c r="S85" s="134"/>
      <c r="T85" s="139"/>
      <c r="U85" s="139"/>
      <c r="V85" s="139"/>
      <c r="W85" s="134"/>
      <c r="X85" s="138"/>
      <c r="Y85" s="138"/>
      <c r="Z85" s="132"/>
      <c r="AA85" s="132"/>
      <c r="AB85" s="138"/>
      <c r="AC85" s="138"/>
      <c r="AD85" s="138"/>
      <c r="AE85" s="138"/>
      <c r="AF85" s="138"/>
      <c r="AG85" s="138"/>
      <c r="AH85" s="138"/>
    </row>
    <row r="86" spans="1:34" s="136" customFormat="1" x14ac:dyDescent="0.25">
      <c r="A86" s="145"/>
      <c r="B86" s="131"/>
      <c r="C86" s="132"/>
      <c r="D86" s="133"/>
      <c r="E86" s="140"/>
      <c r="F86" s="143"/>
      <c r="G86" s="134"/>
      <c r="H86" s="104"/>
      <c r="K86" s="137"/>
      <c r="L86" s="137"/>
      <c r="M86" s="134"/>
      <c r="N86" s="134"/>
      <c r="O86" s="138"/>
      <c r="P86" s="138"/>
      <c r="Q86" s="134"/>
      <c r="R86" s="134"/>
      <c r="S86" s="134"/>
      <c r="T86" s="139"/>
      <c r="U86" s="139"/>
      <c r="V86" s="139"/>
      <c r="W86" s="134"/>
      <c r="X86" s="138"/>
      <c r="Y86" s="138"/>
      <c r="Z86" s="132"/>
      <c r="AA86" s="132"/>
      <c r="AB86" s="138"/>
      <c r="AC86" s="138"/>
      <c r="AD86" s="138"/>
      <c r="AE86" s="138"/>
      <c r="AF86" s="138"/>
      <c r="AG86" s="138"/>
      <c r="AH86" s="138"/>
    </row>
    <row r="87" spans="1:34" s="136" customFormat="1" x14ac:dyDescent="0.25">
      <c r="A87" s="145"/>
      <c r="B87" s="131"/>
      <c r="C87" s="132"/>
      <c r="D87" s="133"/>
      <c r="E87" s="140"/>
      <c r="F87" s="143"/>
      <c r="G87" s="134"/>
      <c r="H87" s="104"/>
      <c r="K87" s="137"/>
      <c r="L87" s="137"/>
      <c r="M87" s="134"/>
      <c r="N87" s="134"/>
      <c r="O87" s="138"/>
      <c r="P87" s="138"/>
      <c r="Q87" s="134"/>
      <c r="R87" s="134"/>
      <c r="S87" s="134"/>
      <c r="T87" s="139"/>
      <c r="U87" s="139"/>
      <c r="V87" s="139"/>
      <c r="W87" s="134"/>
      <c r="X87" s="138"/>
      <c r="Y87" s="138"/>
      <c r="Z87" s="132"/>
      <c r="AA87" s="132"/>
      <c r="AB87" s="138"/>
      <c r="AC87" s="138"/>
      <c r="AD87" s="138"/>
      <c r="AE87" s="138"/>
      <c r="AF87" s="138"/>
      <c r="AG87" s="138"/>
      <c r="AH87" s="138"/>
    </row>
    <row r="88" spans="1:34" s="136" customFormat="1" x14ac:dyDescent="0.25">
      <c r="A88" s="145"/>
      <c r="B88" s="131"/>
      <c r="C88" s="132"/>
      <c r="D88" s="133"/>
      <c r="E88" s="140"/>
      <c r="F88" s="143"/>
      <c r="G88" s="134"/>
      <c r="H88" s="104"/>
      <c r="K88" s="137"/>
      <c r="L88" s="137"/>
      <c r="M88" s="134"/>
      <c r="N88" s="134"/>
      <c r="O88" s="138"/>
      <c r="P88" s="138"/>
      <c r="Q88" s="134"/>
      <c r="R88" s="134"/>
      <c r="S88" s="134"/>
      <c r="T88" s="139"/>
      <c r="U88" s="139"/>
      <c r="V88" s="139"/>
      <c r="W88" s="134"/>
      <c r="X88" s="138"/>
      <c r="Y88" s="138"/>
      <c r="Z88" s="132"/>
      <c r="AA88" s="132"/>
      <c r="AB88" s="138"/>
      <c r="AC88" s="138"/>
      <c r="AD88" s="138"/>
      <c r="AE88" s="138"/>
      <c r="AF88" s="138"/>
      <c r="AG88" s="138"/>
      <c r="AH88" s="138"/>
    </row>
    <row r="89" spans="1:34" s="136" customFormat="1" x14ac:dyDescent="0.25">
      <c r="A89" s="145"/>
      <c r="B89" s="131"/>
      <c r="C89" s="132"/>
      <c r="D89" s="133"/>
      <c r="E89" s="140"/>
      <c r="F89" s="143"/>
      <c r="G89" s="134"/>
      <c r="H89" s="104"/>
      <c r="K89" s="137"/>
      <c r="L89" s="137"/>
      <c r="M89" s="134"/>
      <c r="N89" s="134"/>
      <c r="O89" s="138"/>
      <c r="P89" s="138"/>
      <c r="Q89" s="134"/>
      <c r="R89" s="134"/>
      <c r="S89" s="134"/>
      <c r="T89" s="139"/>
      <c r="U89" s="139"/>
      <c r="V89" s="139"/>
      <c r="W89" s="134"/>
      <c r="X89" s="138"/>
      <c r="Y89" s="138"/>
      <c r="Z89" s="132"/>
      <c r="AA89" s="132"/>
      <c r="AB89" s="138"/>
      <c r="AC89" s="138"/>
      <c r="AD89" s="138"/>
      <c r="AE89" s="138"/>
      <c r="AF89" s="138"/>
      <c r="AG89" s="138"/>
      <c r="AH89" s="138"/>
    </row>
    <row r="90" spans="1:34" s="136" customFormat="1" x14ac:dyDescent="0.25">
      <c r="A90" s="145"/>
      <c r="B90" s="131"/>
      <c r="C90" s="132"/>
      <c r="D90" s="133"/>
      <c r="E90" s="140"/>
      <c r="F90" s="143"/>
      <c r="G90" s="134"/>
      <c r="H90" s="104"/>
      <c r="K90" s="137"/>
      <c r="L90" s="137"/>
      <c r="M90" s="134"/>
      <c r="N90" s="134"/>
      <c r="O90" s="138"/>
      <c r="P90" s="138"/>
      <c r="Q90" s="134"/>
      <c r="R90" s="134"/>
      <c r="S90" s="134"/>
      <c r="T90" s="139"/>
      <c r="U90" s="139"/>
      <c r="V90" s="139"/>
      <c r="W90" s="134"/>
      <c r="X90" s="138"/>
      <c r="Y90" s="138"/>
      <c r="Z90" s="132"/>
      <c r="AA90" s="132"/>
      <c r="AB90" s="138"/>
      <c r="AC90" s="138"/>
      <c r="AD90" s="138"/>
      <c r="AE90" s="138"/>
      <c r="AF90" s="138"/>
      <c r="AG90" s="138"/>
      <c r="AH90" s="138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74</vt:i4>
      </vt:variant>
    </vt:vector>
  </HeadingPairs>
  <TitlesOfParts>
    <vt:vector size="79" baseType="lpstr">
      <vt:lpstr>rok 20XY-20XZ</vt:lpstr>
      <vt:lpstr>Intenzita pomoci</vt:lpstr>
      <vt:lpstr>Harmonogram</vt:lpstr>
      <vt:lpstr>Popis k prehľadu</vt:lpstr>
      <vt:lpstr>Prehlad rozpočtových nákladov</vt:lpstr>
      <vt:lpstr>Okres_Bánovce_nad_Bebravou</vt:lpstr>
      <vt:lpstr>Okres_Banská_Bystrica</vt:lpstr>
      <vt:lpstr>Okres_Banská_Štiavnica</vt:lpstr>
      <vt:lpstr>Okres_Bardejov</vt:lpstr>
      <vt:lpstr>Okres_Brezno</vt:lpstr>
      <vt:lpstr>Okres_Bytča</vt:lpstr>
      <vt:lpstr>Okres_Čadca</vt:lpstr>
      <vt:lpstr>Okres_Detva</vt:lpstr>
      <vt:lpstr>Okres_Dolný_Kubín</vt:lpstr>
      <vt:lpstr>Okres_Dunajská_Streda</vt:lpstr>
      <vt:lpstr>Okres_Galanta</vt:lpstr>
      <vt:lpstr>Okres_Gelnica</vt:lpstr>
      <vt:lpstr>Okres_Hlohovec</vt:lpstr>
      <vt:lpstr>Okres_Humenné</vt:lpstr>
      <vt:lpstr>Okres_Ilava</vt:lpstr>
      <vt:lpstr>Okres_Kežmarok</vt:lpstr>
      <vt:lpstr>Okres_Komárno</vt:lpstr>
      <vt:lpstr>Okres_Košice___okolie</vt:lpstr>
      <vt:lpstr>Okres_Košice_I</vt:lpstr>
      <vt:lpstr>Okres_Košice_II</vt:lpstr>
      <vt:lpstr>Okres_Košice_IV</vt:lpstr>
      <vt:lpstr>Okres_Krupina</vt:lpstr>
      <vt:lpstr>Okres_Kysucké_Nové_Mesto</vt:lpstr>
      <vt:lpstr>Okres_Levice</vt:lpstr>
      <vt:lpstr>Okres_Levoča</vt:lpstr>
      <vt:lpstr>Okres_Liptovský_Mikuláš</vt:lpstr>
      <vt:lpstr>Okres_Lučenec</vt:lpstr>
      <vt:lpstr>Okres_Malacky</vt:lpstr>
      <vt:lpstr>Okres_Martin</vt:lpstr>
      <vt:lpstr>Okres_Medzilaborce</vt:lpstr>
      <vt:lpstr>Okres_Michalovce</vt:lpstr>
      <vt:lpstr>Okres_Myjava</vt:lpstr>
      <vt:lpstr>Okres_Námestovo</vt:lpstr>
      <vt:lpstr>Okres_Nitra</vt:lpstr>
      <vt:lpstr>Okres_Nové_Mesto_nad_Váhom</vt:lpstr>
      <vt:lpstr>Okres_Nové_Zámky</vt:lpstr>
      <vt:lpstr>Okres_Partizánske</vt:lpstr>
      <vt:lpstr>Okres_Pezinok</vt:lpstr>
      <vt:lpstr>Okres_Piešťany</vt:lpstr>
      <vt:lpstr>Okres_Poltár</vt:lpstr>
      <vt:lpstr>Okres_Poprad</vt:lpstr>
      <vt:lpstr>Okres_Považská_Bystrica</vt:lpstr>
      <vt:lpstr>Okres_Prešov</vt:lpstr>
      <vt:lpstr>Okres_Prievidza</vt:lpstr>
      <vt:lpstr>Okres_Púchov</vt:lpstr>
      <vt:lpstr>Okres_Revúca</vt:lpstr>
      <vt:lpstr>Okres_Rimavská_Sobota</vt:lpstr>
      <vt:lpstr>Okres_Rožňava</vt:lpstr>
      <vt:lpstr>Okres_Ružomberok</vt:lpstr>
      <vt:lpstr>Okres_Sabinov</vt:lpstr>
      <vt:lpstr>Okres_Senec</vt:lpstr>
      <vt:lpstr>Okres_Senica</vt:lpstr>
      <vt:lpstr>Okres_Skalica</vt:lpstr>
      <vt:lpstr>Okres_Snina</vt:lpstr>
      <vt:lpstr>Okres_Sobrance</vt:lpstr>
      <vt:lpstr>Okres_Spišská_Nová_Ves</vt:lpstr>
      <vt:lpstr>Okres_Stará_Ľubovňa</vt:lpstr>
      <vt:lpstr>Okres_Stropkov</vt:lpstr>
      <vt:lpstr>Okres_Svidník</vt:lpstr>
      <vt:lpstr>Okres_Šaľa</vt:lpstr>
      <vt:lpstr>Okres_Topoľčany</vt:lpstr>
      <vt:lpstr>Okres_Trebišov</vt:lpstr>
      <vt:lpstr>Okres_Trenčín</vt:lpstr>
      <vt:lpstr>Okres_Trnava</vt:lpstr>
      <vt:lpstr>Okres_Turčianske_Teplice</vt:lpstr>
      <vt:lpstr>Okres_Tvrdošín</vt:lpstr>
      <vt:lpstr>Okres_Veľký_Krtíš</vt:lpstr>
      <vt:lpstr>Okres_Vranov_nad_Topľou</vt:lpstr>
      <vt:lpstr>Okres_Zlaté_Moravce</vt:lpstr>
      <vt:lpstr>Okres_Zvolen</vt:lpstr>
      <vt:lpstr>Okres_Žarnovica</vt:lpstr>
      <vt:lpstr>Okres_Žiar_nad_Hronom</vt:lpstr>
      <vt:lpstr>Okres_Žilina</vt:lpstr>
      <vt:lpstr>Združenie_obcí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2018-10-01T04:52:22Z</cp:lastPrinted>
  <dcterms:created xsi:type="dcterms:W3CDTF">2015-04-10T04:36:35Z</dcterms:created>
  <dcterms:modified xsi:type="dcterms:W3CDTF">2018-10-09T09:56:40Z</dcterms:modified>
</cp:coreProperties>
</file>