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zma\Desktop\Nové_výzvy\8.5_infraštruktura\Obnova\vydat 58\Aktualizácia_1\"/>
    </mc:Choice>
  </mc:AlternateContent>
  <bookViews>
    <workbookView xWindow="0" yWindow="0" windowWidth="38400" windowHeight="17700"/>
  </bookViews>
  <sheets>
    <sheet name="Oprávnené_výdavky_obnova" sheetId="2" r:id="rId1"/>
    <sheet name="Model_hospodárenia" sheetId="8" r:id="rId2"/>
    <sheet name="intenzita pomoci" sheetId="3" r:id="rId3"/>
    <sheet name="Harmonogram" sheetId="4" r:id="rId4"/>
    <sheet name="Prehlad rozpočtových nákladov" sheetId="6" r:id="rId5"/>
    <sheet name="Popis prehľadu" sheetId="7" r:id="rId6"/>
  </sheets>
  <definedNames>
    <definedName name="JPRL">Oprávnené_výdavky_obnova!$AI$15:$AI$214</definedName>
    <definedName name="Lesné_oblasti_alebo_podoblasti_Vysoký_stupeň_ohrozenia_podkôrnym_hmyzom">Oprávnené_výdavky_obnova!$CH$16:$CH$56</definedName>
    <definedName name="Smrek">Model_hospodárenia!$U$1:$U$3</definedName>
  </definedNames>
  <calcPr calcId="162913"/>
</workbook>
</file>

<file path=xl/calcChain.xml><?xml version="1.0" encoding="utf-8"?>
<calcChain xmlns="http://schemas.openxmlformats.org/spreadsheetml/2006/main">
  <c r="V5" i="2" l="1"/>
  <c r="V4" i="2"/>
  <c r="V3" i="2"/>
  <c r="AL10" i="2" l="1"/>
  <c r="AL9" i="2"/>
  <c r="AL8" i="2"/>
  <c r="AL7" i="2"/>
  <c r="AL6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DS45" i="2" l="1"/>
  <c r="DS46" i="2"/>
  <c r="DS47" i="2"/>
  <c r="DS48" i="2"/>
  <c r="DS49" i="2"/>
  <c r="DS50" i="2"/>
  <c r="DS51" i="2"/>
  <c r="DS52" i="2"/>
  <c r="DS53" i="2"/>
  <c r="DS54" i="2"/>
  <c r="DS55" i="2"/>
  <c r="DS56" i="2"/>
  <c r="DS57" i="2"/>
  <c r="DS58" i="2"/>
  <c r="DS59" i="2"/>
  <c r="DS60" i="2"/>
  <c r="DS61" i="2"/>
  <c r="DS62" i="2"/>
  <c r="DS63" i="2"/>
  <c r="DS64" i="2"/>
  <c r="DS65" i="2"/>
  <c r="DS66" i="2"/>
  <c r="DS67" i="2"/>
  <c r="DS68" i="2"/>
  <c r="DS69" i="2"/>
  <c r="DS70" i="2"/>
  <c r="DS71" i="2"/>
  <c r="DS72" i="2"/>
  <c r="DS73" i="2"/>
  <c r="DS74" i="2"/>
  <c r="DS75" i="2"/>
  <c r="DS76" i="2"/>
  <c r="DS77" i="2"/>
  <c r="DS78" i="2"/>
  <c r="DS79" i="2"/>
  <c r="DS80" i="2"/>
  <c r="DS81" i="2"/>
  <c r="DS82" i="2"/>
  <c r="DS83" i="2"/>
  <c r="DS84" i="2"/>
  <c r="DS85" i="2"/>
  <c r="DS86" i="2"/>
  <c r="DS87" i="2"/>
  <c r="DS88" i="2"/>
  <c r="DS89" i="2"/>
  <c r="DS90" i="2"/>
  <c r="DS91" i="2"/>
  <c r="DS92" i="2"/>
  <c r="DS93" i="2"/>
  <c r="DS94" i="2"/>
  <c r="DS95" i="2"/>
  <c r="DS96" i="2"/>
  <c r="DS97" i="2"/>
  <c r="DS98" i="2"/>
  <c r="DS99" i="2"/>
  <c r="DS100" i="2"/>
  <c r="DS101" i="2"/>
  <c r="DS102" i="2"/>
  <c r="DS103" i="2"/>
  <c r="DS104" i="2"/>
  <c r="DS105" i="2"/>
  <c r="DS106" i="2"/>
  <c r="DS107" i="2"/>
  <c r="DS108" i="2"/>
  <c r="DS109" i="2"/>
  <c r="DS110" i="2"/>
  <c r="DS111" i="2"/>
  <c r="DS112" i="2"/>
  <c r="DS113" i="2"/>
  <c r="DS114" i="2"/>
  <c r="DS115" i="2"/>
  <c r="DS116" i="2"/>
  <c r="DS117" i="2"/>
  <c r="DS118" i="2"/>
  <c r="DS119" i="2"/>
  <c r="DS120" i="2"/>
  <c r="DS121" i="2"/>
  <c r="DS122" i="2"/>
  <c r="DS123" i="2"/>
  <c r="DS124" i="2"/>
  <c r="DS125" i="2"/>
  <c r="DS126" i="2"/>
  <c r="DS127" i="2"/>
  <c r="DS128" i="2"/>
  <c r="DS129" i="2"/>
  <c r="DS130" i="2"/>
  <c r="DS131" i="2"/>
  <c r="DS132" i="2"/>
  <c r="DS133" i="2"/>
  <c r="DS134" i="2"/>
  <c r="DS135" i="2"/>
  <c r="DS136" i="2"/>
  <c r="DS137" i="2"/>
  <c r="DS138" i="2"/>
  <c r="DS139" i="2"/>
  <c r="DS140" i="2"/>
  <c r="DS141" i="2"/>
  <c r="DS142" i="2"/>
  <c r="DS143" i="2"/>
  <c r="DS144" i="2"/>
  <c r="DS145" i="2"/>
  <c r="DS146" i="2"/>
  <c r="DS147" i="2"/>
  <c r="DS148" i="2"/>
  <c r="DS149" i="2"/>
  <c r="DS150" i="2"/>
  <c r="DS151" i="2"/>
  <c r="DS152" i="2"/>
  <c r="DS153" i="2"/>
  <c r="DS154" i="2"/>
  <c r="DS155" i="2"/>
  <c r="DS156" i="2"/>
  <c r="DS157" i="2"/>
  <c r="DS158" i="2"/>
  <c r="DS159" i="2"/>
  <c r="DS160" i="2"/>
  <c r="DS161" i="2"/>
  <c r="DS162" i="2"/>
  <c r="DS163" i="2"/>
  <c r="DS164" i="2"/>
  <c r="DS165" i="2"/>
  <c r="DS166" i="2"/>
  <c r="DS167" i="2"/>
  <c r="DS168" i="2"/>
  <c r="DS169" i="2"/>
  <c r="DS170" i="2"/>
  <c r="DS171" i="2"/>
  <c r="DS172" i="2"/>
  <c r="DS173" i="2"/>
  <c r="DS174" i="2"/>
  <c r="DS175" i="2"/>
  <c r="DS176" i="2"/>
  <c r="DS177" i="2"/>
  <c r="DS178" i="2"/>
  <c r="DS179" i="2"/>
  <c r="DS180" i="2"/>
  <c r="DS181" i="2"/>
  <c r="DS182" i="2"/>
  <c r="DS183" i="2"/>
  <c r="DS184" i="2"/>
  <c r="DS185" i="2"/>
  <c r="DS186" i="2"/>
  <c r="DS187" i="2"/>
  <c r="DS188" i="2"/>
  <c r="DS189" i="2"/>
  <c r="DS190" i="2"/>
  <c r="DS191" i="2"/>
  <c r="DS192" i="2"/>
  <c r="DS193" i="2"/>
  <c r="DS194" i="2"/>
  <c r="DS195" i="2"/>
  <c r="DS196" i="2"/>
  <c r="DS197" i="2"/>
  <c r="DS198" i="2"/>
  <c r="DS199" i="2"/>
  <c r="DS200" i="2"/>
  <c r="DS201" i="2"/>
  <c r="DS202" i="2"/>
  <c r="DS203" i="2"/>
  <c r="DS204" i="2"/>
  <c r="DS205" i="2"/>
  <c r="DS206" i="2"/>
  <c r="DS207" i="2"/>
  <c r="DS208" i="2"/>
  <c r="DS209" i="2"/>
  <c r="DS210" i="2"/>
  <c r="DS211" i="2"/>
  <c r="DS212" i="2"/>
  <c r="DS213" i="2"/>
  <c r="DS214" i="2"/>
  <c r="CR16" i="2"/>
  <c r="CR57" i="2"/>
  <c r="CR58" i="2"/>
  <c r="CR59" i="2"/>
  <c r="CR60" i="2"/>
  <c r="CR61" i="2"/>
  <c r="CR62" i="2"/>
  <c r="CR63" i="2"/>
  <c r="CR64" i="2"/>
  <c r="CR65" i="2"/>
  <c r="CR66" i="2"/>
  <c r="CD16" i="2" l="1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47" i="2"/>
  <c r="CD48" i="2"/>
  <c r="CD49" i="2"/>
  <c r="CD50" i="2"/>
  <c r="CD51" i="2"/>
  <c r="CD52" i="2"/>
  <c r="CD53" i="2"/>
  <c r="CD54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07" i="2"/>
  <c r="CD108" i="2"/>
  <c r="CD109" i="2"/>
  <c r="CD110" i="2"/>
  <c r="CD111" i="2"/>
  <c r="CD112" i="2"/>
  <c r="CD113" i="2"/>
  <c r="CD114" i="2"/>
  <c r="CD115" i="2"/>
  <c r="CD116" i="2"/>
  <c r="CD117" i="2"/>
  <c r="CD118" i="2"/>
  <c r="CD119" i="2"/>
  <c r="CD120" i="2"/>
  <c r="CD121" i="2"/>
  <c r="CD122" i="2"/>
  <c r="CD123" i="2"/>
  <c r="CD124" i="2"/>
  <c r="CD125" i="2"/>
  <c r="CD126" i="2"/>
  <c r="CD127" i="2"/>
  <c r="CD128" i="2"/>
  <c r="CD129" i="2"/>
  <c r="CD130" i="2"/>
  <c r="CD131" i="2"/>
  <c r="CD132" i="2"/>
  <c r="CD133" i="2"/>
  <c r="CD134" i="2"/>
  <c r="CD135" i="2"/>
  <c r="CD136" i="2"/>
  <c r="CD137" i="2"/>
  <c r="CD138" i="2"/>
  <c r="CD139" i="2"/>
  <c r="CD140" i="2"/>
  <c r="CD141" i="2"/>
  <c r="CD142" i="2"/>
  <c r="CD143" i="2"/>
  <c r="CD144" i="2"/>
  <c r="CD145" i="2"/>
  <c r="CD146" i="2"/>
  <c r="CD147" i="2"/>
  <c r="CD148" i="2"/>
  <c r="CD149" i="2"/>
  <c r="CD150" i="2"/>
  <c r="CD151" i="2"/>
  <c r="CD152" i="2"/>
  <c r="CD153" i="2"/>
  <c r="CD154" i="2"/>
  <c r="CD155" i="2"/>
  <c r="CD156" i="2"/>
  <c r="CD157" i="2"/>
  <c r="CD158" i="2"/>
  <c r="CD159" i="2"/>
  <c r="CD160" i="2"/>
  <c r="CD161" i="2"/>
  <c r="CD162" i="2"/>
  <c r="CD163" i="2"/>
  <c r="CD164" i="2"/>
  <c r="CD165" i="2"/>
  <c r="CD166" i="2"/>
  <c r="CD167" i="2"/>
  <c r="CD168" i="2"/>
  <c r="CD169" i="2"/>
  <c r="CD170" i="2"/>
  <c r="CD171" i="2"/>
  <c r="CD172" i="2"/>
  <c r="CD173" i="2"/>
  <c r="CD174" i="2"/>
  <c r="CD175" i="2"/>
  <c r="CD176" i="2"/>
  <c r="CD177" i="2"/>
  <c r="CD178" i="2"/>
  <c r="CD179" i="2"/>
  <c r="CD180" i="2"/>
  <c r="CD181" i="2"/>
  <c r="CD182" i="2"/>
  <c r="CD183" i="2"/>
  <c r="CD184" i="2"/>
  <c r="CD185" i="2"/>
  <c r="CD186" i="2"/>
  <c r="CD187" i="2"/>
  <c r="CD188" i="2"/>
  <c r="CD189" i="2"/>
  <c r="CD190" i="2"/>
  <c r="CD191" i="2"/>
  <c r="CD192" i="2"/>
  <c r="CD193" i="2"/>
  <c r="CD194" i="2"/>
  <c r="CD195" i="2"/>
  <c r="CD196" i="2"/>
  <c r="CD197" i="2"/>
  <c r="CD198" i="2"/>
  <c r="CD199" i="2"/>
  <c r="CD200" i="2"/>
  <c r="CD201" i="2"/>
  <c r="CD202" i="2"/>
  <c r="CD203" i="2"/>
  <c r="CD204" i="2"/>
  <c r="CD205" i="2"/>
  <c r="CD206" i="2"/>
  <c r="CD207" i="2"/>
  <c r="CD208" i="2"/>
  <c r="CD209" i="2"/>
  <c r="CD210" i="2"/>
  <c r="CD211" i="2"/>
  <c r="CD212" i="2"/>
  <c r="CD213" i="2"/>
  <c r="CD214" i="2"/>
  <c r="CD15" i="2"/>
  <c r="CE14" i="2"/>
  <c r="CF14" i="2"/>
  <c r="CG14" i="2" l="1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15" i="2"/>
  <c r="CI11" i="2" l="1"/>
  <c r="CI10" i="2"/>
  <c r="CI8" i="2"/>
  <c r="CI6" i="2"/>
  <c r="CH7" i="2"/>
  <c r="AA16" i="2"/>
  <c r="AA17" i="2"/>
  <c r="AA18" i="2"/>
  <c r="CI13" i="2" s="1"/>
  <c r="AA19" i="2"/>
  <c r="AA20" i="2"/>
  <c r="CI12" i="2" s="1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15" i="2"/>
  <c r="CI9" i="2" s="1"/>
  <c r="CH10" i="2" l="1"/>
  <c r="CH6" i="2"/>
  <c r="CI7" i="2"/>
  <c r="CH14" i="2"/>
  <c r="CI14" i="2"/>
  <c r="CH11" i="2"/>
  <c r="J6" i="2"/>
  <c r="CH8" i="2"/>
  <c r="J4" i="2"/>
  <c r="CH12" i="2"/>
  <c r="CH9" i="2"/>
  <c r="CH13" i="2"/>
  <c r="C6" i="8"/>
  <c r="C5" i="8"/>
  <c r="C4" i="8"/>
  <c r="CJ14" i="2" l="1"/>
  <c r="CV15" i="2"/>
  <c r="CX14" i="2"/>
  <c r="DH14" i="2" s="1"/>
  <c r="CY14" i="2"/>
  <c r="DI14" i="2" s="1"/>
  <c r="CZ14" i="2"/>
  <c r="DJ14" i="2" s="1"/>
  <c r="DA14" i="2"/>
  <c r="DK14" i="2" s="1"/>
  <c r="DB14" i="2"/>
  <c r="DL14" i="2" s="1"/>
  <c r="DC14" i="2"/>
  <c r="DM14" i="2" s="1"/>
  <c r="DD14" i="2"/>
  <c r="DN14" i="2" s="1"/>
  <c r="DE14" i="2"/>
  <c r="DO14" i="2" s="1"/>
  <c r="DF14" i="2"/>
  <c r="DP14" i="2" s="1"/>
  <c r="CW14" i="2"/>
  <c r="DG14" i="2" s="1"/>
  <c r="S11" i="8"/>
  <c r="R11" i="8"/>
  <c r="Q11" i="8"/>
  <c r="P11" i="8"/>
  <c r="O11" i="8"/>
  <c r="N11" i="8"/>
  <c r="M11" i="8"/>
  <c r="L11" i="8"/>
  <c r="K11" i="8"/>
  <c r="BF11" i="8" l="1"/>
  <c r="AU11" i="8"/>
  <c r="AH11" i="8"/>
  <c r="W11" i="8"/>
  <c r="BG11" i="8"/>
  <c r="AV11" i="8"/>
  <c r="AI11" i="8"/>
  <c r="X11" i="8"/>
  <c r="Y11" i="8"/>
  <c r="BH11" i="8"/>
  <c r="AW11" i="8"/>
  <c r="AJ11" i="8"/>
  <c r="Z11" i="8"/>
  <c r="BI11" i="8"/>
  <c r="AX11" i="8"/>
  <c r="AK11" i="8"/>
  <c r="AL11" i="8"/>
  <c r="AA11" i="8"/>
  <c r="BJ11" i="8"/>
  <c r="AY11" i="8"/>
  <c r="AM11" i="8"/>
  <c r="AB11" i="8"/>
  <c r="BK11" i="8"/>
  <c r="AZ11" i="8"/>
  <c r="BN11" i="8"/>
  <c r="BC11" i="8"/>
  <c r="AP11" i="8"/>
  <c r="AE11" i="8"/>
  <c r="BA11" i="8"/>
  <c r="AN11" i="8"/>
  <c r="AC11" i="8"/>
  <c r="BL11" i="8"/>
  <c r="BB11" i="8"/>
  <c r="AO11" i="8"/>
  <c r="AD11" i="8"/>
  <c r="BM11" i="8"/>
  <c r="AK10" i="2"/>
  <c r="AK9" i="2"/>
  <c r="AK8" i="2"/>
  <c r="AK7" i="2"/>
  <c r="AK6" i="2"/>
  <c r="AK5" i="2"/>
  <c r="AL5" i="2" s="1"/>
  <c r="AK4" i="2"/>
  <c r="AL4" i="2" s="1"/>
  <c r="AK3" i="2"/>
  <c r="AL3" i="2" s="1"/>
  <c r="AK2" i="2"/>
  <c r="AL2" i="2" s="1"/>
  <c r="AK1" i="2"/>
  <c r="AL1" i="2" s="1"/>
  <c r="B10" i="2" l="1"/>
  <c r="AX1" i="2"/>
  <c r="J11" i="8"/>
  <c r="BE11" i="8" l="1"/>
  <c r="AT11" i="8"/>
  <c r="AG11" i="8"/>
  <c r="V11" i="8"/>
  <c r="AM16" i="2"/>
  <c r="AN16" i="2"/>
  <c r="AO16" i="2"/>
  <c r="AP16" i="2"/>
  <c r="AQ16" i="2"/>
  <c r="AM17" i="2"/>
  <c r="AN17" i="2"/>
  <c r="AO17" i="2"/>
  <c r="AP17" i="2"/>
  <c r="AQ17" i="2"/>
  <c r="AM18" i="2"/>
  <c r="AN18" i="2"/>
  <c r="AO18" i="2"/>
  <c r="AP18" i="2"/>
  <c r="AQ18" i="2"/>
  <c r="AM19" i="2"/>
  <c r="AN19" i="2"/>
  <c r="AO19" i="2"/>
  <c r="AP19" i="2"/>
  <c r="AQ19" i="2"/>
  <c r="AM20" i="2"/>
  <c r="AN20" i="2"/>
  <c r="AO20" i="2"/>
  <c r="AP20" i="2"/>
  <c r="AQ20" i="2"/>
  <c r="AM21" i="2"/>
  <c r="AN21" i="2"/>
  <c r="AO21" i="2"/>
  <c r="AP21" i="2"/>
  <c r="AQ21" i="2"/>
  <c r="AM22" i="2"/>
  <c r="AN22" i="2"/>
  <c r="AO22" i="2"/>
  <c r="AP22" i="2"/>
  <c r="AQ22" i="2"/>
  <c r="AM23" i="2"/>
  <c r="AN23" i="2"/>
  <c r="AO23" i="2"/>
  <c r="AP23" i="2"/>
  <c r="AQ23" i="2"/>
  <c r="AM24" i="2"/>
  <c r="AN24" i="2"/>
  <c r="AO24" i="2"/>
  <c r="AP24" i="2"/>
  <c r="AQ24" i="2"/>
  <c r="AM25" i="2"/>
  <c r="AN25" i="2"/>
  <c r="AO25" i="2"/>
  <c r="AP25" i="2"/>
  <c r="AQ25" i="2"/>
  <c r="AM26" i="2"/>
  <c r="AN26" i="2"/>
  <c r="AO26" i="2"/>
  <c r="AP26" i="2"/>
  <c r="AQ26" i="2"/>
  <c r="AM27" i="2"/>
  <c r="AN27" i="2"/>
  <c r="AO27" i="2"/>
  <c r="AP27" i="2"/>
  <c r="AQ27" i="2"/>
  <c r="AM28" i="2"/>
  <c r="AN28" i="2"/>
  <c r="AO28" i="2"/>
  <c r="AP28" i="2"/>
  <c r="AQ28" i="2"/>
  <c r="AM29" i="2"/>
  <c r="AN29" i="2"/>
  <c r="AO29" i="2"/>
  <c r="AP29" i="2"/>
  <c r="AQ29" i="2"/>
  <c r="AM30" i="2"/>
  <c r="AN30" i="2"/>
  <c r="AO30" i="2"/>
  <c r="AP30" i="2"/>
  <c r="AQ30" i="2"/>
  <c r="AM31" i="2"/>
  <c r="AN31" i="2"/>
  <c r="AO31" i="2"/>
  <c r="AP31" i="2"/>
  <c r="AQ31" i="2"/>
  <c r="AM32" i="2"/>
  <c r="AN32" i="2"/>
  <c r="AO32" i="2"/>
  <c r="AP32" i="2"/>
  <c r="AQ32" i="2"/>
  <c r="AM33" i="2"/>
  <c r="AN33" i="2"/>
  <c r="AO33" i="2"/>
  <c r="AP33" i="2"/>
  <c r="AQ33" i="2"/>
  <c r="AM34" i="2"/>
  <c r="AN34" i="2"/>
  <c r="AO34" i="2"/>
  <c r="AP34" i="2"/>
  <c r="AQ34" i="2"/>
  <c r="AM35" i="2"/>
  <c r="AN35" i="2"/>
  <c r="AO35" i="2"/>
  <c r="AP35" i="2"/>
  <c r="AQ35" i="2"/>
  <c r="AM36" i="2"/>
  <c r="AN36" i="2"/>
  <c r="AO36" i="2"/>
  <c r="AP36" i="2"/>
  <c r="AQ36" i="2"/>
  <c r="AM37" i="2"/>
  <c r="AN37" i="2"/>
  <c r="AO37" i="2"/>
  <c r="AP37" i="2"/>
  <c r="AQ37" i="2"/>
  <c r="AM38" i="2"/>
  <c r="AN38" i="2"/>
  <c r="AO38" i="2"/>
  <c r="AP38" i="2"/>
  <c r="AQ38" i="2"/>
  <c r="AM39" i="2"/>
  <c r="AN39" i="2"/>
  <c r="AO39" i="2"/>
  <c r="AP39" i="2"/>
  <c r="AQ39" i="2"/>
  <c r="AM40" i="2"/>
  <c r="AN40" i="2"/>
  <c r="AO40" i="2"/>
  <c r="AP40" i="2"/>
  <c r="AQ40" i="2"/>
  <c r="AM41" i="2"/>
  <c r="AN41" i="2"/>
  <c r="AO41" i="2"/>
  <c r="AP41" i="2"/>
  <c r="AQ41" i="2"/>
  <c r="AM42" i="2"/>
  <c r="AN42" i="2"/>
  <c r="AO42" i="2"/>
  <c r="AP42" i="2"/>
  <c r="AQ42" i="2"/>
  <c r="AM43" i="2"/>
  <c r="AN43" i="2"/>
  <c r="AO43" i="2"/>
  <c r="AP43" i="2"/>
  <c r="AQ43" i="2"/>
  <c r="AM44" i="2"/>
  <c r="AN44" i="2"/>
  <c r="AO44" i="2"/>
  <c r="AP44" i="2"/>
  <c r="AQ44" i="2"/>
  <c r="AM45" i="2"/>
  <c r="AN45" i="2"/>
  <c r="AO45" i="2"/>
  <c r="AP45" i="2"/>
  <c r="AQ45" i="2"/>
  <c r="AM46" i="2"/>
  <c r="AN46" i="2"/>
  <c r="AO46" i="2"/>
  <c r="AP46" i="2"/>
  <c r="AQ46" i="2"/>
  <c r="AM47" i="2"/>
  <c r="AN47" i="2"/>
  <c r="AO47" i="2"/>
  <c r="AP47" i="2"/>
  <c r="AQ47" i="2"/>
  <c r="AM48" i="2"/>
  <c r="AN48" i="2"/>
  <c r="AO48" i="2"/>
  <c r="AP48" i="2"/>
  <c r="AQ48" i="2"/>
  <c r="AM49" i="2"/>
  <c r="AN49" i="2"/>
  <c r="AO49" i="2"/>
  <c r="AP49" i="2"/>
  <c r="AQ49" i="2"/>
  <c r="AM50" i="2"/>
  <c r="AN50" i="2"/>
  <c r="AO50" i="2"/>
  <c r="AP50" i="2"/>
  <c r="AQ50" i="2"/>
  <c r="AM51" i="2"/>
  <c r="AN51" i="2"/>
  <c r="AO51" i="2"/>
  <c r="AP51" i="2"/>
  <c r="AQ51" i="2"/>
  <c r="AM52" i="2"/>
  <c r="AN52" i="2"/>
  <c r="AO52" i="2"/>
  <c r="AP52" i="2"/>
  <c r="AQ52" i="2"/>
  <c r="AM53" i="2"/>
  <c r="AN53" i="2"/>
  <c r="AO53" i="2"/>
  <c r="AP53" i="2"/>
  <c r="AQ53" i="2"/>
  <c r="AM54" i="2"/>
  <c r="AN54" i="2"/>
  <c r="AO54" i="2"/>
  <c r="AP54" i="2"/>
  <c r="AQ54" i="2"/>
  <c r="AM55" i="2"/>
  <c r="AN55" i="2"/>
  <c r="AO55" i="2"/>
  <c r="AP55" i="2"/>
  <c r="AQ55" i="2"/>
  <c r="AM56" i="2"/>
  <c r="AN56" i="2"/>
  <c r="AO56" i="2"/>
  <c r="AP56" i="2"/>
  <c r="AQ56" i="2"/>
  <c r="AM57" i="2"/>
  <c r="AN57" i="2"/>
  <c r="AO57" i="2"/>
  <c r="AP57" i="2"/>
  <c r="AQ57" i="2"/>
  <c r="AM58" i="2"/>
  <c r="AN58" i="2"/>
  <c r="AO58" i="2"/>
  <c r="AP58" i="2"/>
  <c r="AQ58" i="2"/>
  <c r="AM59" i="2"/>
  <c r="AN59" i="2"/>
  <c r="AO59" i="2"/>
  <c r="AP59" i="2"/>
  <c r="AQ59" i="2"/>
  <c r="AM60" i="2"/>
  <c r="AN60" i="2"/>
  <c r="AO60" i="2"/>
  <c r="AP60" i="2"/>
  <c r="AQ60" i="2"/>
  <c r="AM61" i="2"/>
  <c r="AN61" i="2"/>
  <c r="AO61" i="2"/>
  <c r="AP61" i="2"/>
  <c r="AQ61" i="2"/>
  <c r="AM62" i="2"/>
  <c r="AN62" i="2"/>
  <c r="AO62" i="2"/>
  <c r="AP62" i="2"/>
  <c r="AQ62" i="2"/>
  <c r="AM63" i="2"/>
  <c r="AN63" i="2"/>
  <c r="AO63" i="2"/>
  <c r="AP63" i="2"/>
  <c r="AQ63" i="2"/>
  <c r="AM64" i="2"/>
  <c r="AN64" i="2"/>
  <c r="AO64" i="2"/>
  <c r="AP64" i="2"/>
  <c r="AQ64" i="2"/>
  <c r="AM65" i="2"/>
  <c r="AN65" i="2"/>
  <c r="AO65" i="2"/>
  <c r="AP65" i="2"/>
  <c r="AQ65" i="2"/>
  <c r="AM66" i="2"/>
  <c r="AN66" i="2"/>
  <c r="AO66" i="2"/>
  <c r="AP66" i="2"/>
  <c r="AQ66" i="2"/>
  <c r="AM67" i="2"/>
  <c r="AN67" i="2"/>
  <c r="AO67" i="2"/>
  <c r="AP67" i="2"/>
  <c r="AQ67" i="2"/>
  <c r="AM68" i="2"/>
  <c r="AN68" i="2"/>
  <c r="AO68" i="2"/>
  <c r="AP68" i="2"/>
  <c r="AQ68" i="2"/>
  <c r="AM69" i="2"/>
  <c r="AN69" i="2"/>
  <c r="AO69" i="2"/>
  <c r="AP69" i="2"/>
  <c r="AQ69" i="2"/>
  <c r="AM70" i="2"/>
  <c r="AN70" i="2"/>
  <c r="AO70" i="2"/>
  <c r="AP70" i="2"/>
  <c r="AQ70" i="2"/>
  <c r="AM71" i="2"/>
  <c r="AN71" i="2"/>
  <c r="AO71" i="2"/>
  <c r="AP71" i="2"/>
  <c r="AQ71" i="2"/>
  <c r="AM72" i="2"/>
  <c r="AN72" i="2"/>
  <c r="AO72" i="2"/>
  <c r="AP72" i="2"/>
  <c r="AQ72" i="2"/>
  <c r="AM73" i="2"/>
  <c r="AN73" i="2"/>
  <c r="AO73" i="2"/>
  <c r="AP73" i="2"/>
  <c r="AQ73" i="2"/>
  <c r="AM74" i="2"/>
  <c r="AN74" i="2"/>
  <c r="AO74" i="2"/>
  <c r="AP74" i="2"/>
  <c r="AQ74" i="2"/>
  <c r="AM75" i="2"/>
  <c r="AN75" i="2"/>
  <c r="AO75" i="2"/>
  <c r="AP75" i="2"/>
  <c r="AQ75" i="2"/>
  <c r="AM76" i="2"/>
  <c r="AN76" i="2"/>
  <c r="AO76" i="2"/>
  <c r="AP76" i="2"/>
  <c r="AQ76" i="2"/>
  <c r="AM77" i="2"/>
  <c r="AN77" i="2"/>
  <c r="AO77" i="2"/>
  <c r="AP77" i="2"/>
  <c r="AQ77" i="2"/>
  <c r="AM78" i="2"/>
  <c r="AN78" i="2"/>
  <c r="AO78" i="2"/>
  <c r="AP78" i="2"/>
  <c r="AQ78" i="2"/>
  <c r="AM79" i="2"/>
  <c r="AN79" i="2"/>
  <c r="AO79" i="2"/>
  <c r="AP79" i="2"/>
  <c r="AQ79" i="2"/>
  <c r="AM80" i="2"/>
  <c r="AN80" i="2"/>
  <c r="AO80" i="2"/>
  <c r="AP80" i="2"/>
  <c r="AQ80" i="2"/>
  <c r="AM81" i="2"/>
  <c r="AN81" i="2"/>
  <c r="AO81" i="2"/>
  <c r="AP81" i="2"/>
  <c r="AQ81" i="2"/>
  <c r="AM82" i="2"/>
  <c r="AN82" i="2"/>
  <c r="AO82" i="2"/>
  <c r="AP82" i="2"/>
  <c r="AQ82" i="2"/>
  <c r="AM83" i="2"/>
  <c r="AN83" i="2"/>
  <c r="AO83" i="2"/>
  <c r="AP83" i="2"/>
  <c r="AQ83" i="2"/>
  <c r="AM84" i="2"/>
  <c r="AN84" i="2"/>
  <c r="AO84" i="2"/>
  <c r="AP84" i="2"/>
  <c r="AQ84" i="2"/>
  <c r="AM85" i="2"/>
  <c r="AN85" i="2"/>
  <c r="AO85" i="2"/>
  <c r="AP85" i="2"/>
  <c r="AQ85" i="2"/>
  <c r="AM86" i="2"/>
  <c r="AN86" i="2"/>
  <c r="AO86" i="2"/>
  <c r="AP86" i="2"/>
  <c r="AQ86" i="2"/>
  <c r="AM87" i="2"/>
  <c r="AN87" i="2"/>
  <c r="AO87" i="2"/>
  <c r="AP87" i="2"/>
  <c r="AQ87" i="2"/>
  <c r="AM88" i="2"/>
  <c r="AN88" i="2"/>
  <c r="AO88" i="2"/>
  <c r="AP88" i="2"/>
  <c r="AQ88" i="2"/>
  <c r="AM89" i="2"/>
  <c r="AN89" i="2"/>
  <c r="AO89" i="2"/>
  <c r="AP89" i="2"/>
  <c r="AQ89" i="2"/>
  <c r="AM90" i="2"/>
  <c r="AN90" i="2"/>
  <c r="AO90" i="2"/>
  <c r="AP90" i="2"/>
  <c r="AQ90" i="2"/>
  <c r="AM91" i="2"/>
  <c r="AN91" i="2"/>
  <c r="AO91" i="2"/>
  <c r="AP91" i="2"/>
  <c r="AQ91" i="2"/>
  <c r="AM92" i="2"/>
  <c r="AN92" i="2"/>
  <c r="AO92" i="2"/>
  <c r="AP92" i="2"/>
  <c r="AQ92" i="2"/>
  <c r="AM93" i="2"/>
  <c r="AN93" i="2"/>
  <c r="AO93" i="2"/>
  <c r="AP93" i="2"/>
  <c r="AQ93" i="2"/>
  <c r="AM94" i="2"/>
  <c r="AN94" i="2"/>
  <c r="AO94" i="2"/>
  <c r="AP94" i="2"/>
  <c r="AQ94" i="2"/>
  <c r="AM95" i="2"/>
  <c r="AN95" i="2"/>
  <c r="AO95" i="2"/>
  <c r="AP95" i="2"/>
  <c r="AQ95" i="2"/>
  <c r="AM96" i="2"/>
  <c r="AN96" i="2"/>
  <c r="AO96" i="2"/>
  <c r="AP96" i="2"/>
  <c r="AQ96" i="2"/>
  <c r="AM97" i="2"/>
  <c r="AN97" i="2"/>
  <c r="AO97" i="2"/>
  <c r="AP97" i="2"/>
  <c r="AQ97" i="2"/>
  <c r="AM98" i="2"/>
  <c r="AN98" i="2"/>
  <c r="AO98" i="2"/>
  <c r="AP98" i="2"/>
  <c r="AQ98" i="2"/>
  <c r="AM99" i="2"/>
  <c r="AN99" i="2"/>
  <c r="AO99" i="2"/>
  <c r="AP99" i="2"/>
  <c r="AQ99" i="2"/>
  <c r="AM100" i="2"/>
  <c r="AN100" i="2"/>
  <c r="AO100" i="2"/>
  <c r="AP100" i="2"/>
  <c r="AQ100" i="2"/>
  <c r="AM101" i="2"/>
  <c r="AN101" i="2"/>
  <c r="AO101" i="2"/>
  <c r="AP101" i="2"/>
  <c r="AQ101" i="2"/>
  <c r="AM102" i="2"/>
  <c r="AN102" i="2"/>
  <c r="AO102" i="2"/>
  <c r="AP102" i="2"/>
  <c r="AQ102" i="2"/>
  <c r="AM103" i="2"/>
  <c r="AN103" i="2"/>
  <c r="AO103" i="2"/>
  <c r="AP103" i="2"/>
  <c r="AQ103" i="2"/>
  <c r="AM104" i="2"/>
  <c r="AN104" i="2"/>
  <c r="AO104" i="2"/>
  <c r="AP104" i="2"/>
  <c r="AQ104" i="2"/>
  <c r="AM105" i="2"/>
  <c r="AN105" i="2"/>
  <c r="AO105" i="2"/>
  <c r="AP105" i="2"/>
  <c r="AQ105" i="2"/>
  <c r="AM106" i="2"/>
  <c r="AN106" i="2"/>
  <c r="AO106" i="2"/>
  <c r="AP106" i="2"/>
  <c r="AQ106" i="2"/>
  <c r="AM107" i="2"/>
  <c r="AN107" i="2"/>
  <c r="AO107" i="2"/>
  <c r="AP107" i="2"/>
  <c r="AQ107" i="2"/>
  <c r="AM108" i="2"/>
  <c r="AN108" i="2"/>
  <c r="AO108" i="2"/>
  <c r="AP108" i="2"/>
  <c r="AQ108" i="2"/>
  <c r="AM109" i="2"/>
  <c r="AN109" i="2"/>
  <c r="AO109" i="2"/>
  <c r="AP109" i="2"/>
  <c r="AQ109" i="2"/>
  <c r="AM110" i="2"/>
  <c r="AN110" i="2"/>
  <c r="AO110" i="2"/>
  <c r="AP110" i="2"/>
  <c r="AQ110" i="2"/>
  <c r="AM111" i="2"/>
  <c r="AN111" i="2"/>
  <c r="AO111" i="2"/>
  <c r="AP111" i="2"/>
  <c r="AQ111" i="2"/>
  <c r="AM112" i="2"/>
  <c r="AN112" i="2"/>
  <c r="AO112" i="2"/>
  <c r="AP112" i="2"/>
  <c r="AQ112" i="2"/>
  <c r="AM113" i="2"/>
  <c r="AN113" i="2"/>
  <c r="AO113" i="2"/>
  <c r="AP113" i="2"/>
  <c r="AQ113" i="2"/>
  <c r="AM114" i="2"/>
  <c r="AN114" i="2"/>
  <c r="AO114" i="2"/>
  <c r="AP114" i="2"/>
  <c r="AQ114" i="2"/>
  <c r="AM115" i="2"/>
  <c r="AN115" i="2"/>
  <c r="AO115" i="2"/>
  <c r="AP115" i="2"/>
  <c r="AQ115" i="2"/>
  <c r="AM116" i="2"/>
  <c r="AN116" i="2"/>
  <c r="AO116" i="2"/>
  <c r="AP116" i="2"/>
  <c r="AQ116" i="2"/>
  <c r="AM117" i="2"/>
  <c r="AN117" i="2"/>
  <c r="AO117" i="2"/>
  <c r="AP117" i="2"/>
  <c r="AQ117" i="2"/>
  <c r="AM118" i="2"/>
  <c r="AN118" i="2"/>
  <c r="AO118" i="2"/>
  <c r="AP118" i="2"/>
  <c r="AQ118" i="2"/>
  <c r="AM119" i="2"/>
  <c r="AN119" i="2"/>
  <c r="AO119" i="2"/>
  <c r="AP119" i="2"/>
  <c r="AQ119" i="2"/>
  <c r="AM120" i="2"/>
  <c r="AN120" i="2"/>
  <c r="AO120" i="2"/>
  <c r="AP120" i="2"/>
  <c r="AQ120" i="2"/>
  <c r="AM121" i="2"/>
  <c r="AN121" i="2"/>
  <c r="AO121" i="2"/>
  <c r="AP121" i="2"/>
  <c r="AQ121" i="2"/>
  <c r="AM122" i="2"/>
  <c r="AN122" i="2"/>
  <c r="AO122" i="2"/>
  <c r="AP122" i="2"/>
  <c r="AQ122" i="2"/>
  <c r="AM123" i="2"/>
  <c r="AN123" i="2"/>
  <c r="AO123" i="2"/>
  <c r="AP123" i="2"/>
  <c r="AQ123" i="2"/>
  <c r="AM124" i="2"/>
  <c r="AN124" i="2"/>
  <c r="AO124" i="2"/>
  <c r="AP124" i="2"/>
  <c r="AQ124" i="2"/>
  <c r="AM125" i="2"/>
  <c r="AN125" i="2"/>
  <c r="AO125" i="2"/>
  <c r="AP125" i="2"/>
  <c r="AQ125" i="2"/>
  <c r="AM126" i="2"/>
  <c r="AN126" i="2"/>
  <c r="AO126" i="2"/>
  <c r="AP126" i="2"/>
  <c r="AQ126" i="2"/>
  <c r="AM127" i="2"/>
  <c r="AN127" i="2"/>
  <c r="AO127" i="2"/>
  <c r="AP127" i="2"/>
  <c r="AQ127" i="2"/>
  <c r="AM128" i="2"/>
  <c r="AN128" i="2"/>
  <c r="AO128" i="2"/>
  <c r="AP128" i="2"/>
  <c r="AQ128" i="2"/>
  <c r="AM129" i="2"/>
  <c r="AN129" i="2"/>
  <c r="AO129" i="2"/>
  <c r="AP129" i="2"/>
  <c r="AQ129" i="2"/>
  <c r="AM130" i="2"/>
  <c r="AN130" i="2"/>
  <c r="AO130" i="2"/>
  <c r="AP130" i="2"/>
  <c r="AQ130" i="2"/>
  <c r="AM131" i="2"/>
  <c r="AN131" i="2"/>
  <c r="AO131" i="2"/>
  <c r="AP131" i="2"/>
  <c r="AQ131" i="2"/>
  <c r="AM132" i="2"/>
  <c r="AN132" i="2"/>
  <c r="AO132" i="2"/>
  <c r="AP132" i="2"/>
  <c r="AQ132" i="2"/>
  <c r="AM133" i="2"/>
  <c r="AN133" i="2"/>
  <c r="AO133" i="2"/>
  <c r="AP133" i="2"/>
  <c r="AQ133" i="2"/>
  <c r="AM134" i="2"/>
  <c r="AN134" i="2"/>
  <c r="AO134" i="2"/>
  <c r="AP134" i="2"/>
  <c r="AQ134" i="2"/>
  <c r="AM135" i="2"/>
  <c r="AN135" i="2"/>
  <c r="AO135" i="2"/>
  <c r="AP135" i="2"/>
  <c r="AQ135" i="2"/>
  <c r="AM136" i="2"/>
  <c r="AN136" i="2"/>
  <c r="AO136" i="2"/>
  <c r="AP136" i="2"/>
  <c r="AQ136" i="2"/>
  <c r="AM137" i="2"/>
  <c r="AN137" i="2"/>
  <c r="AO137" i="2"/>
  <c r="AP137" i="2"/>
  <c r="AQ137" i="2"/>
  <c r="AM138" i="2"/>
  <c r="AN138" i="2"/>
  <c r="AO138" i="2"/>
  <c r="AP138" i="2"/>
  <c r="AQ138" i="2"/>
  <c r="AM139" i="2"/>
  <c r="AN139" i="2"/>
  <c r="AO139" i="2"/>
  <c r="AP139" i="2"/>
  <c r="AQ139" i="2"/>
  <c r="AM140" i="2"/>
  <c r="AN140" i="2"/>
  <c r="AO140" i="2"/>
  <c r="AP140" i="2"/>
  <c r="AQ140" i="2"/>
  <c r="AM141" i="2"/>
  <c r="AN141" i="2"/>
  <c r="AO141" i="2"/>
  <c r="AP141" i="2"/>
  <c r="AQ141" i="2"/>
  <c r="AM142" i="2"/>
  <c r="AN142" i="2"/>
  <c r="AO142" i="2"/>
  <c r="AP142" i="2"/>
  <c r="AQ142" i="2"/>
  <c r="AM143" i="2"/>
  <c r="AN143" i="2"/>
  <c r="AO143" i="2"/>
  <c r="AP143" i="2"/>
  <c r="AQ143" i="2"/>
  <c r="AM144" i="2"/>
  <c r="AN144" i="2"/>
  <c r="AO144" i="2"/>
  <c r="AP144" i="2"/>
  <c r="AQ144" i="2"/>
  <c r="AM145" i="2"/>
  <c r="AN145" i="2"/>
  <c r="AO145" i="2"/>
  <c r="AP145" i="2"/>
  <c r="AQ145" i="2"/>
  <c r="AM146" i="2"/>
  <c r="AN146" i="2"/>
  <c r="AO146" i="2"/>
  <c r="AP146" i="2"/>
  <c r="AQ146" i="2"/>
  <c r="AM147" i="2"/>
  <c r="AN147" i="2"/>
  <c r="AO147" i="2"/>
  <c r="AP147" i="2"/>
  <c r="AQ147" i="2"/>
  <c r="AM148" i="2"/>
  <c r="AN148" i="2"/>
  <c r="AO148" i="2"/>
  <c r="AP148" i="2"/>
  <c r="AQ148" i="2"/>
  <c r="AM149" i="2"/>
  <c r="AN149" i="2"/>
  <c r="AO149" i="2"/>
  <c r="AP149" i="2"/>
  <c r="AQ149" i="2"/>
  <c r="AM150" i="2"/>
  <c r="AN150" i="2"/>
  <c r="AO150" i="2"/>
  <c r="AP150" i="2"/>
  <c r="AQ150" i="2"/>
  <c r="AM151" i="2"/>
  <c r="AN151" i="2"/>
  <c r="AO151" i="2"/>
  <c r="AP151" i="2"/>
  <c r="AQ151" i="2"/>
  <c r="AM152" i="2"/>
  <c r="AN152" i="2"/>
  <c r="AO152" i="2"/>
  <c r="AP152" i="2"/>
  <c r="AQ152" i="2"/>
  <c r="AM153" i="2"/>
  <c r="AN153" i="2"/>
  <c r="AO153" i="2"/>
  <c r="AP153" i="2"/>
  <c r="AQ153" i="2"/>
  <c r="AM154" i="2"/>
  <c r="AN154" i="2"/>
  <c r="AO154" i="2"/>
  <c r="AP154" i="2"/>
  <c r="AQ154" i="2"/>
  <c r="AM155" i="2"/>
  <c r="AN155" i="2"/>
  <c r="AO155" i="2"/>
  <c r="AP155" i="2"/>
  <c r="AQ155" i="2"/>
  <c r="AM156" i="2"/>
  <c r="AN156" i="2"/>
  <c r="AO156" i="2"/>
  <c r="AP156" i="2"/>
  <c r="AQ156" i="2"/>
  <c r="AM157" i="2"/>
  <c r="AN157" i="2"/>
  <c r="AO157" i="2"/>
  <c r="AP157" i="2"/>
  <c r="AQ157" i="2"/>
  <c r="AM158" i="2"/>
  <c r="AN158" i="2"/>
  <c r="AO158" i="2"/>
  <c r="AP158" i="2"/>
  <c r="AQ158" i="2"/>
  <c r="AM159" i="2"/>
  <c r="AN159" i="2"/>
  <c r="AO159" i="2"/>
  <c r="AP159" i="2"/>
  <c r="AQ159" i="2"/>
  <c r="AM160" i="2"/>
  <c r="AN160" i="2"/>
  <c r="AO160" i="2"/>
  <c r="AP160" i="2"/>
  <c r="AQ160" i="2"/>
  <c r="AM161" i="2"/>
  <c r="AN161" i="2"/>
  <c r="AO161" i="2"/>
  <c r="AP161" i="2"/>
  <c r="AQ161" i="2"/>
  <c r="AM162" i="2"/>
  <c r="AN162" i="2"/>
  <c r="AO162" i="2"/>
  <c r="AP162" i="2"/>
  <c r="AQ162" i="2"/>
  <c r="AM163" i="2"/>
  <c r="AN163" i="2"/>
  <c r="AO163" i="2"/>
  <c r="AP163" i="2"/>
  <c r="AQ163" i="2"/>
  <c r="AM164" i="2"/>
  <c r="AN164" i="2"/>
  <c r="AO164" i="2"/>
  <c r="AP164" i="2"/>
  <c r="AQ164" i="2"/>
  <c r="AM165" i="2"/>
  <c r="AN165" i="2"/>
  <c r="AO165" i="2"/>
  <c r="AP165" i="2"/>
  <c r="AQ165" i="2"/>
  <c r="AM166" i="2"/>
  <c r="AN166" i="2"/>
  <c r="AO166" i="2"/>
  <c r="AP166" i="2"/>
  <c r="AQ166" i="2"/>
  <c r="AM167" i="2"/>
  <c r="AN167" i="2"/>
  <c r="AO167" i="2"/>
  <c r="AP167" i="2"/>
  <c r="AQ167" i="2"/>
  <c r="AM168" i="2"/>
  <c r="AN168" i="2"/>
  <c r="AO168" i="2"/>
  <c r="AP168" i="2"/>
  <c r="AQ168" i="2"/>
  <c r="AM169" i="2"/>
  <c r="AN169" i="2"/>
  <c r="AO169" i="2"/>
  <c r="AP169" i="2"/>
  <c r="AQ169" i="2"/>
  <c r="AM170" i="2"/>
  <c r="AN170" i="2"/>
  <c r="AO170" i="2"/>
  <c r="AP170" i="2"/>
  <c r="AQ170" i="2"/>
  <c r="AM171" i="2"/>
  <c r="AN171" i="2"/>
  <c r="AO171" i="2"/>
  <c r="AP171" i="2"/>
  <c r="AQ171" i="2"/>
  <c r="AM172" i="2"/>
  <c r="AN172" i="2"/>
  <c r="AO172" i="2"/>
  <c r="AP172" i="2"/>
  <c r="AQ172" i="2"/>
  <c r="AM173" i="2"/>
  <c r="AN173" i="2"/>
  <c r="AO173" i="2"/>
  <c r="AP173" i="2"/>
  <c r="AQ173" i="2"/>
  <c r="AM174" i="2"/>
  <c r="AN174" i="2"/>
  <c r="AO174" i="2"/>
  <c r="AP174" i="2"/>
  <c r="AQ174" i="2"/>
  <c r="AM175" i="2"/>
  <c r="AN175" i="2"/>
  <c r="AO175" i="2"/>
  <c r="AP175" i="2"/>
  <c r="AQ175" i="2"/>
  <c r="AM176" i="2"/>
  <c r="AN176" i="2"/>
  <c r="AO176" i="2"/>
  <c r="AP176" i="2"/>
  <c r="AQ176" i="2"/>
  <c r="AM177" i="2"/>
  <c r="AN177" i="2"/>
  <c r="AO177" i="2"/>
  <c r="AP177" i="2"/>
  <c r="AQ177" i="2"/>
  <c r="AM178" i="2"/>
  <c r="AN178" i="2"/>
  <c r="AO178" i="2"/>
  <c r="AP178" i="2"/>
  <c r="AQ178" i="2"/>
  <c r="AM179" i="2"/>
  <c r="AN179" i="2"/>
  <c r="AO179" i="2"/>
  <c r="AP179" i="2"/>
  <c r="AQ179" i="2"/>
  <c r="AM180" i="2"/>
  <c r="AN180" i="2"/>
  <c r="AO180" i="2"/>
  <c r="AP180" i="2"/>
  <c r="AQ180" i="2"/>
  <c r="AM181" i="2"/>
  <c r="AN181" i="2"/>
  <c r="AO181" i="2"/>
  <c r="AP181" i="2"/>
  <c r="AQ181" i="2"/>
  <c r="AM182" i="2"/>
  <c r="AN182" i="2"/>
  <c r="AO182" i="2"/>
  <c r="AP182" i="2"/>
  <c r="AQ182" i="2"/>
  <c r="AM183" i="2"/>
  <c r="AN183" i="2"/>
  <c r="AO183" i="2"/>
  <c r="AP183" i="2"/>
  <c r="AQ183" i="2"/>
  <c r="AM184" i="2"/>
  <c r="AN184" i="2"/>
  <c r="AO184" i="2"/>
  <c r="AP184" i="2"/>
  <c r="AQ184" i="2"/>
  <c r="AM185" i="2"/>
  <c r="AN185" i="2"/>
  <c r="AO185" i="2"/>
  <c r="AP185" i="2"/>
  <c r="AQ185" i="2"/>
  <c r="AM186" i="2"/>
  <c r="AN186" i="2"/>
  <c r="AO186" i="2"/>
  <c r="AP186" i="2"/>
  <c r="AQ186" i="2"/>
  <c r="AM187" i="2"/>
  <c r="AN187" i="2"/>
  <c r="AO187" i="2"/>
  <c r="AP187" i="2"/>
  <c r="AQ187" i="2"/>
  <c r="AM188" i="2"/>
  <c r="AN188" i="2"/>
  <c r="AO188" i="2"/>
  <c r="AP188" i="2"/>
  <c r="AQ188" i="2"/>
  <c r="AM189" i="2"/>
  <c r="AN189" i="2"/>
  <c r="AO189" i="2"/>
  <c r="AP189" i="2"/>
  <c r="AQ189" i="2"/>
  <c r="AM190" i="2"/>
  <c r="AN190" i="2"/>
  <c r="AO190" i="2"/>
  <c r="AP190" i="2"/>
  <c r="AQ190" i="2"/>
  <c r="AM191" i="2"/>
  <c r="AN191" i="2"/>
  <c r="AO191" i="2"/>
  <c r="AP191" i="2"/>
  <c r="AQ191" i="2"/>
  <c r="AM192" i="2"/>
  <c r="AN192" i="2"/>
  <c r="AO192" i="2"/>
  <c r="AP192" i="2"/>
  <c r="AQ192" i="2"/>
  <c r="AM193" i="2"/>
  <c r="AN193" i="2"/>
  <c r="AO193" i="2"/>
  <c r="AP193" i="2"/>
  <c r="AQ193" i="2"/>
  <c r="AM194" i="2"/>
  <c r="AN194" i="2"/>
  <c r="AO194" i="2"/>
  <c r="AP194" i="2"/>
  <c r="AQ194" i="2"/>
  <c r="AM195" i="2"/>
  <c r="AN195" i="2"/>
  <c r="AO195" i="2"/>
  <c r="AP195" i="2"/>
  <c r="AQ195" i="2"/>
  <c r="AM196" i="2"/>
  <c r="AN196" i="2"/>
  <c r="AO196" i="2"/>
  <c r="AP196" i="2"/>
  <c r="AQ196" i="2"/>
  <c r="AM197" i="2"/>
  <c r="AN197" i="2"/>
  <c r="AO197" i="2"/>
  <c r="AP197" i="2"/>
  <c r="AQ197" i="2"/>
  <c r="AM198" i="2"/>
  <c r="AN198" i="2"/>
  <c r="AO198" i="2"/>
  <c r="AP198" i="2"/>
  <c r="AQ198" i="2"/>
  <c r="AM199" i="2"/>
  <c r="AN199" i="2"/>
  <c r="AO199" i="2"/>
  <c r="AP199" i="2"/>
  <c r="AQ199" i="2"/>
  <c r="AM200" i="2"/>
  <c r="AN200" i="2"/>
  <c r="AO200" i="2"/>
  <c r="AP200" i="2"/>
  <c r="AQ200" i="2"/>
  <c r="AM201" i="2"/>
  <c r="AN201" i="2"/>
  <c r="AO201" i="2"/>
  <c r="AP201" i="2"/>
  <c r="AQ201" i="2"/>
  <c r="AM202" i="2"/>
  <c r="AN202" i="2"/>
  <c r="AO202" i="2"/>
  <c r="AP202" i="2"/>
  <c r="AQ202" i="2"/>
  <c r="AM203" i="2"/>
  <c r="AN203" i="2"/>
  <c r="AO203" i="2"/>
  <c r="AP203" i="2"/>
  <c r="AQ203" i="2"/>
  <c r="AM204" i="2"/>
  <c r="AN204" i="2"/>
  <c r="AO204" i="2"/>
  <c r="AP204" i="2"/>
  <c r="AQ204" i="2"/>
  <c r="AM205" i="2"/>
  <c r="AN205" i="2"/>
  <c r="AO205" i="2"/>
  <c r="AP205" i="2"/>
  <c r="AQ205" i="2"/>
  <c r="AM206" i="2"/>
  <c r="AN206" i="2"/>
  <c r="AO206" i="2"/>
  <c r="AP206" i="2"/>
  <c r="AQ206" i="2"/>
  <c r="AM207" i="2"/>
  <c r="AN207" i="2"/>
  <c r="AO207" i="2"/>
  <c r="AP207" i="2"/>
  <c r="AQ207" i="2"/>
  <c r="AM208" i="2"/>
  <c r="AN208" i="2"/>
  <c r="AO208" i="2"/>
  <c r="AP208" i="2"/>
  <c r="AQ208" i="2"/>
  <c r="AM209" i="2"/>
  <c r="AN209" i="2"/>
  <c r="AO209" i="2"/>
  <c r="AP209" i="2"/>
  <c r="AQ209" i="2"/>
  <c r="AM210" i="2"/>
  <c r="AN210" i="2"/>
  <c r="AO210" i="2"/>
  <c r="AP210" i="2"/>
  <c r="AQ210" i="2"/>
  <c r="AM211" i="2"/>
  <c r="AN211" i="2"/>
  <c r="AO211" i="2"/>
  <c r="AP211" i="2"/>
  <c r="AQ211" i="2"/>
  <c r="AM212" i="2"/>
  <c r="AN212" i="2"/>
  <c r="AO212" i="2"/>
  <c r="AP212" i="2"/>
  <c r="AQ212" i="2"/>
  <c r="AM213" i="2"/>
  <c r="AN213" i="2"/>
  <c r="AO213" i="2"/>
  <c r="AP213" i="2"/>
  <c r="AQ213" i="2"/>
  <c r="AM214" i="2"/>
  <c r="AN214" i="2"/>
  <c r="AO214" i="2"/>
  <c r="AP214" i="2"/>
  <c r="AQ214" i="2"/>
  <c r="AO15" i="2"/>
  <c r="AP15" i="2"/>
  <c r="AQ15" i="2"/>
  <c r="AN15" i="2"/>
  <c r="AM15" i="2"/>
  <c r="AF16" i="2"/>
  <c r="AK16" i="2" s="1"/>
  <c r="AF17" i="2"/>
  <c r="AK17" i="2" s="1"/>
  <c r="AF18" i="2"/>
  <c r="AK18" i="2" s="1"/>
  <c r="AF19" i="2"/>
  <c r="AK19" i="2" s="1"/>
  <c r="AF20" i="2"/>
  <c r="AK20" i="2" s="1"/>
  <c r="AF21" i="2"/>
  <c r="AK21" i="2" s="1"/>
  <c r="AF22" i="2"/>
  <c r="AK22" i="2" s="1"/>
  <c r="AF23" i="2"/>
  <c r="AK23" i="2" s="1"/>
  <c r="AF24" i="2"/>
  <c r="AK24" i="2" s="1"/>
  <c r="AF25" i="2"/>
  <c r="AK25" i="2" s="1"/>
  <c r="AF26" i="2"/>
  <c r="AK26" i="2" s="1"/>
  <c r="AF27" i="2"/>
  <c r="AK27" i="2" s="1"/>
  <c r="AF28" i="2"/>
  <c r="AK28" i="2" s="1"/>
  <c r="AF29" i="2"/>
  <c r="AK29" i="2" s="1"/>
  <c r="AF30" i="2"/>
  <c r="AK30" i="2" s="1"/>
  <c r="AF31" i="2"/>
  <c r="AK31" i="2" s="1"/>
  <c r="AF32" i="2"/>
  <c r="AK32" i="2" s="1"/>
  <c r="AF33" i="2"/>
  <c r="AK33" i="2" s="1"/>
  <c r="AF34" i="2"/>
  <c r="AK34" i="2" s="1"/>
  <c r="AF35" i="2"/>
  <c r="AK35" i="2" s="1"/>
  <c r="AF36" i="2"/>
  <c r="AK36" i="2" s="1"/>
  <c r="AF37" i="2"/>
  <c r="AK37" i="2" s="1"/>
  <c r="AF38" i="2"/>
  <c r="AK38" i="2" s="1"/>
  <c r="AF39" i="2"/>
  <c r="AK39" i="2" s="1"/>
  <c r="AF40" i="2"/>
  <c r="AK40" i="2" s="1"/>
  <c r="AF41" i="2"/>
  <c r="AK41" i="2" s="1"/>
  <c r="AF42" i="2"/>
  <c r="AK42" i="2" s="1"/>
  <c r="AF43" i="2"/>
  <c r="AK43" i="2" s="1"/>
  <c r="AF44" i="2"/>
  <c r="AK44" i="2" s="1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15" i="2"/>
  <c r="AX10" i="2"/>
  <c r="AX9" i="2"/>
  <c r="AX8" i="2"/>
  <c r="AX7" i="2"/>
  <c r="AX6" i="2"/>
  <c r="AX5" i="2"/>
  <c r="AX4" i="2"/>
  <c r="AX3" i="2"/>
  <c r="AX2" i="2"/>
  <c r="CV41" i="2"/>
  <c r="CV42" i="2"/>
  <c r="CV43" i="2"/>
  <c r="CV44" i="2"/>
  <c r="CV45" i="2"/>
  <c r="CV46" i="2"/>
  <c r="CV47" i="2"/>
  <c r="CV48" i="2"/>
  <c r="CV49" i="2"/>
  <c r="CV50" i="2"/>
  <c r="CV51" i="2"/>
  <c r="CV52" i="2"/>
  <c r="CV53" i="2"/>
  <c r="CV54" i="2"/>
  <c r="CV55" i="2"/>
  <c r="CV56" i="2"/>
  <c r="CV57" i="2"/>
  <c r="CV58" i="2"/>
  <c r="CV59" i="2"/>
  <c r="CV60" i="2"/>
  <c r="CV61" i="2"/>
  <c r="CV62" i="2"/>
  <c r="CV63" i="2"/>
  <c r="CV64" i="2"/>
  <c r="CV65" i="2"/>
  <c r="CV66" i="2"/>
  <c r="CV67" i="2"/>
  <c r="CV68" i="2"/>
  <c r="CV69" i="2"/>
  <c r="CV70" i="2"/>
  <c r="CV71" i="2"/>
  <c r="CV72" i="2"/>
  <c r="CV73" i="2"/>
  <c r="CV74" i="2"/>
  <c r="CV75" i="2"/>
  <c r="CV76" i="2"/>
  <c r="CV77" i="2"/>
  <c r="CV78" i="2"/>
  <c r="CV79" i="2"/>
  <c r="CV80" i="2"/>
  <c r="CV81" i="2"/>
  <c r="CV82" i="2"/>
  <c r="CV83" i="2"/>
  <c r="CV84" i="2"/>
  <c r="CV85" i="2"/>
  <c r="CV86" i="2"/>
  <c r="CV87" i="2"/>
  <c r="CV88" i="2"/>
  <c r="CV89" i="2"/>
  <c r="CV90" i="2"/>
  <c r="CV91" i="2"/>
  <c r="CV92" i="2"/>
  <c r="CV93" i="2"/>
  <c r="CV94" i="2"/>
  <c r="CV95" i="2"/>
  <c r="CV96" i="2"/>
  <c r="CV97" i="2"/>
  <c r="CV98" i="2"/>
  <c r="CV99" i="2"/>
  <c r="CV100" i="2"/>
  <c r="CV101" i="2"/>
  <c r="CV102" i="2"/>
  <c r="CV103" i="2"/>
  <c r="CV104" i="2"/>
  <c r="CV105" i="2"/>
  <c r="CV106" i="2"/>
  <c r="CV107" i="2"/>
  <c r="CV108" i="2"/>
  <c r="CV109" i="2"/>
  <c r="CV110" i="2"/>
  <c r="CV111" i="2"/>
  <c r="CV112" i="2"/>
  <c r="CV113" i="2"/>
  <c r="CV114" i="2"/>
  <c r="CV115" i="2"/>
  <c r="CV116" i="2"/>
  <c r="CV117" i="2"/>
  <c r="CV118" i="2"/>
  <c r="CV119" i="2"/>
  <c r="CV120" i="2"/>
  <c r="CV121" i="2"/>
  <c r="CV122" i="2"/>
  <c r="CV123" i="2"/>
  <c r="CV124" i="2"/>
  <c r="CV125" i="2"/>
  <c r="CV126" i="2"/>
  <c r="CV127" i="2"/>
  <c r="CV128" i="2"/>
  <c r="CV129" i="2"/>
  <c r="CV130" i="2"/>
  <c r="CV131" i="2"/>
  <c r="CV132" i="2"/>
  <c r="CV133" i="2"/>
  <c r="CV134" i="2"/>
  <c r="CV135" i="2"/>
  <c r="CV136" i="2"/>
  <c r="CV137" i="2"/>
  <c r="CV138" i="2"/>
  <c r="CV139" i="2"/>
  <c r="CV140" i="2"/>
  <c r="CV141" i="2"/>
  <c r="CV142" i="2"/>
  <c r="CV143" i="2"/>
  <c r="CV144" i="2"/>
  <c r="CV145" i="2"/>
  <c r="CV146" i="2"/>
  <c r="CV147" i="2"/>
  <c r="CV148" i="2"/>
  <c r="CV149" i="2"/>
  <c r="CV150" i="2"/>
  <c r="CV151" i="2"/>
  <c r="CV152" i="2"/>
  <c r="CV153" i="2"/>
  <c r="CV154" i="2"/>
  <c r="CV155" i="2"/>
  <c r="CV156" i="2"/>
  <c r="CV157" i="2"/>
  <c r="CV158" i="2"/>
  <c r="CV159" i="2"/>
  <c r="CV160" i="2"/>
  <c r="CV161" i="2"/>
  <c r="CV162" i="2"/>
  <c r="CV163" i="2"/>
  <c r="CV164" i="2"/>
  <c r="CV165" i="2"/>
  <c r="CV166" i="2"/>
  <c r="CV167" i="2"/>
  <c r="CV168" i="2"/>
  <c r="CV169" i="2"/>
  <c r="CV170" i="2"/>
  <c r="CV171" i="2"/>
  <c r="CV172" i="2"/>
  <c r="CV173" i="2"/>
  <c r="CV174" i="2"/>
  <c r="CV175" i="2"/>
  <c r="CV176" i="2"/>
  <c r="CV177" i="2"/>
  <c r="CV178" i="2"/>
  <c r="CV179" i="2"/>
  <c r="CV180" i="2"/>
  <c r="CV181" i="2"/>
  <c r="CV182" i="2"/>
  <c r="CV183" i="2"/>
  <c r="CV184" i="2"/>
  <c r="CV185" i="2"/>
  <c r="CV186" i="2"/>
  <c r="CV187" i="2"/>
  <c r="CV188" i="2"/>
  <c r="CV189" i="2"/>
  <c r="CV190" i="2"/>
  <c r="CV191" i="2"/>
  <c r="CV192" i="2"/>
  <c r="CV193" i="2"/>
  <c r="CV194" i="2"/>
  <c r="CV195" i="2"/>
  <c r="CV196" i="2"/>
  <c r="CV197" i="2"/>
  <c r="CV198" i="2"/>
  <c r="CV199" i="2"/>
  <c r="CV200" i="2"/>
  <c r="CV201" i="2"/>
  <c r="CV202" i="2"/>
  <c r="CV203" i="2"/>
  <c r="CV204" i="2"/>
  <c r="CV205" i="2"/>
  <c r="CV206" i="2"/>
  <c r="CV207" i="2"/>
  <c r="CV208" i="2"/>
  <c r="CV209" i="2"/>
  <c r="CV210" i="2"/>
  <c r="CV211" i="2"/>
  <c r="CV212" i="2"/>
  <c r="CV213" i="2"/>
  <c r="CV214" i="2"/>
  <c r="CV17" i="2"/>
  <c r="CV18" i="2"/>
  <c r="CV19" i="2"/>
  <c r="CV20" i="2"/>
  <c r="CV21" i="2"/>
  <c r="CV22" i="2"/>
  <c r="CV23" i="2"/>
  <c r="CV24" i="2"/>
  <c r="CV25" i="2"/>
  <c r="CV26" i="2"/>
  <c r="CV27" i="2"/>
  <c r="CV28" i="2"/>
  <c r="CV29" i="2"/>
  <c r="CV30" i="2"/>
  <c r="CV31" i="2"/>
  <c r="CV32" i="2"/>
  <c r="CV33" i="2"/>
  <c r="CV34" i="2"/>
  <c r="CV35" i="2"/>
  <c r="CV36" i="2"/>
  <c r="CV37" i="2"/>
  <c r="CV38" i="2"/>
  <c r="CV39" i="2"/>
  <c r="CV40" i="2"/>
  <c r="CV16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E41" i="2" s="1"/>
  <c r="AC42" i="2"/>
  <c r="AE42" i="2" s="1"/>
  <c r="AC43" i="2"/>
  <c r="AE43" i="2" s="1"/>
  <c r="AC44" i="2"/>
  <c r="AE44" i="2" s="1"/>
  <c r="AC45" i="2"/>
  <c r="AE45" i="2" s="1"/>
  <c r="AC46" i="2"/>
  <c r="AE46" i="2" s="1"/>
  <c r="AC47" i="2"/>
  <c r="AE47" i="2" s="1"/>
  <c r="AC48" i="2"/>
  <c r="AE48" i="2" s="1"/>
  <c r="AC49" i="2"/>
  <c r="AE49" i="2" s="1"/>
  <c r="AC50" i="2"/>
  <c r="AE50" i="2" s="1"/>
  <c r="AC51" i="2"/>
  <c r="AE51" i="2" s="1"/>
  <c r="AC52" i="2"/>
  <c r="AE52" i="2" s="1"/>
  <c r="AC53" i="2"/>
  <c r="AE53" i="2" s="1"/>
  <c r="AC54" i="2"/>
  <c r="AE54" i="2" s="1"/>
  <c r="AC55" i="2"/>
  <c r="AE55" i="2" s="1"/>
  <c r="AC56" i="2"/>
  <c r="AE56" i="2" s="1"/>
  <c r="AC57" i="2"/>
  <c r="AE57" i="2" s="1"/>
  <c r="AC58" i="2"/>
  <c r="AE58" i="2" s="1"/>
  <c r="AC59" i="2"/>
  <c r="AE59" i="2" s="1"/>
  <c r="AC60" i="2"/>
  <c r="AE60" i="2" s="1"/>
  <c r="AC61" i="2"/>
  <c r="AE61" i="2" s="1"/>
  <c r="AC62" i="2"/>
  <c r="AE62" i="2" s="1"/>
  <c r="AC63" i="2"/>
  <c r="AE63" i="2" s="1"/>
  <c r="AC64" i="2"/>
  <c r="AE64" i="2" s="1"/>
  <c r="AC65" i="2"/>
  <c r="AE65" i="2" s="1"/>
  <c r="AC66" i="2"/>
  <c r="AE66" i="2" s="1"/>
  <c r="AC67" i="2"/>
  <c r="AE67" i="2" s="1"/>
  <c r="AC68" i="2"/>
  <c r="AE68" i="2" s="1"/>
  <c r="AC69" i="2"/>
  <c r="AE69" i="2" s="1"/>
  <c r="AC70" i="2"/>
  <c r="AE70" i="2" s="1"/>
  <c r="AC71" i="2"/>
  <c r="AE71" i="2" s="1"/>
  <c r="AC72" i="2"/>
  <c r="AE72" i="2" s="1"/>
  <c r="AC73" i="2"/>
  <c r="AE73" i="2" s="1"/>
  <c r="AC74" i="2"/>
  <c r="AE74" i="2" s="1"/>
  <c r="AC75" i="2"/>
  <c r="AE75" i="2" s="1"/>
  <c r="AC76" i="2"/>
  <c r="AE76" i="2" s="1"/>
  <c r="AC77" i="2"/>
  <c r="AE77" i="2" s="1"/>
  <c r="AC78" i="2"/>
  <c r="AE78" i="2" s="1"/>
  <c r="AC79" i="2"/>
  <c r="AE79" i="2" s="1"/>
  <c r="AC80" i="2"/>
  <c r="AE80" i="2" s="1"/>
  <c r="AC81" i="2"/>
  <c r="AE81" i="2" s="1"/>
  <c r="AC82" i="2"/>
  <c r="AE82" i="2" s="1"/>
  <c r="AC83" i="2"/>
  <c r="AE83" i="2" s="1"/>
  <c r="AC84" i="2"/>
  <c r="AE84" i="2" s="1"/>
  <c r="AC85" i="2"/>
  <c r="AE85" i="2" s="1"/>
  <c r="AC86" i="2"/>
  <c r="AE86" i="2" s="1"/>
  <c r="AC87" i="2"/>
  <c r="AE87" i="2" s="1"/>
  <c r="AC88" i="2"/>
  <c r="AE88" i="2" s="1"/>
  <c r="AC89" i="2"/>
  <c r="AE89" i="2" s="1"/>
  <c r="AC90" i="2"/>
  <c r="AE90" i="2" s="1"/>
  <c r="AC91" i="2"/>
  <c r="AE91" i="2" s="1"/>
  <c r="AC92" i="2"/>
  <c r="AE92" i="2" s="1"/>
  <c r="AC93" i="2"/>
  <c r="AE93" i="2" s="1"/>
  <c r="AC94" i="2"/>
  <c r="AE94" i="2" s="1"/>
  <c r="AC95" i="2"/>
  <c r="AE95" i="2" s="1"/>
  <c r="AC96" i="2"/>
  <c r="AE96" i="2" s="1"/>
  <c r="AC97" i="2"/>
  <c r="AE97" i="2" s="1"/>
  <c r="AC98" i="2"/>
  <c r="AE98" i="2" s="1"/>
  <c r="AC99" i="2"/>
  <c r="AE99" i="2" s="1"/>
  <c r="AC100" i="2"/>
  <c r="AE100" i="2" s="1"/>
  <c r="AC101" i="2"/>
  <c r="AE101" i="2" s="1"/>
  <c r="AC102" i="2"/>
  <c r="AE102" i="2" s="1"/>
  <c r="AC103" i="2"/>
  <c r="AE103" i="2" s="1"/>
  <c r="AC104" i="2"/>
  <c r="AE104" i="2" s="1"/>
  <c r="AC105" i="2"/>
  <c r="AE105" i="2" s="1"/>
  <c r="AC106" i="2"/>
  <c r="AE106" i="2" s="1"/>
  <c r="AC107" i="2"/>
  <c r="AE107" i="2" s="1"/>
  <c r="AC108" i="2"/>
  <c r="AE108" i="2" s="1"/>
  <c r="AC109" i="2"/>
  <c r="AE109" i="2" s="1"/>
  <c r="AC110" i="2"/>
  <c r="AE110" i="2" s="1"/>
  <c r="AC111" i="2"/>
  <c r="AE111" i="2" s="1"/>
  <c r="AC112" i="2"/>
  <c r="AE112" i="2" s="1"/>
  <c r="AC113" i="2"/>
  <c r="AE113" i="2" s="1"/>
  <c r="AC114" i="2"/>
  <c r="AE114" i="2" s="1"/>
  <c r="AC115" i="2"/>
  <c r="AE115" i="2" s="1"/>
  <c r="AC116" i="2"/>
  <c r="AE116" i="2" s="1"/>
  <c r="AC117" i="2"/>
  <c r="AE117" i="2" s="1"/>
  <c r="AC118" i="2"/>
  <c r="AE118" i="2" s="1"/>
  <c r="AC119" i="2"/>
  <c r="AE119" i="2" s="1"/>
  <c r="AC120" i="2"/>
  <c r="AE120" i="2" s="1"/>
  <c r="AC121" i="2"/>
  <c r="AE121" i="2" s="1"/>
  <c r="AC122" i="2"/>
  <c r="AE122" i="2" s="1"/>
  <c r="AC123" i="2"/>
  <c r="AE123" i="2" s="1"/>
  <c r="AC124" i="2"/>
  <c r="AE124" i="2" s="1"/>
  <c r="AC125" i="2"/>
  <c r="AE125" i="2" s="1"/>
  <c r="AC126" i="2"/>
  <c r="AE126" i="2" s="1"/>
  <c r="AC127" i="2"/>
  <c r="AE127" i="2" s="1"/>
  <c r="AC128" i="2"/>
  <c r="AE128" i="2" s="1"/>
  <c r="AC129" i="2"/>
  <c r="AE129" i="2" s="1"/>
  <c r="AC130" i="2"/>
  <c r="AE130" i="2" s="1"/>
  <c r="AC131" i="2"/>
  <c r="AE131" i="2" s="1"/>
  <c r="AC132" i="2"/>
  <c r="AE132" i="2" s="1"/>
  <c r="AC133" i="2"/>
  <c r="AE133" i="2" s="1"/>
  <c r="AC134" i="2"/>
  <c r="AE134" i="2" s="1"/>
  <c r="AC135" i="2"/>
  <c r="AE135" i="2" s="1"/>
  <c r="AC136" i="2"/>
  <c r="AE136" i="2" s="1"/>
  <c r="AC137" i="2"/>
  <c r="AE137" i="2" s="1"/>
  <c r="AC138" i="2"/>
  <c r="AE138" i="2" s="1"/>
  <c r="AC139" i="2"/>
  <c r="AE139" i="2" s="1"/>
  <c r="AC140" i="2"/>
  <c r="AE140" i="2" s="1"/>
  <c r="AC141" i="2"/>
  <c r="AE141" i="2" s="1"/>
  <c r="AC142" i="2"/>
  <c r="AE142" i="2" s="1"/>
  <c r="AC143" i="2"/>
  <c r="AE143" i="2" s="1"/>
  <c r="AC144" i="2"/>
  <c r="AE144" i="2" s="1"/>
  <c r="AC145" i="2"/>
  <c r="AE145" i="2" s="1"/>
  <c r="AC146" i="2"/>
  <c r="AE146" i="2" s="1"/>
  <c r="AC147" i="2"/>
  <c r="AE147" i="2" s="1"/>
  <c r="AC148" i="2"/>
  <c r="AE148" i="2" s="1"/>
  <c r="AC149" i="2"/>
  <c r="AE149" i="2" s="1"/>
  <c r="AC150" i="2"/>
  <c r="AE150" i="2" s="1"/>
  <c r="AC151" i="2"/>
  <c r="AE151" i="2" s="1"/>
  <c r="AC152" i="2"/>
  <c r="AE152" i="2" s="1"/>
  <c r="AC153" i="2"/>
  <c r="AE153" i="2" s="1"/>
  <c r="AC154" i="2"/>
  <c r="AE154" i="2" s="1"/>
  <c r="AC155" i="2"/>
  <c r="AE155" i="2" s="1"/>
  <c r="AC156" i="2"/>
  <c r="AE156" i="2" s="1"/>
  <c r="AC157" i="2"/>
  <c r="AE157" i="2" s="1"/>
  <c r="AC158" i="2"/>
  <c r="AE158" i="2" s="1"/>
  <c r="AC159" i="2"/>
  <c r="AE159" i="2" s="1"/>
  <c r="AC160" i="2"/>
  <c r="AE160" i="2" s="1"/>
  <c r="AC161" i="2"/>
  <c r="AE161" i="2" s="1"/>
  <c r="AC162" i="2"/>
  <c r="AE162" i="2" s="1"/>
  <c r="AC163" i="2"/>
  <c r="AE163" i="2" s="1"/>
  <c r="AC164" i="2"/>
  <c r="AE164" i="2" s="1"/>
  <c r="AC165" i="2"/>
  <c r="AE165" i="2" s="1"/>
  <c r="AC166" i="2"/>
  <c r="AE166" i="2" s="1"/>
  <c r="AC167" i="2"/>
  <c r="AE167" i="2" s="1"/>
  <c r="AC168" i="2"/>
  <c r="AE168" i="2" s="1"/>
  <c r="AC169" i="2"/>
  <c r="AE169" i="2" s="1"/>
  <c r="AC170" i="2"/>
  <c r="AE170" i="2" s="1"/>
  <c r="AC171" i="2"/>
  <c r="AE171" i="2" s="1"/>
  <c r="AC172" i="2"/>
  <c r="AE172" i="2" s="1"/>
  <c r="AC173" i="2"/>
  <c r="AE173" i="2" s="1"/>
  <c r="AC174" i="2"/>
  <c r="AE174" i="2" s="1"/>
  <c r="AC175" i="2"/>
  <c r="AE175" i="2" s="1"/>
  <c r="AC176" i="2"/>
  <c r="AE176" i="2" s="1"/>
  <c r="AC177" i="2"/>
  <c r="AE177" i="2" s="1"/>
  <c r="AC178" i="2"/>
  <c r="AE178" i="2" s="1"/>
  <c r="AC179" i="2"/>
  <c r="AE179" i="2" s="1"/>
  <c r="AC180" i="2"/>
  <c r="AE180" i="2" s="1"/>
  <c r="AC181" i="2"/>
  <c r="AE181" i="2" s="1"/>
  <c r="AC182" i="2"/>
  <c r="AE182" i="2" s="1"/>
  <c r="AC183" i="2"/>
  <c r="AE183" i="2" s="1"/>
  <c r="AC184" i="2"/>
  <c r="AE184" i="2" s="1"/>
  <c r="AC185" i="2"/>
  <c r="AE185" i="2" s="1"/>
  <c r="AC186" i="2"/>
  <c r="AE186" i="2" s="1"/>
  <c r="AC187" i="2"/>
  <c r="AE187" i="2" s="1"/>
  <c r="AC188" i="2"/>
  <c r="AE188" i="2" s="1"/>
  <c r="AC189" i="2"/>
  <c r="AE189" i="2" s="1"/>
  <c r="AC190" i="2"/>
  <c r="AE190" i="2" s="1"/>
  <c r="AC191" i="2"/>
  <c r="AE191" i="2" s="1"/>
  <c r="AC192" i="2"/>
  <c r="AE192" i="2" s="1"/>
  <c r="AC193" i="2"/>
  <c r="AE193" i="2" s="1"/>
  <c r="AC194" i="2"/>
  <c r="AE194" i="2" s="1"/>
  <c r="AC195" i="2"/>
  <c r="AE195" i="2" s="1"/>
  <c r="AC196" i="2"/>
  <c r="AE196" i="2" s="1"/>
  <c r="AC197" i="2"/>
  <c r="AE197" i="2" s="1"/>
  <c r="AC198" i="2"/>
  <c r="AE198" i="2" s="1"/>
  <c r="AC199" i="2"/>
  <c r="AE199" i="2" s="1"/>
  <c r="AC200" i="2"/>
  <c r="AE200" i="2" s="1"/>
  <c r="AC201" i="2"/>
  <c r="AE201" i="2" s="1"/>
  <c r="AC202" i="2"/>
  <c r="AE202" i="2" s="1"/>
  <c r="AC203" i="2"/>
  <c r="AE203" i="2" s="1"/>
  <c r="AC204" i="2"/>
  <c r="AE204" i="2" s="1"/>
  <c r="AC205" i="2"/>
  <c r="AE205" i="2" s="1"/>
  <c r="AC206" i="2"/>
  <c r="AE206" i="2" s="1"/>
  <c r="AC207" i="2"/>
  <c r="AE207" i="2" s="1"/>
  <c r="AC208" i="2"/>
  <c r="AE208" i="2" s="1"/>
  <c r="AC209" i="2"/>
  <c r="AE209" i="2" s="1"/>
  <c r="AC210" i="2"/>
  <c r="AE210" i="2" s="1"/>
  <c r="AC211" i="2"/>
  <c r="AE211" i="2" s="1"/>
  <c r="AC212" i="2"/>
  <c r="AE212" i="2" s="1"/>
  <c r="AC213" i="2"/>
  <c r="AE213" i="2" s="1"/>
  <c r="AC214" i="2"/>
  <c r="AE214" i="2" s="1"/>
  <c r="AC15" i="2"/>
  <c r="CF6" i="2"/>
  <c r="CJ7" i="2"/>
  <c r="CJ11" i="2"/>
  <c r="M11" i="2"/>
  <c r="CF13" i="2"/>
  <c r="CF12" i="2"/>
  <c r="M9" i="2" s="1"/>
  <c r="CF11" i="2"/>
  <c r="CF10" i="2"/>
  <c r="CF9" i="2"/>
  <c r="CF8" i="2"/>
  <c r="CF7" i="2"/>
  <c r="AE39" i="2" l="1"/>
  <c r="AE31" i="2"/>
  <c r="AE23" i="2"/>
  <c r="AE37" i="2"/>
  <c r="AE35" i="2"/>
  <c r="AE27" i="2"/>
  <c r="AE40" i="2"/>
  <c r="AE32" i="2"/>
  <c r="AE24" i="2"/>
  <c r="AE38" i="2"/>
  <c r="AE30" i="2"/>
  <c r="AE29" i="2"/>
  <c r="AE34" i="2"/>
  <c r="AE26" i="2"/>
  <c r="AE33" i="2"/>
  <c r="AE25" i="2"/>
  <c r="AE36" i="2"/>
  <c r="AE28" i="2"/>
  <c r="AE17" i="2"/>
  <c r="AE22" i="2"/>
  <c r="AE21" i="2"/>
  <c r="AE20" i="2"/>
  <c r="AE19" i="2"/>
  <c r="CJ8" i="2"/>
  <c r="AE18" i="2"/>
  <c r="CJ10" i="2"/>
  <c r="CJ9" i="2"/>
  <c r="AE16" i="2"/>
  <c r="AC12" i="2"/>
  <c r="CJ13" i="2"/>
  <c r="CJ12" i="2"/>
  <c r="AE15" i="2"/>
  <c r="CJ6" i="2"/>
  <c r="M5" i="2"/>
  <c r="M4" i="2"/>
  <c r="N4" i="2" s="1"/>
  <c r="M3" i="2"/>
  <c r="N3" i="2" s="1"/>
  <c r="CR15" i="2"/>
  <c r="M8" i="2" s="1"/>
  <c r="N8" i="2" s="1"/>
  <c r="CR17" i="2"/>
  <c r="CR18" i="2"/>
  <c r="CR19" i="2"/>
  <c r="CR20" i="2"/>
  <c r="CR21" i="2"/>
  <c r="CR22" i="2"/>
  <c r="CR23" i="2"/>
  <c r="CR24" i="2"/>
  <c r="CR25" i="2"/>
  <c r="CR26" i="2"/>
  <c r="CR27" i="2"/>
  <c r="CR28" i="2"/>
  <c r="CR29" i="2"/>
  <c r="CR30" i="2"/>
  <c r="CR31" i="2"/>
  <c r="CR32" i="2"/>
  <c r="CR33" i="2"/>
  <c r="CR34" i="2"/>
  <c r="CR35" i="2"/>
  <c r="CR36" i="2"/>
  <c r="CR37" i="2"/>
  <c r="CR38" i="2"/>
  <c r="CR39" i="2"/>
  <c r="CR40" i="2"/>
  <c r="CR41" i="2"/>
  <c r="CR42" i="2"/>
  <c r="CR43" i="2"/>
  <c r="CR44" i="2"/>
  <c r="CR45" i="2"/>
  <c r="CR46" i="2"/>
  <c r="CR47" i="2"/>
  <c r="CR48" i="2"/>
  <c r="CR49" i="2"/>
  <c r="CR50" i="2"/>
  <c r="CR51" i="2"/>
  <c r="CR52" i="2"/>
  <c r="CR53" i="2"/>
  <c r="CR54" i="2"/>
  <c r="CR55" i="2"/>
  <c r="CR56" i="2"/>
  <c r="CS16" i="2" l="1"/>
  <c r="M7" i="2" s="1"/>
  <c r="N7" i="2" s="1"/>
  <c r="AE12" i="2"/>
  <c r="B9" i="2" s="1"/>
  <c r="Z4" i="2"/>
  <c r="Z3" i="2"/>
  <c r="Z5" i="2" l="1"/>
  <c r="D11" i="6"/>
  <c r="AB13" i="2" l="1"/>
  <c r="B8" i="2" s="1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AG104" i="2"/>
  <c r="AG105" i="2"/>
  <c r="AG106" i="2"/>
  <c r="AG107" i="2"/>
  <c r="AG108" i="2"/>
  <c r="AG109" i="2"/>
  <c r="AG110" i="2"/>
  <c r="AG111" i="2"/>
  <c r="AG112" i="2"/>
  <c r="AG113" i="2"/>
  <c r="AG114" i="2"/>
  <c r="AG115" i="2"/>
  <c r="AG116" i="2"/>
  <c r="AG117" i="2"/>
  <c r="AG118" i="2"/>
  <c r="AG119" i="2"/>
  <c r="AG120" i="2"/>
  <c r="AG121" i="2"/>
  <c r="AG122" i="2"/>
  <c r="AG123" i="2"/>
  <c r="AG124" i="2"/>
  <c r="AG125" i="2"/>
  <c r="AG126" i="2"/>
  <c r="AG127" i="2"/>
  <c r="AG128" i="2"/>
  <c r="AG129" i="2"/>
  <c r="AG130" i="2"/>
  <c r="AG131" i="2"/>
  <c r="AG132" i="2"/>
  <c r="AG133" i="2"/>
  <c r="AG134" i="2"/>
  <c r="AG135" i="2"/>
  <c r="AG136" i="2"/>
  <c r="AG137" i="2"/>
  <c r="AG138" i="2"/>
  <c r="AG139" i="2"/>
  <c r="AG140" i="2"/>
  <c r="AG141" i="2"/>
  <c r="AG142" i="2"/>
  <c r="AG143" i="2"/>
  <c r="AG144" i="2"/>
  <c r="AG145" i="2"/>
  <c r="AG146" i="2"/>
  <c r="AG147" i="2"/>
  <c r="AG148" i="2"/>
  <c r="AG149" i="2"/>
  <c r="AG150" i="2"/>
  <c r="AG151" i="2"/>
  <c r="AG152" i="2"/>
  <c r="AG153" i="2"/>
  <c r="AG154" i="2"/>
  <c r="AG155" i="2"/>
  <c r="AG156" i="2"/>
  <c r="AG157" i="2"/>
  <c r="AG158" i="2"/>
  <c r="AG159" i="2"/>
  <c r="AG160" i="2"/>
  <c r="AG161" i="2"/>
  <c r="AG162" i="2"/>
  <c r="AG163" i="2"/>
  <c r="AG164" i="2"/>
  <c r="AG165" i="2"/>
  <c r="AG166" i="2"/>
  <c r="AG167" i="2"/>
  <c r="AG168" i="2"/>
  <c r="AG169" i="2"/>
  <c r="AG170" i="2"/>
  <c r="AG171" i="2"/>
  <c r="AG172" i="2"/>
  <c r="AG173" i="2"/>
  <c r="AG174" i="2"/>
  <c r="AG175" i="2"/>
  <c r="AG176" i="2"/>
  <c r="AG177" i="2"/>
  <c r="AG178" i="2"/>
  <c r="AG179" i="2"/>
  <c r="AG180" i="2"/>
  <c r="AG181" i="2"/>
  <c r="AG182" i="2"/>
  <c r="AG183" i="2"/>
  <c r="AG184" i="2"/>
  <c r="AG185" i="2"/>
  <c r="AG186" i="2"/>
  <c r="AG187" i="2"/>
  <c r="AG188" i="2"/>
  <c r="AG189" i="2"/>
  <c r="AG190" i="2"/>
  <c r="AG191" i="2"/>
  <c r="AG192" i="2"/>
  <c r="AG193" i="2"/>
  <c r="AG194" i="2"/>
  <c r="AG195" i="2"/>
  <c r="AG196" i="2"/>
  <c r="AG197" i="2"/>
  <c r="AG198" i="2"/>
  <c r="AG199" i="2"/>
  <c r="AG200" i="2"/>
  <c r="AG201" i="2"/>
  <c r="AG202" i="2"/>
  <c r="AG203" i="2"/>
  <c r="AG204" i="2"/>
  <c r="AG205" i="2"/>
  <c r="AG206" i="2"/>
  <c r="AG207" i="2"/>
  <c r="AG208" i="2"/>
  <c r="AG209" i="2"/>
  <c r="AG210" i="2"/>
  <c r="AG211" i="2"/>
  <c r="AG212" i="2"/>
  <c r="AG213" i="2"/>
  <c r="AG214" i="2"/>
  <c r="AG15" i="2"/>
  <c r="CE13" i="2" l="1"/>
  <c r="CG13" i="2" s="1"/>
  <c r="CE12" i="2"/>
  <c r="CE11" i="2"/>
  <c r="CG11" i="2" s="1"/>
  <c r="CE10" i="2"/>
  <c r="CG10" i="2" s="1"/>
  <c r="CE9" i="2"/>
  <c r="CG9" i="2" s="1"/>
  <c r="CE8" i="2"/>
  <c r="CE7" i="2"/>
  <c r="CG7" i="2" s="1"/>
  <c r="CE6" i="2"/>
  <c r="CG6" i="2" s="1"/>
  <c r="AH21" i="2"/>
  <c r="AH22" i="2"/>
  <c r="AH23" i="2"/>
  <c r="AH24" i="2"/>
  <c r="AH28" i="2"/>
  <c r="AH30" i="2"/>
  <c r="AH31" i="2"/>
  <c r="AH32" i="2"/>
  <c r="AH33" i="2"/>
  <c r="AI33" i="2" s="1"/>
  <c r="AH36" i="2"/>
  <c r="AH37" i="2"/>
  <c r="AH38" i="2"/>
  <c r="AH39" i="2"/>
  <c r="AH40" i="2"/>
  <c r="AH44" i="2"/>
  <c r="AH45" i="2"/>
  <c r="AH46" i="2"/>
  <c r="AH47" i="2"/>
  <c r="AH48" i="2"/>
  <c r="AH49" i="2"/>
  <c r="AI49" i="2" s="1"/>
  <c r="AH52" i="2"/>
  <c r="AH53" i="2"/>
  <c r="AH54" i="2"/>
  <c r="AH55" i="2"/>
  <c r="AH56" i="2"/>
  <c r="AH57" i="2"/>
  <c r="AI57" i="2" s="1"/>
  <c r="AH60" i="2"/>
  <c r="AH61" i="2"/>
  <c r="AH62" i="2"/>
  <c r="AH63" i="2"/>
  <c r="AH64" i="2"/>
  <c r="AH65" i="2"/>
  <c r="AI65" i="2" s="1"/>
  <c r="AH68" i="2"/>
  <c r="AH69" i="2"/>
  <c r="AH70" i="2"/>
  <c r="AH71" i="2"/>
  <c r="AH72" i="2"/>
  <c r="AH73" i="2"/>
  <c r="AI73" i="2" s="1"/>
  <c r="AH76" i="2"/>
  <c r="AH77" i="2"/>
  <c r="AH78" i="2"/>
  <c r="AH79" i="2"/>
  <c r="AH80" i="2"/>
  <c r="AH81" i="2"/>
  <c r="AI81" i="2" s="1"/>
  <c r="AH84" i="2"/>
  <c r="AH85" i="2"/>
  <c r="AH86" i="2"/>
  <c r="AH87" i="2"/>
  <c r="AH88" i="2"/>
  <c r="AH89" i="2"/>
  <c r="AI89" i="2" s="1"/>
  <c r="AH92" i="2"/>
  <c r="AH93" i="2"/>
  <c r="AH94" i="2"/>
  <c r="AH95" i="2"/>
  <c r="AH96" i="2"/>
  <c r="AH97" i="2"/>
  <c r="AI97" i="2" s="1"/>
  <c r="AH100" i="2"/>
  <c r="AH101" i="2"/>
  <c r="AH102" i="2"/>
  <c r="AH103" i="2"/>
  <c r="AH104" i="2"/>
  <c r="AH105" i="2"/>
  <c r="AI105" i="2" s="1"/>
  <c r="AH108" i="2"/>
  <c r="AH109" i="2"/>
  <c r="AH110" i="2"/>
  <c r="AH111" i="2"/>
  <c r="AH112" i="2"/>
  <c r="AH113" i="2"/>
  <c r="AI113" i="2" s="1"/>
  <c r="AH116" i="2"/>
  <c r="AH117" i="2"/>
  <c r="AH118" i="2"/>
  <c r="AH119" i="2"/>
  <c r="AH120" i="2"/>
  <c r="AH121" i="2"/>
  <c r="AI121" i="2" s="1"/>
  <c r="AH124" i="2"/>
  <c r="AH125" i="2"/>
  <c r="AH126" i="2"/>
  <c r="AH127" i="2"/>
  <c r="AH128" i="2"/>
  <c r="AH129" i="2"/>
  <c r="AI129" i="2" s="1"/>
  <c r="AH132" i="2"/>
  <c r="AH133" i="2"/>
  <c r="AH134" i="2"/>
  <c r="AH135" i="2"/>
  <c r="AH136" i="2"/>
  <c r="AH137" i="2"/>
  <c r="AI137" i="2" s="1"/>
  <c r="AH140" i="2"/>
  <c r="AH141" i="2"/>
  <c r="AH142" i="2"/>
  <c r="AH143" i="2"/>
  <c r="AH144" i="2"/>
  <c r="AH145" i="2"/>
  <c r="AI145" i="2" s="1"/>
  <c r="AH148" i="2"/>
  <c r="AH149" i="2"/>
  <c r="AH150" i="2"/>
  <c r="AH151" i="2"/>
  <c r="AH152" i="2"/>
  <c r="AH153" i="2"/>
  <c r="AI153" i="2" s="1"/>
  <c r="AH156" i="2"/>
  <c r="AH157" i="2"/>
  <c r="AH158" i="2"/>
  <c r="AH159" i="2"/>
  <c r="AH160" i="2"/>
  <c r="AH161" i="2"/>
  <c r="AI161" i="2" s="1"/>
  <c r="AH164" i="2"/>
  <c r="AH165" i="2"/>
  <c r="AH166" i="2"/>
  <c r="AH167" i="2"/>
  <c r="AH168" i="2"/>
  <c r="AH169" i="2"/>
  <c r="AI169" i="2" s="1"/>
  <c r="AH172" i="2"/>
  <c r="AH173" i="2"/>
  <c r="AH174" i="2"/>
  <c r="AH175" i="2"/>
  <c r="AH176" i="2"/>
  <c r="AH177" i="2"/>
  <c r="AI177" i="2" s="1"/>
  <c r="AH180" i="2"/>
  <c r="AH181" i="2"/>
  <c r="AH182" i="2"/>
  <c r="AH183" i="2"/>
  <c r="AH184" i="2"/>
  <c r="AH185" i="2"/>
  <c r="AI185" i="2" s="1"/>
  <c r="AH188" i="2"/>
  <c r="AH189" i="2"/>
  <c r="AH190" i="2"/>
  <c r="AH191" i="2"/>
  <c r="AH192" i="2"/>
  <c r="AH193" i="2"/>
  <c r="AI193" i="2" s="1"/>
  <c r="AH196" i="2"/>
  <c r="AH197" i="2"/>
  <c r="AH198" i="2"/>
  <c r="AH199" i="2"/>
  <c r="AH200" i="2"/>
  <c r="AH201" i="2"/>
  <c r="AI201" i="2" s="1"/>
  <c r="AH204" i="2"/>
  <c r="AH205" i="2"/>
  <c r="AH206" i="2"/>
  <c r="AH207" i="2"/>
  <c r="AH208" i="2"/>
  <c r="AH209" i="2"/>
  <c r="AI209" i="2" s="1"/>
  <c r="AH212" i="2"/>
  <c r="AH213" i="2"/>
  <c r="AH214" i="2"/>
  <c r="AH19" i="2" l="1"/>
  <c r="AI19" i="2" s="1"/>
  <c r="AH16" i="2"/>
  <c r="AI16" i="2" s="1"/>
  <c r="CG12" i="2"/>
  <c r="M10" i="2"/>
  <c r="CG8" i="2"/>
  <c r="M6" i="2"/>
  <c r="N5" i="2" s="1"/>
  <c r="AH18" i="2"/>
  <c r="AI18" i="2" s="1"/>
  <c r="AH41" i="2"/>
  <c r="AI41" i="2" s="1"/>
  <c r="AH29" i="2"/>
  <c r="AI29" i="2" s="1"/>
  <c r="AH25" i="2"/>
  <c r="AI25" i="2" s="1"/>
  <c r="AI155" i="2"/>
  <c r="AI91" i="2"/>
  <c r="AI154" i="2"/>
  <c r="AI90" i="2"/>
  <c r="AH163" i="2"/>
  <c r="AI163" i="2" s="1"/>
  <c r="AH99" i="2"/>
  <c r="AI99" i="2" s="1"/>
  <c r="AH210" i="2"/>
  <c r="AI210" i="2" s="1"/>
  <c r="AH202" i="2"/>
  <c r="AI202" i="2" s="1"/>
  <c r="AH194" i="2"/>
  <c r="AI194" i="2" s="1"/>
  <c r="AH186" i="2"/>
  <c r="AI186" i="2" s="1"/>
  <c r="AH178" i="2"/>
  <c r="AI178" i="2" s="1"/>
  <c r="AH170" i="2"/>
  <c r="AI170" i="2" s="1"/>
  <c r="AH162" i="2"/>
  <c r="AI162" i="2" s="1"/>
  <c r="AH154" i="2"/>
  <c r="AH146" i="2"/>
  <c r="AI146" i="2" s="1"/>
  <c r="AH138" i="2"/>
  <c r="AI138" i="2" s="1"/>
  <c r="AH130" i="2"/>
  <c r="AI130" i="2" s="1"/>
  <c r="AH122" i="2"/>
  <c r="AI122" i="2" s="1"/>
  <c r="AH114" i="2"/>
  <c r="AI114" i="2" s="1"/>
  <c r="AH106" i="2"/>
  <c r="AI106" i="2" s="1"/>
  <c r="AH98" i="2"/>
  <c r="AI98" i="2" s="1"/>
  <c r="AH90" i="2"/>
  <c r="AH82" i="2"/>
  <c r="AI82" i="2" s="1"/>
  <c r="AH74" i="2"/>
  <c r="AI74" i="2" s="1"/>
  <c r="AH66" i="2"/>
  <c r="AI66" i="2" s="1"/>
  <c r="AH58" i="2"/>
  <c r="AI58" i="2" s="1"/>
  <c r="AH50" i="2"/>
  <c r="AI50" i="2" s="1"/>
  <c r="AH42" i="2"/>
  <c r="AI42" i="2" s="1"/>
  <c r="AH34" i="2"/>
  <c r="AI34" i="2" s="1"/>
  <c r="AH26" i="2"/>
  <c r="AI26" i="2" s="1"/>
  <c r="AH17" i="2"/>
  <c r="AI17" i="2" s="1"/>
  <c r="AI208" i="2"/>
  <c r="AI200" i="2"/>
  <c r="AI192" i="2"/>
  <c r="AI184" i="2"/>
  <c r="AI176" i="2"/>
  <c r="AI168" i="2"/>
  <c r="AI160" i="2"/>
  <c r="AI152" i="2"/>
  <c r="AI144" i="2"/>
  <c r="AI136" i="2"/>
  <c r="AI128" i="2"/>
  <c r="AI120" i="2"/>
  <c r="AI112" i="2"/>
  <c r="AI104" i="2"/>
  <c r="AI96" i="2"/>
  <c r="AI88" i="2"/>
  <c r="AI80" i="2"/>
  <c r="AI72" i="2"/>
  <c r="AI64" i="2"/>
  <c r="AI56" i="2"/>
  <c r="AI48" i="2"/>
  <c r="AI40" i="2"/>
  <c r="AI32" i="2"/>
  <c r="AI24" i="2"/>
  <c r="AH203" i="2"/>
  <c r="AI203" i="2" s="1"/>
  <c r="AH171" i="2"/>
  <c r="AI171" i="2" s="1"/>
  <c r="AH147" i="2"/>
  <c r="AI147" i="2" s="1"/>
  <c r="AH115" i="2"/>
  <c r="AI115" i="2" s="1"/>
  <c r="AH91" i="2"/>
  <c r="AH59" i="2"/>
  <c r="AI59" i="2" s="1"/>
  <c r="AH27" i="2"/>
  <c r="AI27" i="2" s="1"/>
  <c r="AI207" i="2"/>
  <c r="AI199" i="2"/>
  <c r="AI191" i="2"/>
  <c r="AI183" i="2"/>
  <c r="AI175" i="2"/>
  <c r="AI167" i="2"/>
  <c r="AI159" i="2"/>
  <c r="AI151" i="2"/>
  <c r="AI143" i="2"/>
  <c r="AI135" i="2"/>
  <c r="AI127" i="2"/>
  <c r="AI119" i="2"/>
  <c r="AI111" i="2"/>
  <c r="AI103" i="2"/>
  <c r="AI95" i="2"/>
  <c r="AI87" i="2"/>
  <c r="AI79" i="2"/>
  <c r="AI71" i="2"/>
  <c r="AI63" i="2"/>
  <c r="AI55" i="2"/>
  <c r="AI47" i="2"/>
  <c r="AI39" i="2"/>
  <c r="AI31" i="2"/>
  <c r="AI23" i="2"/>
  <c r="AH187" i="2"/>
  <c r="AI187" i="2" s="1"/>
  <c r="AH131" i="2"/>
  <c r="AI131" i="2" s="1"/>
  <c r="AH75" i="2"/>
  <c r="AI75" i="2" s="1"/>
  <c r="AH35" i="2"/>
  <c r="AI35" i="2" s="1"/>
  <c r="AI214" i="2"/>
  <c r="AI206" i="2"/>
  <c r="AI198" i="2"/>
  <c r="AI190" i="2"/>
  <c r="AI182" i="2"/>
  <c r="AI174" i="2"/>
  <c r="AI166" i="2"/>
  <c r="AI158" i="2"/>
  <c r="AI150" i="2"/>
  <c r="AI142" i="2"/>
  <c r="AI134" i="2"/>
  <c r="AI126" i="2"/>
  <c r="AI118" i="2"/>
  <c r="AI110" i="2"/>
  <c r="AI102" i="2"/>
  <c r="AI94" i="2"/>
  <c r="AI86" i="2"/>
  <c r="AI78" i="2"/>
  <c r="AI70" i="2"/>
  <c r="AI62" i="2"/>
  <c r="AI54" i="2"/>
  <c r="AI46" i="2"/>
  <c r="AI38" i="2"/>
  <c r="AI30" i="2"/>
  <c r="AI22" i="2"/>
  <c r="AI213" i="2"/>
  <c r="AI205" i="2"/>
  <c r="AI197" i="2"/>
  <c r="AI189" i="2"/>
  <c r="AI181" i="2"/>
  <c r="AI173" i="2"/>
  <c r="AI165" i="2"/>
  <c r="AI157" i="2"/>
  <c r="AI149" i="2"/>
  <c r="AI141" i="2"/>
  <c r="AI133" i="2"/>
  <c r="AI125" i="2"/>
  <c r="AI117" i="2"/>
  <c r="AI109" i="2"/>
  <c r="AI101" i="2"/>
  <c r="AI93" i="2"/>
  <c r="AI85" i="2"/>
  <c r="AI77" i="2"/>
  <c r="AI69" i="2"/>
  <c r="AI61" i="2"/>
  <c r="AI53" i="2"/>
  <c r="AI45" i="2"/>
  <c r="AI37" i="2"/>
  <c r="AI21" i="2"/>
  <c r="AH195" i="2"/>
  <c r="AI195" i="2" s="1"/>
  <c r="AH155" i="2"/>
  <c r="AH123" i="2"/>
  <c r="AI123" i="2" s="1"/>
  <c r="AH83" i="2"/>
  <c r="AI83" i="2" s="1"/>
  <c r="AH51" i="2"/>
  <c r="AI51" i="2" s="1"/>
  <c r="AI212" i="2"/>
  <c r="AI204" i="2"/>
  <c r="AI196" i="2"/>
  <c r="AI188" i="2"/>
  <c r="AI180" i="2"/>
  <c r="AI172" i="2"/>
  <c r="AI164" i="2"/>
  <c r="AI156" i="2"/>
  <c r="AI148" i="2"/>
  <c r="AI140" i="2"/>
  <c r="AI132" i="2"/>
  <c r="AI124" i="2"/>
  <c r="AI116" i="2"/>
  <c r="AI108" i="2"/>
  <c r="AI100" i="2"/>
  <c r="AI92" i="2"/>
  <c r="AI84" i="2"/>
  <c r="AI76" i="2"/>
  <c r="AI68" i="2"/>
  <c r="AI60" i="2"/>
  <c r="AI52" i="2"/>
  <c r="AI44" i="2"/>
  <c r="AI36" i="2"/>
  <c r="AI28" i="2"/>
  <c r="AH211" i="2"/>
  <c r="AI211" i="2" s="1"/>
  <c r="AH179" i="2"/>
  <c r="AI179" i="2" s="1"/>
  <c r="AH139" i="2"/>
  <c r="AI139" i="2" s="1"/>
  <c r="AH107" i="2"/>
  <c r="AI107" i="2" s="1"/>
  <c r="AH67" i="2"/>
  <c r="AI67" i="2" s="1"/>
  <c r="AH43" i="2"/>
  <c r="AI43" i="2" s="1"/>
  <c r="AH15" i="2"/>
  <c r="AI15" i="2" s="1"/>
  <c r="AH20" i="2"/>
  <c r="AI20" i="2" s="1"/>
  <c r="BK52" i="2" l="1"/>
  <c r="CA52" i="2" s="1"/>
  <c r="BK77" i="2"/>
  <c r="CA77" i="2" s="1"/>
  <c r="BK211" i="2"/>
  <c r="CA211" i="2" s="1"/>
  <c r="BK84" i="2"/>
  <c r="CA84" i="2" s="1"/>
  <c r="BK67" i="2"/>
  <c r="CA67" i="2" s="1"/>
  <c r="BK116" i="2"/>
  <c r="CA116" i="2" s="1"/>
  <c r="BK28" i="2"/>
  <c r="CA28" i="2" s="1"/>
  <c r="BK51" i="2"/>
  <c r="CA51" i="2" s="1"/>
  <c r="BK117" i="2"/>
  <c r="CA117" i="2" s="1"/>
  <c r="BK46" i="2"/>
  <c r="CA46" i="2" s="1"/>
  <c r="AK15" i="2"/>
  <c r="BK15" i="2"/>
  <c r="CA15" i="2" s="1"/>
  <c r="BK36" i="2"/>
  <c r="CA36" i="2" s="1"/>
  <c r="BK43" i="2"/>
  <c r="CA43" i="2" s="1"/>
  <c r="BK44" i="2"/>
  <c r="CA44" i="2" s="1"/>
  <c r="BK108" i="2"/>
  <c r="CA108" i="2" s="1"/>
  <c r="BK172" i="2"/>
  <c r="CA172" i="2" s="1"/>
  <c r="BK123" i="2"/>
  <c r="CA123" i="2" s="1"/>
  <c r="BK69" i="2"/>
  <c r="CA69" i="2" s="1"/>
  <c r="BK133" i="2"/>
  <c r="CA133" i="2" s="1"/>
  <c r="BK197" i="2"/>
  <c r="CA197" i="2" s="1"/>
  <c r="BK62" i="2"/>
  <c r="CA62" i="2" s="1"/>
  <c r="BK126" i="2"/>
  <c r="CA126" i="2" s="1"/>
  <c r="BK190" i="2"/>
  <c r="CA190" i="2" s="1"/>
  <c r="BK23" i="2"/>
  <c r="CA23" i="2" s="1"/>
  <c r="BK87" i="2"/>
  <c r="CA87" i="2" s="1"/>
  <c r="BK151" i="2"/>
  <c r="CA151" i="2" s="1"/>
  <c r="BK32" i="2"/>
  <c r="CA32" i="2" s="1"/>
  <c r="BK96" i="2"/>
  <c r="CA96" i="2" s="1"/>
  <c r="BK160" i="2"/>
  <c r="CA160" i="2" s="1"/>
  <c r="BK99" i="2"/>
  <c r="CA99" i="2" s="1"/>
  <c r="BK25" i="2"/>
  <c r="CA25" i="2" s="1"/>
  <c r="BK16" i="2"/>
  <c r="CA16" i="2" s="1"/>
  <c r="BK49" i="2"/>
  <c r="CA49" i="2" s="1"/>
  <c r="BK105" i="2"/>
  <c r="CA105" i="2" s="1"/>
  <c r="BK141" i="2"/>
  <c r="CA141" i="2" s="1"/>
  <c r="BK70" i="2"/>
  <c r="CA70" i="2" s="1"/>
  <c r="BK134" i="2"/>
  <c r="CA134" i="2" s="1"/>
  <c r="BK198" i="2"/>
  <c r="CA198" i="2" s="1"/>
  <c r="BK31" i="2"/>
  <c r="CA31" i="2" s="1"/>
  <c r="BK95" i="2"/>
  <c r="CA95" i="2" s="1"/>
  <c r="BK159" i="2"/>
  <c r="CA159" i="2" s="1"/>
  <c r="BK59" i="2"/>
  <c r="CA59" i="2" s="1"/>
  <c r="BK40" i="2"/>
  <c r="CA40" i="2" s="1"/>
  <c r="BK104" i="2"/>
  <c r="CA104" i="2" s="1"/>
  <c r="BK168" i="2"/>
  <c r="CA168" i="2" s="1"/>
  <c r="BK34" i="2"/>
  <c r="CA34" i="2" s="1"/>
  <c r="BK98" i="2"/>
  <c r="CA98" i="2" s="1"/>
  <c r="BK162" i="2"/>
  <c r="CA162" i="2" s="1"/>
  <c r="BK163" i="2"/>
  <c r="CA163" i="2" s="1"/>
  <c r="BK29" i="2"/>
  <c r="CA29" i="2" s="1"/>
  <c r="BK19" i="2"/>
  <c r="CA19" i="2" s="1"/>
  <c r="BK113" i="2"/>
  <c r="CA113" i="2" s="1"/>
  <c r="BK169" i="2"/>
  <c r="CA169" i="2" s="1"/>
  <c r="BK180" i="2"/>
  <c r="CA180" i="2" s="1"/>
  <c r="BK107" i="2"/>
  <c r="CA107" i="2" s="1"/>
  <c r="BK188" i="2"/>
  <c r="CA188" i="2" s="1"/>
  <c r="BK149" i="2"/>
  <c r="CA149" i="2" s="1"/>
  <c r="BK213" i="2"/>
  <c r="CA213" i="2" s="1"/>
  <c r="BK142" i="2"/>
  <c r="CA142" i="2" s="1"/>
  <c r="BK206" i="2"/>
  <c r="CA206" i="2" s="1"/>
  <c r="BK39" i="2"/>
  <c r="CA39" i="2" s="1"/>
  <c r="BK103" i="2"/>
  <c r="CA103" i="2" s="1"/>
  <c r="BK167" i="2"/>
  <c r="CA167" i="2" s="1"/>
  <c r="BK48" i="2"/>
  <c r="CA48" i="2" s="1"/>
  <c r="BK112" i="2"/>
  <c r="CA112" i="2" s="1"/>
  <c r="BK176" i="2"/>
  <c r="CA176" i="2" s="1"/>
  <c r="BK42" i="2"/>
  <c r="CA42" i="2" s="1"/>
  <c r="BK106" i="2"/>
  <c r="CA106" i="2" s="1"/>
  <c r="BK170" i="2"/>
  <c r="CA170" i="2" s="1"/>
  <c r="BK26" i="2"/>
  <c r="CA26" i="2" s="1"/>
  <c r="BK41" i="2"/>
  <c r="CA41" i="2" s="1"/>
  <c r="BK33" i="2"/>
  <c r="CA33" i="2" s="1"/>
  <c r="BK177" i="2"/>
  <c r="CA177" i="2" s="1"/>
  <c r="BK193" i="2"/>
  <c r="CA193" i="2" s="1"/>
  <c r="BK205" i="2"/>
  <c r="CA205" i="2" s="1"/>
  <c r="BK60" i="2"/>
  <c r="CA60" i="2" s="1"/>
  <c r="BK195" i="2"/>
  <c r="CA195" i="2" s="1"/>
  <c r="BK78" i="2"/>
  <c r="CA78" i="2" s="1"/>
  <c r="BK139" i="2"/>
  <c r="CA139" i="2" s="1"/>
  <c r="BK68" i="2"/>
  <c r="CA68" i="2" s="1"/>
  <c r="BK132" i="2"/>
  <c r="CA132" i="2" s="1"/>
  <c r="BK196" i="2"/>
  <c r="CA196" i="2" s="1"/>
  <c r="BK21" i="2"/>
  <c r="CA21" i="2" s="1"/>
  <c r="BK93" i="2"/>
  <c r="CA93" i="2" s="1"/>
  <c r="BK157" i="2"/>
  <c r="CA157" i="2" s="1"/>
  <c r="BK22" i="2"/>
  <c r="CA22" i="2" s="1"/>
  <c r="BK86" i="2"/>
  <c r="CA86" i="2" s="1"/>
  <c r="BK150" i="2"/>
  <c r="CA150" i="2" s="1"/>
  <c r="BK214" i="2"/>
  <c r="CA214" i="2" s="1"/>
  <c r="BK47" i="2"/>
  <c r="CA47" i="2" s="1"/>
  <c r="BK111" i="2"/>
  <c r="CA111" i="2" s="1"/>
  <c r="BK175" i="2"/>
  <c r="CA175" i="2" s="1"/>
  <c r="BK115" i="2"/>
  <c r="CA115" i="2" s="1"/>
  <c r="BK56" i="2"/>
  <c r="CA56" i="2" s="1"/>
  <c r="BK120" i="2"/>
  <c r="CA120" i="2" s="1"/>
  <c r="BK184" i="2"/>
  <c r="CA184" i="2" s="1"/>
  <c r="BK50" i="2"/>
  <c r="CA50" i="2" s="1"/>
  <c r="BK114" i="2"/>
  <c r="CA114" i="2" s="1"/>
  <c r="BK178" i="2"/>
  <c r="CA178" i="2" s="1"/>
  <c r="BK90" i="2"/>
  <c r="CA90" i="2" s="1"/>
  <c r="BK18" i="2"/>
  <c r="CA18" i="2" s="1"/>
  <c r="BK153" i="2"/>
  <c r="CA153" i="2" s="1"/>
  <c r="BK137" i="2"/>
  <c r="CA137" i="2" s="1"/>
  <c r="BK73" i="2"/>
  <c r="CA73" i="2" s="1"/>
  <c r="BK124" i="2"/>
  <c r="CA124" i="2" s="1"/>
  <c r="BK85" i="2"/>
  <c r="CA85" i="2" s="1"/>
  <c r="BK179" i="2"/>
  <c r="CA179" i="2" s="1"/>
  <c r="BK76" i="2"/>
  <c r="CA76" i="2" s="1"/>
  <c r="BK140" i="2"/>
  <c r="CA140" i="2" s="1"/>
  <c r="BK204" i="2"/>
  <c r="CA204" i="2" s="1"/>
  <c r="BK37" i="2"/>
  <c r="CA37" i="2" s="1"/>
  <c r="BK101" i="2"/>
  <c r="CA101" i="2" s="1"/>
  <c r="BK165" i="2"/>
  <c r="CA165" i="2" s="1"/>
  <c r="BK30" i="2"/>
  <c r="CA30" i="2" s="1"/>
  <c r="BK94" i="2"/>
  <c r="CA94" i="2" s="1"/>
  <c r="BK158" i="2"/>
  <c r="CA158" i="2" s="1"/>
  <c r="BK35" i="2"/>
  <c r="CA35" i="2" s="1"/>
  <c r="BK55" i="2"/>
  <c r="CA55" i="2" s="1"/>
  <c r="BK119" i="2"/>
  <c r="CA119" i="2" s="1"/>
  <c r="BK183" i="2"/>
  <c r="CA183" i="2" s="1"/>
  <c r="BK147" i="2"/>
  <c r="CA147" i="2" s="1"/>
  <c r="BK64" i="2"/>
  <c r="CA64" i="2" s="1"/>
  <c r="BK128" i="2"/>
  <c r="CA128" i="2" s="1"/>
  <c r="BK192" i="2"/>
  <c r="CA192" i="2" s="1"/>
  <c r="BK58" i="2"/>
  <c r="CA58" i="2" s="1"/>
  <c r="BK122" i="2"/>
  <c r="CA122" i="2" s="1"/>
  <c r="BK186" i="2"/>
  <c r="CA186" i="2" s="1"/>
  <c r="BK154" i="2"/>
  <c r="CA154" i="2" s="1"/>
  <c r="BK57" i="2"/>
  <c r="CA57" i="2" s="1"/>
  <c r="BK81" i="2"/>
  <c r="CA81" i="2" s="1"/>
  <c r="BK65" i="2"/>
  <c r="CA65" i="2" s="1"/>
  <c r="BK148" i="2"/>
  <c r="CA148" i="2" s="1"/>
  <c r="BK109" i="2"/>
  <c r="CA109" i="2" s="1"/>
  <c r="BK102" i="2"/>
  <c r="CA102" i="2" s="1"/>
  <c r="BK166" i="2"/>
  <c r="CA166" i="2" s="1"/>
  <c r="BK75" i="2"/>
  <c r="CA75" i="2" s="1"/>
  <c r="BK63" i="2"/>
  <c r="CA63" i="2" s="1"/>
  <c r="BK127" i="2"/>
  <c r="CA127" i="2" s="1"/>
  <c r="BK191" i="2"/>
  <c r="CA191" i="2" s="1"/>
  <c r="BK171" i="2"/>
  <c r="CA171" i="2" s="1"/>
  <c r="BK72" i="2"/>
  <c r="CA72" i="2" s="1"/>
  <c r="BK136" i="2"/>
  <c r="CA136" i="2" s="1"/>
  <c r="BK200" i="2"/>
  <c r="CA200" i="2" s="1"/>
  <c r="BK66" i="2"/>
  <c r="CA66" i="2" s="1"/>
  <c r="BK130" i="2"/>
  <c r="CA130" i="2" s="1"/>
  <c r="BK194" i="2"/>
  <c r="CA194" i="2" s="1"/>
  <c r="BK27" i="2"/>
  <c r="CA27" i="2" s="1"/>
  <c r="BK89" i="2"/>
  <c r="CA89" i="2" s="1"/>
  <c r="BK145" i="2"/>
  <c r="CA145" i="2" s="1"/>
  <c r="BK97" i="2"/>
  <c r="CA97" i="2" s="1"/>
  <c r="BK212" i="2"/>
  <c r="CA212" i="2" s="1"/>
  <c r="BK173" i="2"/>
  <c r="CA173" i="2" s="1"/>
  <c r="AL105" i="2" a="1"/>
  <c r="AL105" i="2" s="1"/>
  <c r="BK20" i="2"/>
  <c r="CA20" i="2" s="1"/>
  <c r="BK156" i="2"/>
  <c r="CA156" i="2" s="1"/>
  <c r="BK181" i="2"/>
  <c r="CA181" i="2" s="1"/>
  <c r="BK110" i="2"/>
  <c r="CA110" i="2" s="1"/>
  <c r="BK131" i="2"/>
  <c r="CA131" i="2" s="1"/>
  <c r="BK71" i="2"/>
  <c r="CA71" i="2" s="1"/>
  <c r="BK135" i="2"/>
  <c r="CA135" i="2" s="1"/>
  <c r="BK199" i="2"/>
  <c r="CA199" i="2" s="1"/>
  <c r="BK203" i="2"/>
  <c r="CA203" i="2" s="1"/>
  <c r="BK80" i="2"/>
  <c r="CA80" i="2" s="1"/>
  <c r="BK144" i="2"/>
  <c r="CA144" i="2" s="1"/>
  <c r="BK208" i="2"/>
  <c r="CA208" i="2" s="1"/>
  <c r="BK74" i="2"/>
  <c r="CA74" i="2" s="1"/>
  <c r="BK138" i="2"/>
  <c r="CA138" i="2" s="1"/>
  <c r="BK202" i="2"/>
  <c r="CA202" i="2" s="1"/>
  <c r="BK91" i="2"/>
  <c r="CA91" i="2" s="1"/>
  <c r="BK121" i="2"/>
  <c r="CA121" i="2" s="1"/>
  <c r="BK209" i="2"/>
  <c r="CA209" i="2" s="1"/>
  <c r="BK129" i="2"/>
  <c r="CA129" i="2" s="1"/>
  <c r="BK45" i="2"/>
  <c r="CA45" i="2" s="1"/>
  <c r="BK38" i="2"/>
  <c r="CA38" i="2" s="1"/>
  <c r="BK92" i="2"/>
  <c r="CA92" i="2" s="1"/>
  <c r="BK53" i="2"/>
  <c r="CA53" i="2" s="1"/>
  <c r="BK174" i="2"/>
  <c r="CA174" i="2" s="1"/>
  <c r="BK100" i="2"/>
  <c r="CA100" i="2" s="1"/>
  <c r="BK164" i="2"/>
  <c r="CA164" i="2" s="1"/>
  <c r="BK83" i="2"/>
  <c r="CA83" i="2" s="1"/>
  <c r="BK61" i="2"/>
  <c r="CA61" i="2" s="1"/>
  <c r="BK125" i="2"/>
  <c r="CA125" i="2" s="1"/>
  <c r="BK189" i="2"/>
  <c r="CA189" i="2" s="1"/>
  <c r="BK54" i="2"/>
  <c r="CA54" i="2" s="1"/>
  <c r="BK118" i="2"/>
  <c r="CA118" i="2" s="1"/>
  <c r="BK182" i="2"/>
  <c r="CA182" i="2" s="1"/>
  <c r="BK187" i="2"/>
  <c r="CA187" i="2" s="1"/>
  <c r="BK79" i="2"/>
  <c r="CA79" i="2" s="1"/>
  <c r="BK143" i="2"/>
  <c r="CA143" i="2" s="1"/>
  <c r="BK207" i="2"/>
  <c r="CA207" i="2" s="1"/>
  <c r="BK24" i="2"/>
  <c r="CA24" i="2" s="1"/>
  <c r="BK88" i="2"/>
  <c r="CA88" i="2" s="1"/>
  <c r="BK152" i="2"/>
  <c r="CA152" i="2" s="1"/>
  <c r="BK17" i="2"/>
  <c r="CA17" i="2" s="1"/>
  <c r="BK82" i="2"/>
  <c r="CA82" i="2" s="1"/>
  <c r="BK146" i="2"/>
  <c r="CA146" i="2" s="1"/>
  <c r="BK210" i="2"/>
  <c r="CA210" i="2" s="1"/>
  <c r="BK155" i="2"/>
  <c r="CA155" i="2" s="1"/>
  <c r="BK185" i="2"/>
  <c r="CA185" i="2" s="1"/>
  <c r="BK201" i="2"/>
  <c r="CA201" i="2" s="1"/>
  <c r="BK161" i="2"/>
  <c r="CA161" i="2" s="1"/>
  <c r="AL15" i="2"/>
  <c r="CY15" i="2" s="1"/>
  <c r="AL17" i="2" a="1"/>
  <c r="AL17" i="2" s="1"/>
  <c r="CY17" i="2" s="1"/>
  <c r="AL16" i="2"/>
  <c r="DA16" i="2" s="1"/>
  <c r="DR21" i="2" a="1"/>
  <c r="DR21" i="2" s="1"/>
  <c r="DR85" i="2" a="1"/>
  <c r="DR85" i="2" s="1"/>
  <c r="DR149" i="2" a="1"/>
  <c r="DR149" i="2" s="1"/>
  <c r="DR213" i="2" a="1"/>
  <c r="DR213" i="2" s="1"/>
  <c r="DQ77" i="2" a="1"/>
  <c r="DQ77" i="2" s="1"/>
  <c r="DQ141" i="2" a="1"/>
  <c r="DQ141" i="2" s="1"/>
  <c r="DQ205" i="2" a="1"/>
  <c r="DQ205" i="2" s="1"/>
  <c r="DQ96" i="2" a="1"/>
  <c r="DQ96" i="2" s="1"/>
  <c r="DR35" i="2" a="1"/>
  <c r="DR35" i="2" s="1"/>
  <c r="DR99" i="2" a="1"/>
  <c r="DR99" i="2" s="1"/>
  <c r="DR163" i="2" a="1"/>
  <c r="DR163" i="2" s="1"/>
  <c r="DQ30" i="2" a="1"/>
  <c r="DQ30" i="2" s="1"/>
  <c r="DQ94" i="2" a="1"/>
  <c r="DQ94" i="2" s="1"/>
  <c r="DQ158" i="2" a="1"/>
  <c r="DQ158" i="2" s="1"/>
  <c r="DR164" i="2" a="1"/>
  <c r="DR164" i="2" s="1"/>
  <c r="DQ152" i="2" a="1"/>
  <c r="DQ152" i="2" s="1"/>
  <c r="DR42" i="2" a="1"/>
  <c r="DR42" i="2" s="1"/>
  <c r="DR106" i="2" a="1"/>
  <c r="DR106" i="2" s="1"/>
  <c r="DR170" i="2" a="1"/>
  <c r="DR170" i="2" s="1"/>
  <c r="DQ31" i="2" a="1"/>
  <c r="DQ31" i="2" s="1"/>
  <c r="DQ95" i="2" a="1"/>
  <c r="DQ95" i="2" s="1"/>
  <c r="DQ159" i="2" a="1"/>
  <c r="DQ159" i="2" s="1"/>
  <c r="DR158" i="2" a="1"/>
  <c r="DR158" i="2" s="1"/>
  <c r="DQ136" i="2" a="1"/>
  <c r="DQ136" i="2" s="1"/>
  <c r="DR43" i="2" a="1"/>
  <c r="DR43" i="2" s="1"/>
  <c r="DR107" i="2" a="1"/>
  <c r="DR107" i="2" s="1"/>
  <c r="DR37" i="2" a="1"/>
  <c r="DR37" i="2" s="1"/>
  <c r="DR101" i="2" a="1"/>
  <c r="DR101" i="2" s="1"/>
  <c r="DR165" i="2" a="1"/>
  <c r="DR165" i="2" s="1"/>
  <c r="DQ33" i="2" a="1"/>
  <c r="DQ33" i="2" s="1"/>
  <c r="DQ97" i="2" a="1"/>
  <c r="DQ97" i="2" s="1"/>
  <c r="DQ161" i="2" a="1"/>
  <c r="DQ161" i="2" s="1"/>
  <c r="DR64" i="2" a="1"/>
  <c r="DR64" i="2" s="1"/>
  <c r="DQ75" i="2" a="1"/>
  <c r="DQ75" i="2" s="1"/>
  <c r="DR44" i="2" a="1"/>
  <c r="DR44" i="2" s="1"/>
  <c r="DR108" i="2" a="1"/>
  <c r="DR108" i="2" s="1"/>
  <c r="DR172" i="2" a="1"/>
  <c r="DR172" i="2" s="1"/>
  <c r="DQ34" i="2" a="1"/>
  <c r="DQ34" i="2" s="1"/>
  <c r="DQ98" i="2" a="1"/>
  <c r="DQ98" i="2" s="1"/>
  <c r="DQ162" i="2" a="1"/>
  <c r="DQ162" i="2" s="1"/>
  <c r="DR128" i="2" a="1"/>
  <c r="DR128" i="2" s="1"/>
  <c r="DQ131" i="2" a="1"/>
  <c r="DQ131" i="2" s="1"/>
  <c r="DR77" i="2" a="1"/>
  <c r="DR77" i="2" s="1"/>
  <c r="DQ43" i="2" a="1"/>
  <c r="DQ43" i="2" s="1"/>
  <c r="DS43" i="2" s="1"/>
  <c r="DR33" i="2" a="1"/>
  <c r="DR33" i="2" s="1"/>
  <c r="DR97" i="2" a="1"/>
  <c r="DR97" i="2" s="1"/>
  <c r="DR161" i="2" a="1"/>
  <c r="DR161" i="2" s="1"/>
  <c r="DQ28" i="2" a="1"/>
  <c r="DQ28" i="2" s="1"/>
  <c r="DQ92" i="2" a="1"/>
  <c r="DQ92" i="2" s="1"/>
  <c r="DQ156" i="2" a="1"/>
  <c r="DQ156" i="2" s="1"/>
  <c r="DR34" i="2" a="1"/>
  <c r="DR34" i="2" s="1"/>
  <c r="DR98" i="2" a="1"/>
  <c r="DR98" i="2" s="1"/>
  <c r="DR162" i="2" a="1"/>
  <c r="DR162" i="2" s="1"/>
  <c r="DQ21" i="2" a="1"/>
  <c r="DQ21" i="2" s="1"/>
  <c r="DS21" i="2" s="1"/>
  <c r="DQ85" i="2" a="1"/>
  <c r="DQ85" i="2" s="1"/>
  <c r="DQ149" i="2" a="1"/>
  <c r="DQ149" i="2" s="1"/>
  <c r="DQ213" i="2" a="1"/>
  <c r="DQ213" i="2" s="1"/>
  <c r="DQ120" i="2" a="1"/>
  <c r="DQ120" i="2" s="1"/>
  <c r="DR41" i="2" a="1"/>
  <c r="DR41" i="2" s="1"/>
  <c r="DR105" i="2" a="1"/>
  <c r="DR105" i="2" s="1"/>
  <c r="DR169" i="2" a="1"/>
  <c r="DR169" i="2" s="1"/>
  <c r="DQ38" i="2" a="1"/>
  <c r="DQ38" i="2" s="1"/>
  <c r="DQ102" i="2" a="1"/>
  <c r="DQ102" i="2" s="1"/>
  <c r="DQ166" i="2" a="1"/>
  <c r="DQ166" i="2" s="1"/>
  <c r="DR190" i="2" a="1"/>
  <c r="DR190" i="2" s="1"/>
  <c r="DQ184" i="2" a="1"/>
  <c r="DQ184" i="2" s="1"/>
  <c r="DR48" i="2" a="1"/>
  <c r="DR48" i="2" s="1"/>
  <c r="DR112" i="2" a="1"/>
  <c r="DR112" i="2" s="1"/>
  <c r="DR176" i="2" a="1"/>
  <c r="DR176" i="2" s="1"/>
  <c r="DQ39" i="2" a="1"/>
  <c r="DQ39" i="2" s="1"/>
  <c r="DQ103" i="2" a="1"/>
  <c r="DQ103" i="2" s="1"/>
  <c r="DQ167" i="2" a="1"/>
  <c r="DQ167" i="2" s="1"/>
  <c r="DR171" i="2" a="1"/>
  <c r="DR171" i="2" s="1"/>
  <c r="DQ160" i="2" a="1"/>
  <c r="DQ160" i="2" s="1"/>
  <c r="DR49" i="2" a="1"/>
  <c r="DR49" i="2" s="1"/>
  <c r="DR113" i="2" a="1"/>
  <c r="DR113" i="2" s="1"/>
  <c r="DR50" i="2" a="1"/>
  <c r="DR50" i="2" s="1"/>
  <c r="DR114" i="2" a="1"/>
  <c r="DR114" i="2" s="1"/>
  <c r="DR178" i="2" a="1"/>
  <c r="DR178" i="2" s="1"/>
  <c r="DQ41" i="2" a="1"/>
  <c r="DQ41" i="2" s="1"/>
  <c r="DS41" i="2" s="1"/>
  <c r="DQ105" i="2" a="1"/>
  <c r="DQ105" i="2" s="1"/>
  <c r="DQ169" i="2" a="1"/>
  <c r="DQ169" i="2" s="1"/>
  <c r="DR96" i="2" a="1"/>
  <c r="DR96" i="2" s="1"/>
  <c r="DQ99" i="2" a="1"/>
  <c r="DQ99" i="2" s="1"/>
  <c r="DR51" i="2" a="1"/>
  <c r="DR51" i="2" s="1"/>
  <c r="DR115" i="2" a="1"/>
  <c r="DR115" i="2" s="1"/>
  <c r="DR179" i="2" a="1"/>
  <c r="DR179" i="2" s="1"/>
  <c r="DQ42" i="2" a="1"/>
  <c r="DQ42" i="2" s="1"/>
  <c r="DS42" i="2" s="1"/>
  <c r="DQ106" i="2" a="1"/>
  <c r="DQ106" i="2" s="1"/>
  <c r="DQ170" i="2" a="1"/>
  <c r="DQ170" i="2" s="1"/>
  <c r="DR160" i="2" a="1"/>
  <c r="DR160" i="2" s="1"/>
  <c r="DQ179" i="2" a="1"/>
  <c r="DQ179" i="2" s="1"/>
  <c r="DR90" i="2" a="1"/>
  <c r="DR90" i="2" s="1"/>
  <c r="DQ67" i="2" a="1"/>
  <c r="DQ67" i="2" s="1"/>
  <c r="DR46" i="2" a="1"/>
  <c r="DR46" i="2" s="1"/>
  <c r="DR110" i="2" a="1"/>
  <c r="DR110" i="2" s="1"/>
  <c r="DR174" i="2" a="1"/>
  <c r="DR174" i="2" s="1"/>
  <c r="DQ36" i="2" a="1"/>
  <c r="DQ36" i="2" s="1"/>
  <c r="DS36" i="2" s="1"/>
  <c r="DQ100" i="2" a="1"/>
  <c r="DQ100" i="2" s="1"/>
  <c r="DQ164" i="2" a="1"/>
  <c r="DQ164" i="2" s="1"/>
  <c r="DR40" i="2" a="1"/>
  <c r="DR40" i="2" s="1"/>
  <c r="DR104" i="2" a="1"/>
  <c r="DR104" i="2" s="1"/>
  <c r="DR168" i="2" a="1"/>
  <c r="DR168" i="2" s="1"/>
  <c r="DQ29" i="2" a="1"/>
  <c r="DQ29" i="2" s="1"/>
  <c r="DQ93" i="2" a="1"/>
  <c r="DQ93" i="2" s="1"/>
  <c r="DQ157" i="2" a="1"/>
  <c r="DQ157" i="2" s="1"/>
  <c r="DR145" i="2" a="1"/>
  <c r="DR145" i="2" s="1"/>
  <c r="DQ144" i="2" a="1"/>
  <c r="DQ144" i="2" s="1"/>
  <c r="DR54" i="2" a="1"/>
  <c r="DR54" i="2" s="1"/>
  <c r="DR118" i="2" a="1"/>
  <c r="DR118" i="2" s="1"/>
  <c r="DR182" i="2" a="1"/>
  <c r="DR182" i="2" s="1"/>
  <c r="DQ46" i="2" a="1"/>
  <c r="DQ46" i="2" s="1"/>
  <c r="DQ110" i="2" a="1"/>
  <c r="DQ110" i="2" s="1"/>
  <c r="DQ174" i="2" a="1"/>
  <c r="DQ174" i="2" s="1"/>
  <c r="DR209" i="2" a="1"/>
  <c r="DR209" i="2" s="1"/>
  <c r="DQ208" i="2" a="1"/>
  <c r="DQ208" i="2" s="1"/>
  <c r="DR55" i="2" a="1"/>
  <c r="DR55" i="2" s="1"/>
  <c r="DR119" i="2" a="1"/>
  <c r="DR119" i="2" s="1"/>
  <c r="DR183" i="2" a="1"/>
  <c r="DR183" i="2" s="1"/>
  <c r="DQ47" i="2" a="1"/>
  <c r="DQ47" i="2" s="1"/>
  <c r="DQ111" i="2" a="1"/>
  <c r="DQ111" i="2" s="1"/>
  <c r="DQ175" i="2" a="1"/>
  <c r="DQ175" i="2" s="1"/>
  <c r="DR196" i="2" a="1"/>
  <c r="DR196" i="2" s="1"/>
  <c r="DQ176" i="2" a="1"/>
  <c r="DQ176" i="2" s="1"/>
  <c r="DR62" i="2" a="1"/>
  <c r="DR62" i="2" s="1"/>
  <c r="DR126" i="2" a="1"/>
  <c r="DR126" i="2" s="1"/>
  <c r="DR56" i="2" a="1"/>
  <c r="DR56" i="2" s="1"/>
  <c r="DR120" i="2" a="1"/>
  <c r="DR120" i="2" s="1"/>
  <c r="DR184" i="2" a="1"/>
  <c r="DR184" i="2" s="1"/>
  <c r="DQ49" i="2" a="1"/>
  <c r="DQ49" i="2" s="1"/>
  <c r="DQ113" i="2" a="1"/>
  <c r="DQ113" i="2" s="1"/>
  <c r="DQ177" i="2" a="1"/>
  <c r="DQ177" i="2" s="1"/>
  <c r="DR122" i="2" a="1"/>
  <c r="DR122" i="2" s="1"/>
  <c r="DQ123" i="2" a="1"/>
  <c r="DQ123" i="2" s="1"/>
  <c r="DR57" i="2" a="1"/>
  <c r="DR57" i="2" s="1"/>
  <c r="DR121" i="2" a="1"/>
  <c r="DR121" i="2" s="1"/>
  <c r="DR185" i="2" a="1"/>
  <c r="DR185" i="2" s="1"/>
  <c r="DQ50" i="2" a="1"/>
  <c r="DQ50" i="2" s="1"/>
  <c r="DQ114" i="2" a="1"/>
  <c r="DQ114" i="2" s="1"/>
  <c r="DQ178" i="2" a="1"/>
  <c r="DQ178" i="2" s="1"/>
  <c r="DR186" i="2" a="1"/>
  <c r="DR186" i="2" s="1"/>
  <c r="DQ203" i="2" a="1"/>
  <c r="DQ203" i="2" s="1"/>
  <c r="DR109" i="2" a="1"/>
  <c r="DR109" i="2" s="1"/>
  <c r="DQ91" i="2" a="1"/>
  <c r="DQ91" i="2" s="1"/>
  <c r="DR52" i="2" a="1"/>
  <c r="DR52" i="2" s="1"/>
  <c r="DR116" i="2" a="1"/>
  <c r="DR116" i="2" s="1"/>
  <c r="DR180" i="2" a="1"/>
  <c r="DR180" i="2" s="1"/>
  <c r="DQ44" i="2" a="1"/>
  <c r="DQ44" i="2" s="1"/>
  <c r="DS44" i="2" s="1"/>
  <c r="DQ108" i="2" a="1"/>
  <c r="DQ108" i="2" s="1"/>
  <c r="DQ172" i="2" a="1"/>
  <c r="DQ172" i="2" s="1"/>
  <c r="DR47" i="2" a="1"/>
  <c r="DR47" i="2" s="1"/>
  <c r="DR111" i="2" a="1"/>
  <c r="DR111" i="2" s="1"/>
  <c r="DR175" i="2" a="1"/>
  <c r="DR175" i="2" s="1"/>
  <c r="DQ37" i="2" a="1"/>
  <c r="DQ37" i="2" s="1"/>
  <c r="DS37" i="2" s="1"/>
  <c r="DQ101" i="2" a="1"/>
  <c r="DQ101" i="2" s="1"/>
  <c r="DQ165" i="2" a="1"/>
  <c r="DQ165" i="2" s="1"/>
  <c r="DR177" i="2" a="1"/>
  <c r="DR177" i="2" s="1"/>
  <c r="DQ168" i="2" a="1"/>
  <c r="DQ168" i="2" s="1"/>
  <c r="DR60" i="2" a="1"/>
  <c r="DR60" i="2" s="1"/>
  <c r="DR124" i="2" a="1"/>
  <c r="DR124" i="2" s="1"/>
  <c r="DR188" i="2" a="1"/>
  <c r="DR188" i="2" s="1"/>
  <c r="DQ54" i="2" a="1"/>
  <c r="DQ54" i="2" s="1"/>
  <c r="DQ118" i="2" a="1"/>
  <c r="DQ118" i="2" s="1"/>
  <c r="DQ182" i="2" a="1"/>
  <c r="DQ182" i="2" s="1"/>
  <c r="DQ32" i="2" a="1"/>
  <c r="DQ32" i="2" s="1"/>
  <c r="DQ163" i="2" a="1"/>
  <c r="DQ163" i="2" s="1"/>
  <c r="DR61" i="2" a="1"/>
  <c r="DR61" i="2" s="1"/>
  <c r="DR125" i="2" a="1"/>
  <c r="DR125" i="2" s="1"/>
  <c r="DR189" i="2" a="1"/>
  <c r="DR189" i="2" s="1"/>
  <c r="DQ55" i="2" a="1"/>
  <c r="DQ55" i="2" s="1"/>
  <c r="DQ119" i="2" a="1"/>
  <c r="DQ119" i="2" s="1"/>
  <c r="DQ183" i="2" a="1"/>
  <c r="DQ183" i="2" s="1"/>
  <c r="DQ16" i="2" a="1"/>
  <c r="DQ16" i="2" s="1"/>
  <c r="DQ192" i="2" a="1"/>
  <c r="DQ192" i="2" s="1"/>
  <c r="DR68" i="2" a="1"/>
  <c r="DR68" i="2" s="1"/>
  <c r="DR132" i="2" a="1"/>
  <c r="DR132" i="2" s="1"/>
  <c r="DR63" i="2" a="1"/>
  <c r="DR63" i="2" s="1"/>
  <c r="DR127" i="2" a="1"/>
  <c r="DR127" i="2" s="1"/>
  <c r="DR191" i="2" a="1"/>
  <c r="DR191" i="2" s="1"/>
  <c r="DQ57" i="2" a="1"/>
  <c r="DQ57" i="2" s="1"/>
  <c r="DQ121" i="2" a="1"/>
  <c r="DQ121" i="2" s="1"/>
  <c r="DQ185" i="2" a="1"/>
  <c r="DQ185" i="2" s="1"/>
  <c r="DR141" i="2" a="1"/>
  <c r="DR141" i="2" s="1"/>
  <c r="DQ171" i="2" a="1"/>
  <c r="DQ171" i="2" s="1"/>
  <c r="DR70" i="2" a="1"/>
  <c r="DR70" i="2" s="1"/>
  <c r="DR134" i="2" a="1"/>
  <c r="DR134" i="2" s="1"/>
  <c r="DR198" i="2" a="1"/>
  <c r="DR198" i="2" s="1"/>
  <c r="DQ58" i="2" a="1"/>
  <c r="DQ58" i="2" s="1"/>
  <c r="DQ122" i="2" a="1"/>
  <c r="DQ122" i="2" s="1"/>
  <c r="DQ186" i="2" a="1"/>
  <c r="DQ186" i="2" s="1"/>
  <c r="DR205" i="2" a="1"/>
  <c r="DR205" i="2" s="1"/>
  <c r="DR26" i="2" a="1"/>
  <c r="DR26" i="2" s="1"/>
  <c r="DR135" i="2" a="1"/>
  <c r="DR135" i="2" s="1"/>
  <c r="DQ115" i="2" a="1"/>
  <c r="DQ115" i="2" s="1"/>
  <c r="DR59" i="2" a="1"/>
  <c r="DR59" i="2" s="1"/>
  <c r="DR123" i="2" a="1"/>
  <c r="DR123" i="2" s="1"/>
  <c r="DR187" i="2" a="1"/>
  <c r="DR187" i="2" s="1"/>
  <c r="DQ52" i="2" a="1"/>
  <c r="DQ52" i="2" s="1"/>
  <c r="DQ116" i="2" a="1"/>
  <c r="DQ116" i="2" s="1"/>
  <c r="DQ180" i="2" a="1"/>
  <c r="DQ180" i="2" s="1"/>
  <c r="DR53" i="2" a="1"/>
  <c r="DR53" i="2" s="1"/>
  <c r="DR117" i="2" a="1"/>
  <c r="DR117" i="2" s="1"/>
  <c r="DR181" i="2" a="1"/>
  <c r="DR181" i="2" s="1"/>
  <c r="DQ45" i="2" a="1"/>
  <c r="DQ45" i="2" s="1"/>
  <c r="DQ109" i="2" a="1"/>
  <c r="DQ109" i="2" s="1"/>
  <c r="DQ173" i="2" a="1"/>
  <c r="DQ173" i="2" s="1"/>
  <c r="DR203" i="2" a="1"/>
  <c r="DR203" i="2" s="1"/>
  <c r="DQ200" i="2" a="1"/>
  <c r="DQ200" i="2" s="1"/>
  <c r="DR67" i="2" a="1"/>
  <c r="DR67" i="2" s="1"/>
  <c r="DR131" i="2" a="1"/>
  <c r="DR131" i="2" s="1"/>
  <c r="DR195" i="2" a="1"/>
  <c r="DR195" i="2" s="1"/>
  <c r="DQ62" i="2" a="1"/>
  <c r="DQ62" i="2" s="1"/>
  <c r="DQ126" i="2" a="1"/>
  <c r="DQ126" i="2" s="1"/>
  <c r="DQ190" i="2" a="1"/>
  <c r="DQ190" i="2" s="1"/>
  <c r="DQ56" i="2" a="1"/>
  <c r="DQ56" i="2" s="1"/>
  <c r="DQ211" i="2" a="1"/>
  <c r="DQ211" i="2" s="1"/>
  <c r="DR74" i="2" a="1"/>
  <c r="DR74" i="2" s="1"/>
  <c r="DR138" i="2" a="1"/>
  <c r="DR138" i="2" s="1"/>
  <c r="DR202" i="2" a="1"/>
  <c r="DR202" i="2" s="1"/>
  <c r="DQ63" i="2" a="1"/>
  <c r="DQ63" i="2" s="1"/>
  <c r="DQ127" i="2" a="1"/>
  <c r="DQ127" i="2" s="1"/>
  <c r="DQ191" i="2" a="1"/>
  <c r="DQ191" i="2" s="1"/>
  <c r="DQ40" i="2" a="1"/>
  <c r="DQ40" i="2" s="1"/>
  <c r="DS40" i="2" s="1"/>
  <c r="DQ155" i="2" a="1"/>
  <c r="DQ155" i="2" s="1"/>
  <c r="DR75" i="2" a="1"/>
  <c r="DR75" i="2" s="1"/>
  <c r="DR139" i="2" a="1"/>
  <c r="DR139" i="2" s="1"/>
  <c r="DR69" i="2" a="1"/>
  <c r="DR69" i="2" s="1"/>
  <c r="DR133" i="2" a="1"/>
  <c r="DR133" i="2" s="1"/>
  <c r="DR197" i="2" a="1"/>
  <c r="DR197" i="2" s="1"/>
  <c r="DQ65" i="2" a="1"/>
  <c r="DQ65" i="2" s="1"/>
  <c r="DQ129" i="2" a="1"/>
  <c r="DQ129" i="2" s="1"/>
  <c r="DQ193" i="2" a="1"/>
  <c r="DQ193" i="2" s="1"/>
  <c r="DR173" i="2" a="1"/>
  <c r="DR173" i="2" s="1"/>
  <c r="DQ195" i="2" a="1"/>
  <c r="DQ195" i="2" s="1"/>
  <c r="DR76" i="2" a="1"/>
  <c r="DR76" i="2" s="1"/>
  <c r="DR140" i="2" a="1"/>
  <c r="DR140" i="2" s="1"/>
  <c r="DR204" i="2" a="1"/>
  <c r="DR204" i="2" s="1"/>
  <c r="DQ66" i="2" a="1"/>
  <c r="DQ66" i="2" s="1"/>
  <c r="DQ130" i="2" a="1"/>
  <c r="DQ130" i="2" s="1"/>
  <c r="DQ194" i="2" a="1"/>
  <c r="DQ194" i="2" s="1"/>
  <c r="DQ35" i="2" a="1"/>
  <c r="DQ35" i="2" s="1"/>
  <c r="DS35" i="2" s="1"/>
  <c r="DR32" i="2" a="1"/>
  <c r="DR32" i="2" s="1"/>
  <c r="DR154" i="2" a="1"/>
  <c r="DR154" i="2" s="1"/>
  <c r="DQ139" i="2" a="1"/>
  <c r="DQ139" i="2" s="1"/>
  <c r="DR65" i="2" a="1"/>
  <c r="DR65" i="2" s="1"/>
  <c r="DR129" i="2" a="1"/>
  <c r="DR129" i="2" s="1"/>
  <c r="DR193" i="2" a="1"/>
  <c r="DR193" i="2" s="1"/>
  <c r="DQ60" i="2" a="1"/>
  <c r="DQ60" i="2" s="1"/>
  <c r="DQ124" i="2" a="1"/>
  <c r="DQ124" i="2" s="1"/>
  <c r="DQ188" i="2" a="1"/>
  <c r="DQ188" i="2" s="1"/>
  <c r="DQ212" i="2" a="1"/>
  <c r="DQ212" i="2" s="1"/>
  <c r="DR66" i="2" a="1"/>
  <c r="DR66" i="2" s="1"/>
  <c r="DR130" i="2" a="1"/>
  <c r="DR130" i="2" s="1"/>
  <c r="DR194" i="2" a="1"/>
  <c r="DR194" i="2" s="1"/>
  <c r="DQ53" i="2" a="1"/>
  <c r="DQ53" i="2" s="1"/>
  <c r="DQ117" i="2" a="1"/>
  <c r="DQ117" i="2" s="1"/>
  <c r="DQ181" i="2" a="1"/>
  <c r="DQ181" i="2" s="1"/>
  <c r="DQ24" i="2" a="1"/>
  <c r="DQ24" i="2" s="1"/>
  <c r="DS24" i="2" s="1"/>
  <c r="DQ147" i="2" a="1"/>
  <c r="DQ147" i="2" s="1"/>
  <c r="DR73" i="2" a="1"/>
  <c r="DR73" i="2" s="1"/>
  <c r="DR137" i="2" a="1"/>
  <c r="DR137" i="2" s="1"/>
  <c r="DR201" i="2" a="1"/>
  <c r="DR201" i="2" s="1"/>
  <c r="DQ70" i="2" a="1"/>
  <c r="DQ70" i="2" s="1"/>
  <c r="DQ134" i="2" a="1"/>
  <c r="DQ134" i="2" s="1"/>
  <c r="DQ198" i="2" a="1"/>
  <c r="DQ198" i="2" s="1"/>
  <c r="DQ80" i="2" a="1"/>
  <c r="DQ80" i="2" s="1"/>
  <c r="DR16" i="2" a="1"/>
  <c r="DR16" i="2" s="1"/>
  <c r="DR80" i="2" a="1"/>
  <c r="DR80" i="2" s="1"/>
  <c r="DR144" i="2" a="1"/>
  <c r="DR144" i="2" s="1"/>
  <c r="DR208" i="2" a="1"/>
  <c r="DR208" i="2" s="1"/>
  <c r="DQ71" i="2" a="1"/>
  <c r="DQ71" i="2" s="1"/>
  <c r="DQ135" i="2" a="1"/>
  <c r="DQ135" i="2" s="1"/>
  <c r="DQ199" i="2" a="1"/>
  <c r="DQ199" i="2" s="1"/>
  <c r="DQ64" i="2" a="1"/>
  <c r="DQ64" i="2" s="1"/>
  <c r="DR17" i="2" a="1"/>
  <c r="DR17" i="2" s="1"/>
  <c r="DR81" i="2" a="1"/>
  <c r="DR81" i="2" s="1"/>
  <c r="DR18" i="2" a="1"/>
  <c r="DR18" i="2" s="1"/>
  <c r="DR82" i="2" a="1"/>
  <c r="DR82" i="2" s="1"/>
  <c r="DR146" i="2" a="1"/>
  <c r="DR146" i="2" s="1"/>
  <c r="DR210" i="2" a="1"/>
  <c r="DR210" i="2" s="1"/>
  <c r="DQ73" i="2" a="1"/>
  <c r="DQ73" i="2" s="1"/>
  <c r="DQ137" i="2" a="1"/>
  <c r="DQ137" i="2" s="1"/>
  <c r="DQ201" i="2" a="1"/>
  <c r="DQ201" i="2" s="1"/>
  <c r="DR199" i="2" a="1"/>
  <c r="DR199" i="2" s="1"/>
  <c r="DR19" i="2" a="1"/>
  <c r="DR19" i="2" s="1"/>
  <c r="DR83" i="2" a="1"/>
  <c r="DR83" i="2" s="1"/>
  <c r="DR147" i="2" a="1"/>
  <c r="DR147" i="2" s="1"/>
  <c r="DR211" i="2" a="1"/>
  <c r="DR211" i="2" s="1"/>
  <c r="DQ74" i="2" a="1"/>
  <c r="DQ74" i="2" s="1"/>
  <c r="DQ138" i="2" a="1"/>
  <c r="DQ138" i="2" s="1"/>
  <c r="DQ210" i="2" a="1"/>
  <c r="DQ210" i="2" s="1"/>
  <c r="DQ59" i="2" a="1"/>
  <c r="DQ59" i="2" s="1"/>
  <c r="DR39" i="2" a="1"/>
  <c r="DR39" i="2" s="1"/>
  <c r="DR167" i="2" a="1"/>
  <c r="DR167" i="2" s="1"/>
  <c r="DQ187" i="2" a="1"/>
  <c r="DQ187" i="2" s="1"/>
  <c r="DR78" i="2" a="1"/>
  <c r="DR78" i="2" s="1"/>
  <c r="DR142" i="2" a="1"/>
  <c r="DR142" i="2" s="1"/>
  <c r="DR206" i="2" a="1"/>
  <c r="DR206" i="2" s="1"/>
  <c r="DQ68" i="2" a="1"/>
  <c r="DQ68" i="2" s="1"/>
  <c r="DQ132" i="2" a="1"/>
  <c r="DQ132" i="2" s="1"/>
  <c r="DQ196" i="2" a="1"/>
  <c r="DQ196" i="2" s="1"/>
  <c r="DR72" i="2" a="1"/>
  <c r="DR72" i="2" s="1"/>
  <c r="DR136" i="2" a="1"/>
  <c r="DR136" i="2" s="1"/>
  <c r="DR200" i="2" a="1"/>
  <c r="DR200" i="2" s="1"/>
  <c r="DQ61" i="2" a="1"/>
  <c r="DQ61" i="2" s="1"/>
  <c r="DQ125" i="2" a="1"/>
  <c r="DQ125" i="2" s="1"/>
  <c r="DQ189" i="2" a="1"/>
  <c r="DQ189" i="2" s="1"/>
  <c r="DQ48" i="2" a="1"/>
  <c r="DQ48" i="2" s="1"/>
  <c r="DR22" i="2" a="1"/>
  <c r="DR22" i="2" s="1"/>
  <c r="DR86" i="2" a="1"/>
  <c r="DR86" i="2" s="1"/>
  <c r="DR150" i="2" a="1"/>
  <c r="DR150" i="2" s="1"/>
  <c r="DR214" i="2" a="1"/>
  <c r="DR214" i="2" s="1"/>
  <c r="DQ78" i="2" a="1"/>
  <c r="DQ78" i="2" s="1"/>
  <c r="DQ142" i="2" a="1"/>
  <c r="DQ142" i="2" s="1"/>
  <c r="DQ206" i="2" a="1"/>
  <c r="DQ206" i="2" s="1"/>
  <c r="DQ104" i="2" a="1"/>
  <c r="DQ104" i="2" s="1"/>
  <c r="DR23" i="2" a="1"/>
  <c r="DR23" i="2" s="1"/>
  <c r="DR87" i="2" a="1"/>
  <c r="DR87" i="2" s="1"/>
  <c r="DR151" i="2" a="1"/>
  <c r="DR151" i="2" s="1"/>
  <c r="DR15" i="2" a="1"/>
  <c r="DR15" i="2" s="1"/>
  <c r="DQ79" i="2" a="1"/>
  <c r="DQ79" i="2" s="1"/>
  <c r="DQ143" i="2" a="1"/>
  <c r="DQ143" i="2" s="1"/>
  <c r="DQ207" i="2" a="1"/>
  <c r="DQ207" i="2" s="1"/>
  <c r="DQ88" i="2" a="1"/>
  <c r="DQ88" i="2" s="1"/>
  <c r="DR30" i="2" a="1"/>
  <c r="DR30" i="2" s="1"/>
  <c r="DR94" i="2" a="1"/>
  <c r="DR94" i="2" s="1"/>
  <c r="DR24" i="2" a="1"/>
  <c r="DR24" i="2" s="1"/>
  <c r="DR88" i="2" a="1"/>
  <c r="DR88" i="2" s="1"/>
  <c r="DR152" i="2" a="1"/>
  <c r="DR152" i="2" s="1"/>
  <c r="DQ17" i="2" a="1"/>
  <c r="DQ17" i="2" s="1"/>
  <c r="DS17" i="2" s="1"/>
  <c r="DQ81" i="2" a="1"/>
  <c r="DQ81" i="2" s="1"/>
  <c r="DQ145" i="2" a="1"/>
  <c r="DQ145" i="2" s="1"/>
  <c r="DQ209" i="2" a="1"/>
  <c r="DQ209" i="2" s="1"/>
  <c r="DQ27" i="2" a="1"/>
  <c r="DQ27" i="2" s="1"/>
  <c r="DR25" i="2" a="1"/>
  <c r="DR25" i="2" s="1"/>
  <c r="DR89" i="2" a="1"/>
  <c r="DR89" i="2" s="1"/>
  <c r="DR153" i="2" a="1"/>
  <c r="DR153" i="2" s="1"/>
  <c r="DQ18" i="2" a="1"/>
  <c r="DQ18" i="2" s="1"/>
  <c r="DS18" i="2" s="1"/>
  <c r="DQ82" i="2" a="1"/>
  <c r="DQ82" i="2" s="1"/>
  <c r="DQ146" i="2" a="1"/>
  <c r="DQ146" i="2" s="1"/>
  <c r="DR71" i="2" a="1"/>
  <c r="DR71" i="2" s="1"/>
  <c r="DQ83" i="2" a="1"/>
  <c r="DQ83" i="2" s="1"/>
  <c r="DR45" i="2" a="1"/>
  <c r="DR45" i="2" s="1"/>
  <c r="DR192" i="2" a="1"/>
  <c r="DR192" i="2" s="1"/>
  <c r="DR20" i="2" a="1"/>
  <c r="DR20" i="2" s="1"/>
  <c r="DR84" i="2" a="1"/>
  <c r="DR84" i="2" s="1"/>
  <c r="DR148" i="2" a="1"/>
  <c r="DR148" i="2" s="1"/>
  <c r="DR212" i="2" a="1"/>
  <c r="DR212" i="2" s="1"/>
  <c r="DQ76" i="2" a="1"/>
  <c r="DQ76" i="2" s="1"/>
  <c r="DQ140" i="2" a="1"/>
  <c r="DQ140" i="2" s="1"/>
  <c r="DQ204" i="2" a="1"/>
  <c r="DQ204" i="2" s="1"/>
  <c r="DQ148" i="2" a="1"/>
  <c r="DQ148" i="2" s="1"/>
  <c r="DR79" i="2" a="1"/>
  <c r="DR79" i="2" s="1"/>
  <c r="DR143" i="2" a="1"/>
  <c r="DR143" i="2" s="1"/>
  <c r="DR207" i="2" a="1"/>
  <c r="DR207" i="2" s="1"/>
  <c r="DQ69" i="2" a="1"/>
  <c r="DQ69" i="2" s="1"/>
  <c r="DQ133" i="2" a="1"/>
  <c r="DQ133" i="2" s="1"/>
  <c r="DQ197" i="2" a="1"/>
  <c r="DQ197" i="2" s="1"/>
  <c r="DQ72" i="2" a="1"/>
  <c r="DQ72" i="2" s="1"/>
  <c r="DR28" i="2" a="1"/>
  <c r="DR28" i="2" s="1"/>
  <c r="DR92" i="2" a="1"/>
  <c r="DR92" i="2" s="1"/>
  <c r="DR156" i="2" a="1"/>
  <c r="DR156" i="2" s="1"/>
  <c r="DQ22" i="2" a="1"/>
  <c r="DQ22" i="2" s="1"/>
  <c r="DS22" i="2" s="1"/>
  <c r="DQ86" i="2" a="1"/>
  <c r="DQ86" i="2" s="1"/>
  <c r="DQ150" i="2" a="1"/>
  <c r="DQ150" i="2" s="1"/>
  <c r="DQ214" i="2" a="1"/>
  <c r="DQ214" i="2" s="1"/>
  <c r="DQ128" i="2" a="1"/>
  <c r="DQ128" i="2" s="1"/>
  <c r="DR29" i="2" a="1"/>
  <c r="DR29" i="2" s="1"/>
  <c r="DR93" i="2" a="1"/>
  <c r="DR93" i="2" s="1"/>
  <c r="DR157" i="2" a="1"/>
  <c r="DR157" i="2" s="1"/>
  <c r="DQ23" i="2" a="1"/>
  <c r="DQ23" i="2" s="1"/>
  <c r="DS23" i="2" s="1"/>
  <c r="DQ87" i="2" a="1"/>
  <c r="DQ87" i="2" s="1"/>
  <c r="DQ151" i="2" a="1"/>
  <c r="DQ151" i="2" s="1"/>
  <c r="DQ15" i="2" a="1"/>
  <c r="DQ15" i="2" s="1"/>
  <c r="DQ112" i="2" a="1"/>
  <c r="DQ112" i="2" s="1"/>
  <c r="DR36" i="2" a="1"/>
  <c r="DR36" i="2" s="1"/>
  <c r="DR100" i="2" a="1"/>
  <c r="DR100" i="2" s="1"/>
  <c r="DR31" i="2" a="1"/>
  <c r="DR31" i="2" s="1"/>
  <c r="DR95" i="2" a="1"/>
  <c r="DR95" i="2" s="1"/>
  <c r="DR159" i="2" a="1"/>
  <c r="DR159" i="2" s="1"/>
  <c r="DQ25" i="2" a="1"/>
  <c r="DQ25" i="2" s="1"/>
  <c r="DQ89" i="2" a="1"/>
  <c r="DQ89" i="2" s="1"/>
  <c r="DQ153" i="2" a="1"/>
  <c r="DQ153" i="2" s="1"/>
  <c r="DQ202" i="2" a="1"/>
  <c r="DQ202" i="2" s="1"/>
  <c r="DQ51" i="2" a="1"/>
  <c r="DQ51" i="2" s="1"/>
  <c r="DR38" i="2" a="1"/>
  <c r="DR38" i="2" s="1"/>
  <c r="DR102" i="2" a="1"/>
  <c r="DR102" i="2" s="1"/>
  <c r="DR166" i="2" a="1"/>
  <c r="DR166" i="2" s="1"/>
  <c r="DQ26" i="2" a="1"/>
  <c r="DQ26" i="2" s="1"/>
  <c r="DS26" i="2" s="1"/>
  <c r="DQ90" i="2" a="1"/>
  <c r="DQ90" i="2" s="1"/>
  <c r="DQ154" i="2" a="1"/>
  <c r="DQ154" i="2" s="1"/>
  <c r="DR103" i="2" a="1"/>
  <c r="DR103" i="2" s="1"/>
  <c r="DQ107" i="2" a="1"/>
  <c r="DQ107" i="2" s="1"/>
  <c r="DR58" i="2" a="1"/>
  <c r="DR58" i="2" s="1"/>
  <c r="DQ19" i="2" a="1"/>
  <c r="DQ19" i="2" s="1"/>
  <c r="DS19" i="2" s="1"/>
  <c r="DR27" i="2" a="1"/>
  <c r="DR27" i="2" s="1"/>
  <c r="DR91" i="2" a="1"/>
  <c r="DR91" i="2" s="1"/>
  <c r="DR155" i="2" a="1"/>
  <c r="DR155" i="2" s="1"/>
  <c r="DQ20" i="2" a="1"/>
  <c r="DQ20" i="2" s="1"/>
  <c r="DS20" i="2" s="1"/>
  <c r="DQ84" i="2" a="1"/>
  <c r="DQ84" i="2" s="1"/>
  <c r="AL18" i="2" a="1"/>
  <c r="AL18" i="2" s="1"/>
  <c r="AL19" i="2" a="1"/>
  <c r="AL19" i="2" s="1"/>
  <c r="AJ16" i="2"/>
  <c r="BE18" i="2"/>
  <c r="BB185" i="2"/>
  <c r="BC148" i="2"/>
  <c r="BD148" i="2"/>
  <c r="BE148" i="2"/>
  <c r="BG148" i="2"/>
  <c r="BH148" i="2"/>
  <c r="BI148" i="2"/>
  <c r="BJ148" i="2"/>
  <c r="BZ148" i="2" s="1"/>
  <c r="BB148" i="2"/>
  <c r="BG173" i="2"/>
  <c r="BH173" i="2"/>
  <c r="BI173" i="2"/>
  <c r="BJ173" i="2"/>
  <c r="BZ173" i="2" s="1"/>
  <c r="BC173" i="2"/>
  <c r="BD173" i="2"/>
  <c r="BE173" i="2"/>
  <c r="BB173" i="2"/>
  <c r="BC63" i="2"/>
  <c r="BD63" i="2"/>
  <c r="BE63" i="2"/>
  <c r="BG63" i="2"/>
  <c r="BH63" i="2"/>
  <c r="BI63" i="2"/>
  <c r="BJ63" i="2"/>
  <c r="BZ63" i="2" s="1"/>
  <c r="BB63" i="2"/>
  <c r="BI122" i="2"/>
  <c r="BJ122" i="2"/>
  <c r="BZ122" i="2" s="1"/>
  <c r="BC122" i="2"/>
  <c r="BD122" i="2"/>
  <c r="BE122" i="2"/>
  <c r="BG122" i="2"/>
  <c r="BH122" i="2"/>
  <c r="BB122" i="2"/>
  <c r="BB49" i="2"/>
  <c r="BB65" i="2"/>
  <c r="BB81" i="2"/>
  <c r="BB97" i="2"/>
  <c r="BB113" i="2"/>
  <c r="BB129" i="2"/>
  <c r="BB145" i="2"/>
  <c r="BB169" i="2"/>
  <c r="BB193" i="2"/>
  <c r="BI28" i="2"/>
  <c r="BJ28" i="2"/>
  <c r="BZ28" i="2" s="1"/>
  <c r="BC28" i="2"/>
  <c r="BD28" i="2"/>
  <c r="BE28" i="2"/>
  <c r="BG28" i="2"/>
  <c r="BH28" i="2"/>
  <c r="BB28" i="2"/>
  <c r="BC92" i="2"/>
  <c r="BD92" i="2"/>
  <c r="BE92" i="2"/>
  <c r="BG92" i="2"/>
  <c r="BH92" i="2"/>
  <c r="BI92" i="2"/>
  <c r="BJ92" i="2"/>
  <c r="BZ92" i="2" s="1"/>
  <c r="BB92" i="2"/>
  <c r="BC156" i="2"/>
  <c r="BD156" i="2"/>
  <c r="BE156" i="2"/>
  <c r="BG156" i="2"/>
  <c r="BH156" i="2"/>
  <c r="BI156" i="2"/>
  <c r="BJ156" i="2"/>
  <c r="BZ156" i="2" s="1"/>
  <c r="BB156" i="2"/>
  <c r="BH51" i="2"/>
  <c r="BI51" i="2"/>
  <c r="BJ51" i="2"/>
  <c r="BZ51" i="2" s="1"/>
  <c r="BC51" i="2"/>
  <c r="BD51" i="2"/>
  <c r="BE51" i="2"/>
  <c r="BG51" i="2"/>
  <c r="BB51" i="2"/>
  <c r="BJ53" i="2"/>
  <c r="BZ53" i="2" s="1"/>
  <c r="BC53" i="2"/>
  <c r="BD53" i="2"/>
  <c r="BE53" i="2"/>
  <c r="BG53" i="2"/>
  <c r="BH53" i="2"/>
  <c r="BI53" i="2"/>
  <c r="BB53" i="2"/>
  <c r="BC117" i="2"/>
  <c r="BD117" i="2"/>
  <c r="BE117" i="2"/>
  <c r="BG117" i="2"/>
  <c r="BH117" i="2"/>
  <c r="BI117" i="2"/>
  <c r="BJ117" i="2"/>
  <c r="BZ117" i="2" s="1"/>
  <c r="BB117" i="2"/>
  <c r="BG181" i="2"/>
  <c r="BH181" i="2"/>
  <c r="BI181" i="2"/>
  <c r="BJ181" i="2"/>
  <c r="BZ181" i="2" s="1"/>
  <c r="BC181" i="2"/>
  <c r="BD181" i="2"/>
  <c r="BE181" i="2"/>
  <c r="BB181" i="2"/>
  <c r="BC46" i="2"/>
  <c r="BD46" i="2"/>
  <c r="BE46" i="2"/>
  <c r="BG46" i="2"/>
  <c r="BH46" i="2"/>
  <c r="BI46" i="2"/>
  <c r="BJ46" i="2"/>
  <c r="BZ46" i="2" s="1"/>
  <c r="BB46" i="2"/>
  <c r="BD110" i="2"/>
  <c r="BE110" i="2"/>
  <c r="BG110" i="2"/>
  <c r="BH110" i="2"/>
  <c r="BI110" i="2"/>
  <c r="BJ110" i="2"/>
  <c r="BZ110" i="2" s="1"/>
  <c r="BC110" i="2"/>
  <c r="BB110" i="2"/>
  <c r="BH174" i="2"/>
  <c r="BI174" i="2"/>
  <c r="BJ174" i="2"/>
  <c r="BZ174" i="2" s="1"/>
  <c r="BC174" i="2"/>
  <c r="BD174" i="2"/>
  <c r="BE174" i="2"/>
  <c r="BG174" i="2"/>
  <c r="BB174" i="2"/>
  <c r="BJ131" i="2"/>
  <c r="BZ131" i="2" s="1"/>
  <c r="BC131" i="2"/>
  <c r="BD131" i="2"/>
  <c r="BE131" i="2"/>
  <c r="BG131" i="2"/>
  <c r="BH131" i="2"/>
  <c r="BI131" i="2"/>
  <c r="BB131" i="2"/>
  <c r="BC71" i="2"/>
  <c r="BD71" i="2"/>
  <c r="BE71" i="2"/>
  <c r="BG71" i="2"/>
  <c r="BH71" i="2"/>
  <c r="BI71" i="2"/>
  <c r="BJ71" i="2"/>
  <c r="BZ71" i="2" s="1"/>
  <c r="BB71" i="2"/>
  <c r="BE135" i="2"/>
  <c r="BG135" i="2"/>
  <c r="BH135" i="2"/>
  <c r="BI135" i="2"/>
  <c r="BJ135" i="2"/>
  <c r="BZ135" i="2" s="1"/>
  <c r="BC135" i="2"/>
  <c r="BD135" i="2"/>
  <c r="BB135" i="2"/>
  <c r="BI199" i="2"/>
  <c r="BJ199" i="2"/>
  <c r="BZ199" i="2" s="1"/>
  <c r="BC199" i="2"/>
  <c r="BD199" i="2"/>
  <c r="BE199" i="2"/>
  <c r="BG199" i="2"/>
  <c r="BH199" i="2"/>
  <c r="BB199" i="2"/>
  <c r="BD171" i="2"/>
  <c r="BE171" i="2"/>
  <c r="BG171" i="2"/>
  <c r="BH171" i="2"/>
  <c r="BI171" i="2"/>
  <c r="BJ171" i="2"/>
  <c r="BZ171" i="2" s="1"/>
  <c r="BC171" i="2"/>
  <c r="BB171" i="2"/>
  <c r="BD72" i="2"/>
  <c r="BE72" i="2"/>
  <c r="BG72" i="2"/>
  <c r="BH72" i="2"/>
  <c r="BI72" i="2"/>
  <c r="BJ72" i="2"/>
  <c r="BZ72" i="2" s="1"/>
  <c r="BC72" i="2"/>
  <c r="BB72" i="2"/>
  <c r="BG136" i="2"/>
  <c r="BH136" i="2"/>
  <c r="BI136" i="2"/>
  <c r="BJ136" i="2"/>
  <c r="BZ136" i="2" s="1"/>
  <c r="BC136" i="2"/>
  <c r="BD136" i="2"/>
  <c r="BE136" i="2"/>
  <c r="BB136" i="2"/>
  <c r="BJ200" i="2"/>
  <c r="BZ200" i="2" s="1"/>
  <c r="BC200" i="2"/>
  <c r="BD200" i="2"/>
  <c r="BE200" i="2"/>
  <c r="BG200" i="2"/>
  <c r="BH200" i="2"/>
  <c r="BI200" i="2"/>
  <c r="BB200" i="2"/>
  <c r="BG66" i="2"/>
  <c r="BH66" i="2"/>
  <c r="BI66" i="2"/>
  <c r="BJ66" i="2"/>
  <c r="BZ66" i="2" s="1"/>
  <c r="BC66" i="2"/>
  <c r="BD66" i="2"/>
  <c r="BE66" i="2"/>
  <c r="BB66" i="2"/>
  <c r="BI130" i="2"/>
  <c r="BJ130" i="2"/>
  <c r="BZ130" i="2" s="1"/>
  <c r="BC130" i="2"/>
  <c r="BD130" i="2"/>
  <c r="BE130" i="2"/>
  <c r="BG130" i="2"/>
  <c r="BH130" i="2"/>
  <c r="BB130" i="2"/>
  <c r="BC194" i="2"/>
  <c r="BD194" i="2"/>
  <c r="BE194" i="2"/>
  <c r="BG194" i="2"/>
  <c r="BH194" i="2"/>
  <c r="BI194" i="2"/>
  <c r="BJ194" i="2"/>
  <c r="BZ194" i="2" s="1"/>
  <c r="BB194" i="2"/>
  <c r="BH27" i="2"/>
  <c r="BI27" i="2"/>
  <c r="BJ27" i="2"/>
  <c r="BZ27" i="2" s="1"/>
  <c r="BC27" i="2"/>
  <c r="BD27" i="2"/>
  <c r="BE27" i="2"/>
  <c r="BG27" i="2"/>
  <c r="BB27" i="2"/>
  <c r="BJ177" i="2"/>
  <c r="BZ177" i="2" s="1"/>
  <c r="BJ201" i="2"/>
  <c r="BZ201" i="2" s="1"/>
  <c r="BJ185" i="2"/>
  <c r="BZ185" i="2" s="1"/>
  <c r="BJ209" i="2"/>
  <c r="BZ209" i="2" s="1"/>
  <c r="BD33" i="2"/>
  <c r="BD49" i="2"/>
  <c r="BD57" i="2"/>
  <c r="BD65" i="2"/>
  <c r="BD73" i="2"/>
  <c r="BD81" i="2"/>
  <c r="BG89" i="2"/>
  <c r="BG97" i="2"/>
  <c r="BG105" i="2"/>
  <c r="BG113" i="2"/>
  <c r="BG121" i="2"/>
  <c r="BG129" i="2"/>
  <c r="BG137" i="2"/>
  <c r="BG145" i="2"/>
  <c r="BG153" i="2"/>
  <c r="BG161" i="2"/>
  <c r="BJ169" i="2"/>
  <c r="BZ169" i="2" s="1"/>
  <c r="BJ193" i="2"/>
  <c r="BZ193" i="2" s="1"/>
  <c r="BH19" i="2"/>
  <c r="BI19" i="2"/>
  <c r="BJ19" i="2"/>
  <c r="BZ19" i="2" s="1"/>
  <c r="BC19" i="2"/>
  <c r="BD19" i="2"/>
  <c r="BE19" i="2"/>
  <c r="BG19" i="2"/>
  <c r="BB19" i="2"/>
  <c r="BC109" i="2"/>
  <c r="BD109" i="2"/>
  <c r="BE109" i="2"/>
  <c r="BG109" i="2"/>
  <c r="BH109" i="2"/>
  <c r="BI109" i="2"/>
  <c r="BJ109" i="2"/>
  <c r="BZ109" i="2" s="1"/>
  <c r="BB109" i="2"/>
  <c r="BI191" i="2"/>
  <c r="BJ191" i="2"/>
  <c r="BZ191" i="2" s="1"/>
  <c r="BC191" i="2"/>
  <c r="BD191" i="2"/>
  <c r="BE191" i="2"/>
  <c r="BG191" i="2"/>
  <c r="BH191" i="2"/>
  <c r="BB191" i="2"/>
  <c r="BB209" i="2"/>
  <c r="BD15" i="2"/>
  <c r="BC15" i="2"/>
  <c r="BJ15" i="2"/>
  <c r="BZ15" i="2" s="1"/>
  <c r="BI15" i="2"/>
  <c r="BH15" i="2"/>
  <c r="BG15" i="2"/>
  <c r="BE15" i="2"/>
  <c r="BB15" i="2"/>
  <c r="BU15" i="2" s="1"/>
  <c r="BC100" i="2"/>
  <c r="BD100" i="2"/>
  <c r="BE100" i="2"/>
  <c r="BG100" i="2"/>
  <c r="BH100" i="2"/>
  <c r="BI100" i="2"/>
  <c r="BJ100" i="2"/>
  <c r="BZ100" i="2" s="1"/>
  <c r="BB100" i="2"/>
  <c r="BH83" i="2"/>
  <c r="BI83" i="2"/>
  <c r="BJ83" i="2"/>
  <c r="BZ83" i="2" s="1"/>
  <c r="BC83" i="2"/>
  <c r="BD83" i="2"/>
  <c r="BE83" i="2"/>
  <c r="BG83" i="2"/>
  <c r="BB83" i="2"/>
  <c r="BJ61" i="2"/>
  <c r="BZ61" i="2" s="1"/>
  <c r="BC61" i="2"/>
  <c r="BD61" i="2"/>
  <c r="BE61" i="2"/>
  <c r="BG61" i="2"/>
  <c r="BH61" i="2"/>
  <c r="BI61" i="2"/>
  <c r="BB61" i="2"/>
  <c r="BC125" i="2"/>
  <c r="BD125" i="2"/>
  <c r="BE125" i="2"/>
  <c r="BG125" i="2"/>
  <c r="BH125" i="2"/>
  <c r="BI125" i="2"/>
  <c r="BJ125" i="2"/>
  <c r="BZ125" i="2" s="1"/>
  <c r="BB125" i="2"/>
  <c r="BG189" i="2"/>
  <c r="BH189" i="2"/>
  <c r="BI189" i="2"/>
  <c r="BJ189" i="2"/>
  <c r="BZ189" i="2" s="1"/>
  <c r="BC189" i="2"/>
  <c r="BD189" i="2"/>
  <c r="BE189" i="2"/>
  <c r="BB189" i="2"/>
  <c r="BC54" i="2"/>
  <c r="BD54" i="2"/>
  <c r="BE54" i="2"/>
  <c r="BG54" i="2"/>
  <c r="BH54" i="2"/>
  <c r="BI54" i="2"/>
  <c r="BJ54" i="2"/>
  <c r="BZ54" i="2" s="1"/>
  <c r="BB54" i="2"/>
  <c r="BD118" i="2"/>
  <c r="BE118" i="2"/>
  <c r="BG118" i="2"/>
  <c r="BH118" i="2"/>
  <c r="BI118" i="2"/>
  <c r="BJ118" i="2"/>
  <c r="BZ118" i="2" s="1"/>
  <c r="BC118" i="2"/>
  <c r="BB118" i="2"/>
  <c r="BH182" i="2"/>
  <c r="BI182" i="2"/>
  <c r="BJ182" i="2"/>
  <c r="BZ182" i="2" s="1"/>
  <c r="BC182" i="2"/>
  <c r="BD182" i="2"/>
  <c r="BE182" i="2"/>
  <c r="BG182" i="2"/>
  <c r="BB182" i="2"/>
  <c r="BD187" i="2"/>
  <c r="BE187" i="2"/>
  <c r="BG187" i="2"/>
  <c r="BH187" i="2"/>
  <c r="BI187" i="2"/>
  <c r="BJ187" i="2"/>
  <c r="BZ187" i="2" s="1"/>
  <c r="BC187" i="2"/>
  <c r="BB187" i="2"/>
  <c r="BC79" i="2"/>
  <c r="BD79" i="2"/>
  <c r="BE79" i="2"/>
  <c r="BG79" i="2"/>
  <c r="BH79" i="2"/>
  <c r="BI79" i="2"/>
  <c r="BJ79" i="2"/>
  <c r="BZ79" i="2" s="1"/>
  <c r="BB79" i="2"/>
  <c r="BE143" i="2"/>
  <c r="BG143" i="2"/>
  <c r="BH143" i="2"/>
  <c r="BI143" i="2"/>
  <c r="BJ143" i="2"/>
  <c r="BZ143" i="2" s="1"/>
  <c r="BC143" i="2"/>
  <c r="BD143" i="2"/>
  <c r="BB143" i="2"/>
  <c r="BI207" i="2"/>
  <c r="BJ207" i="2"/>
  <c r="BZ207" i="2" s="1"/>
  <c r="BC207" i="2"/>
  <c r="BD207" i="2"/>
  <c r="BE207" i="2"/>
  <c r="BG207" i="2"/>
  <c r="BH207" i="2"/>
  <c r="BB207" i="2"/>
  <c r="BD203" i="2"/>
  <c r="BE203" i="2"/>
  <c r="BG203" i="2"/>
  <c r="BH203" i="2"/>
  <c r="BI203" i="2"/>
  <c r="BJ203" i="2"/>
  <c r="BZ203" i="2" s="1"/>
  <c r="BC203" i="2"/>
  <c r="BB203" i="2"/>
  <c r="BD80" i="2"/>
  <c r="BE80" i="2"/>
  <c r="BG80" i="2"/>
  <c r="BH80" i="2"/>
  <c r="BI80" i="2"/>
  <c r="BJ80" i="2"/>
  <c r="BZ80" i="2" s="1"/>
  <c r="BC80" i="2"/>
  <c r="BB80" i="2"/>
  <c r="BG144" i="2"/>
  <c r="BH144" i="2"/>
  <c r="BI144" i="2"/>
  <c r="BJ144" i="2"/>
  <c r="BZ144" i="2" s="1"/>
  <c r="BC144" i="2"/>
  <c r="BD144" i="2"/>
  <c r="BE144" i="2"/>
  <c r="BB144" i="2"/>
  <c r="BJ208" i="2"/>
  <c r="BZ208" i="2" s="1"/>
  <c r="BC208" i="2"/>
  <c r="BD208" i="2"/>
  <c r="BE208" i="2"/>
  <c r="BG208" i="2"/>
  <c r="BH208" i="2"/>
  <c r="BI208" i="2"/>
  <c r="BB208" i="2"/>
  <c r="BG74" i="2"/>
  <c r="BH74" i="2"/>
  <c r="BI74" i="2"/>
  <c r="BJ74" i="2"/>
  <c r="BZ74" i="2" s="1"/>
  <c r="BC74" i="2"/>
  <c r="BD74" i="2"/>
  <c r="BE74" i="2"/>
  <c r="BB74" i="2"/>
  <c r="BI138" i="2"/>
  <c r="BJ138" i="2"/>
  <c r="BZ138" i="2" s="1"/>
  <c r="BC138" i="2"/>
  <c r="BD138" i="2"/>
  <c r="BE138" i="2"/>
  <c r="BG138" i="2"/>
  <c r="BH138" i="2"/>
  <c r="BB138" i="2"/>
  <c r="BC202" i="2"/>
  <c r="BD202" i="2"/>
  <c r="BE202" i="2"/>
  <c r="BG202" i="2"/>
  <c r="BH202" i="2"/>
  <c r="BI202" i="2"/>
  <c r="BJ202" i="2"/>
  <c r="BZ202" i="2" s="1"/>
  <c r="BB202" i="2"/>
  <c r="BJ91" i="2"/>
  <c r="BZ91" i="2" s="1"/>
  <c r="BC91" i="2"/>
  <c r="BD91" i="2"/>
  <c r="BE91" i="2"/>
  <c r="BG91" i="2"/>
  <c r="BH91" i="2"/>
  <c r="BI91" i="2"/>
  <c r="BB91" i="2"/>
  <c r="BI177" i="2"/>
  <c r="BI201" i="2"/>
  <c r="BI185" i="2"/>
  <c r="BI209" i="2"/>
  <c r="BC33" i="2"/>
  <c r="BC49" i="2"/>
  <c r="BC57" i="2"/>
  <c r="BC65" i="2"/>
  <c r="BC73" i="2"/>
  <c r="BC81" i="2"/>
  <c r="BE89" i="2"/>
  <c r="BE97" i="2"/>
  <c r="BE105" i="2"/>
  <c r="BE113" i="2"/>
  <c r="BE121" i="2"/>
  <c r="BE129" i="2"/>
  <c r="BE137" i="2"/>
  <c r="BE145" i="2"/>
  <c r="BE153" i="2"/>
  <c r="BE161" i="2"/>
  <c r="BI169" i="2"/>
  <c r="BI193" i="2"/>
  <c r="BD18" i="2"/>
  <c r="BE212" i="2"/>
  <c r="BG212" i="2"/>
  <c r="BH212" i="2"/>
  <c r="BI212" i="2"/>
  <c r="BJ212" i="2"/>
  <c r="BZ212" i="2" s="1"/>
  <c r="BC212" i="2"/>
  <c r="BD212" i="2"/>
  <c r="BB212" i="2"/>
  <c r="BD102" i="2"/>
  <c r="BE102" i="2"/>
  <c r="BG102" i="2"/>
  <c r="BH102" i="2"/>
  <c r="BI102" i="2"/>
  <c r="BJ102" i="2"/>
  <c r="BZ102" i="2" s="1"/>
  <c r="BC102" i="2"/>
  <c r="BB102" i="2"/>
  <c r="BJ147" i="2"/>
  <c r="BZ147" i="2" s="1"/>
  <c r="BC147" i="2"/>
  <c r="BD147" i="2"/>
  <c r="BE147" i="2"/>
  <c r="BG147" i="2"/>
  <c r="BH147" i="2"/>
  <c r="BI147" i="2"/>
  <c r="BB147" i="2"/>
  <c r="BJ192" i="2"/>
  <c r="BZ192" i="2" s="1"/>
  <c r="BC192" i="2"/>
  <c r="BD192" i="2"/>
  <c r="BE192" i="2"/>
  <c r="BG192" i="2"/>
  <c r="BH192" i="2"/>
  <c r="BI192" i="2"/>
  <c r="BB192" i="2"/>
  <c r="BB33" i="2"/>
  <c r="BB57" i="2"/>
  <c r="BB73" i="2"/>
  <c r="BB89" i="2"/>
  <c r="BB105" i="2"/>
  <c r="BB121" i="2"/>
  <c r="BB137" i="2"/>
  <c r="BB153" i="2"/>
  <c r="BB161" i="2"/>
  <c r="BB18" i="2"/>
  <c r="BH43" i="2"/>
  <c r="BI43" i="2"/>
  <c r="BJ43" i="2"/>
  <c r="BZ43" i="2" s="1"/>
  <c r="BC43" i="2"/>
  <c r="BD43" i="2"/>
  <c r="BE43" i="2"/>
  <c r="BG43" i="2"/>
  <c r="BB43" i="2"/>
  <c r="BI36" i="2"/>
  <c r="BJ36" i="2"/>
  <c r="BZ36" i="2" s="1"/>
  <c r="BC36" i="2"/>
  <c r="BD36" i="2"/>
  <c r="BE36" i="2"/>
  <c r="BG36" i="2"/>
  <c r="BH36" i="2"/>
  <c r="BB36" i="2"/>
  <c r="BC164" i="2"/>
  <c r="BD164" i="2"/>
  <c r="BE164" i="2"/>
  <c r="BG164" i="2"/>
  <c r="BH164" i="2"/>
  <c r="BI164" i="2"/>
  <c r="BJ164" i="2"/>
  <c r="BZ164" i="2" s="1"/>
  <c r="BB164" i="2"/>
  <c r="BH67" i="2"/>
  <c r="BI67" i="2"/>
  <c r="BJ67" i="2"/>
  <c r="BZ67" i="2" s="1"/>
  <c r="BC67" i="2"/>
  <c r="BD67" i="2"/>
  <c r="BE67" i="2"/>
  <c r="BG67" i="2"/>
  <c r="BB67" i="2"/>
  <c r="BI44" i="2"/>
  <c r="BJ44" i="2"/>
  <c r="BZ44" i="2" s="1"/>
  <c r="BC44" i="2"/>
  <c r="BD44" i="2"/>
  <c r="BE44" i="2"/>
  <c r="BG44" i="2"/>
  <c r="BH44" i="2"/>
  <c r="BB44" i="2"/>
  <c r="BC108" i="2"/>
  <c r="BD108" i="2"/>
  <c r="BE108" i="2"/>
  <c r="BG108" i="2"/>
  <c r="BH108" i="2"/>
  <c r="BI108" i="2"/>
  <c r="BJ108" i="2"/>
  <c r="BZ108" i="2" s="1"/>
  <c r="BB108" i="2"/>
  <c r="BE172" i="2"/>
  <c r="BG172" i="2"/>
  <c r="BH172" i="2"/>
  <c r="BI172" i="2"/>
  <c r="BJ172" i="2"/>
  <c r="BZ172" i="2" s="1"/>
  <c r="BC172" i="2"/>
  <c r="BD172" i="2"/>
  <c r="BB172" i="2"/>
  <c r="BJ123" i="2"/>
  <c r="BZ123" i="2" s="1"/>
  <c r="BC123" i="2"/>
  <c r="BD123" i="2"/>
  <c r="BE123" i="2"/>
  <c r="BG123" i="2"/>
  <c r="BH123" i="2"/>
  <c r="BI123" i="2"/>
  <c r="BB123" i="2"/>
  <c r="BJ69" i="2"/>
  <c r="BZ69" i="2" s="1"/>
  <c r="BC69" i="2"/>
  <c r="BD69" i="2"/>
  <c r="BE69" i="2"/>
  <c r="BG69" i="2"/>
  <c r="BH69" i="2"/>
  <c r="BI69" i="2"/>
  <c r="BB69" i="2"/>
  <c r="BC133" i="2"/>
  <c r="BD133" i="2"/>
  <c r="BE133" i="2"/>
  <c r="BG133" i="2"/>
  <c r="BH133" i="2"/>
  <c r="BI133" i="2"/>
  <c r="BJ133" i="2"/>
  <c r="BZ133" i="2" s="1"/>
  <c r="BB133" i="2"/>
  <c r="BG197" i="2"/>
  <c r="BH197" i="2"/>
  <c r="BI197" i="2"/>
  <c r="BJ197" i="2"/>
  <c r="BZ197" i="2" s="1"/>
  <c r="BC197" i="2"/>
  <c r="BD197" i="2"/>
  <c r="BE197" i="2"/>
  <c r="BB197" i="2"/>
  <c r="BC62" i="2"/>
  <c r="BD62" i="2"/>
  <c r="BE62" i="2"/>
  <c r="BG62" i="2"/>
  <c r="BH62" i="2"/>
  <c r="BI62" i="2"/>
  <c r="BJ62" i="2"/>
  <c r="BZ62" i="2" s="1"/>
  <c r="BB62" i="2"/>
  <c r="BD126" i="2"/>
  <c r="BE126" i="2"/>
  <c r="BG126" i="2"/>
  <c r="BH126" i="2"/>
  <c r="BI126" i="2"/>
  <c r="BJ126" i="2"/>
  <c r="BZ126" i="2" s="1"/>
  <c r="BC126" i="2"/>
  <c r="BB126" i="2"/>
  <c r="BH190" i="2"/>
  <c r="BI190" i="2"/>
  <c r="BJ190" i="2"/>
  <c r="BZ190" i="2" s="1"/>
  <c r="BC190" i="2"/>
  <c r="BD190" i="2"/>
  <c r="BE190" i="2"/>
  <c r="BG190" i="2"/>
  <c r="BB190" i="2"/>
  <c r="BC23" i="2"/>
  <c r="BD23" i="2"/>
  <c r="BE23" i="2"/>
  <c r="BG23" i="2"/>
  <c r="BH23" i="2"/>
  <c r="BI23" i="2"/>
  <c r="BJ23" i="2"/>
  <c r="BZ23" i="2" s="1"/>
  <c r="BB23" i="2"/>
  <c r="BE87" i="2"/>
  <c r="BG87" i="2"/>
  <c r="BH87" i="2"/>
  <c r="BI87" i="2"/>
  <c r="BJ87" i="2"/>
  <c r="BZ87" i="2" s="1"/>
  <c r="BC87" i="2"/>
  <c r="BD87" i="2"/>
  <c r="BB87" i="2"/>
  <c r="BE151" i="2"/>
  <c r="BG151" i="2"/>
  <c r="BH151" i="2"/>
  <c r="BI151" i="2"/>
  <c r="BJ151" i="2"/>
  <c r="BZ151" i="2" s="1"/>
  <c r="BC151" i="2"/>
  <c r="BD151" i="2"/>
  <c r="BB151" i="2"/>
  <c r="BD16" i="2"/>
  <c r="BE16" i="2"/>
  <c r="BG16" i="2"/>
  <c r="BH16" i="2"/>
  <c r="BI16" i="2"/>
  <c r="BJ16" i="2"/>
  <c r="BZ16" i="2" s="1"/>
  <c r="BC16" i="2"/>
  <c r="BB16" i="2"/>
  <c r="BD24" i="2"/>
  <c r="BE24" i="2"/>
  <c r="BG24" i="2"/>
  <c r="BH24" i="2"/>
  <c r="BI24" i="2"/>
  <c r="BJ24" i="2"/>
  <c r="BZ24" i="2" s="1"/>
  <c r="BC24" i="2"/>
  <c r="BB24" i="2"/>
  <c r="BG88" i="2"/>
  <c r="BH88" i="2"/>
  <c r="BI88" i="2"/>
  <c r="BJ88" i="2"/>
  <c r="BZ88" i="2" s="1"/>
  <c r="BC88" i="2"/>
  <c r="BD88" i="2"/>
  <c r="BE88" i="2"/>
  <c r="BB88" i="2"/>
  <c r="BG152" i="2"/>
  <c r="BH152" i="2"/>
  <c r="BI152" i="2"/>
  <c r="BJ152" i="2"/>
  <c r="BZ152" i="2" s="1"/>
  <c r="BC152" i="2"/>
  <c r="BD152" i="2"/>
  <c r="BE152" i="2"/>
  <c r="BB152" i="2"/>
  <c r="BE17" i="2"/>
  <c r="BG17" i="2"/>
  <c r="BH17" i="2"/>
  <c r="BI17" i="2"/>
  <c r="BJ17" i="2"/>
  <c r="BZ17" i="2" s="1"/>
  <c r="BC17" i="2"/>
  <c r="BD17" i="2"/>
  <c r="BB17" i="2"/>
  <c r="BG82" i="2"/>
  <c r="BH82" i="2"/>
  <c r="BI82" i="2"/>
  <c r="BJ82" i="2"/>
  <c r="BZ82" i="2" s="1"/>
  <c r="BC82" i="2"/>
  <c r="BD82" i="2"/>
  <c r="BE82" i="2"/>
  <c r="BB82" i="2"/>
  <c r="BI146" i="2"/>
  <c r="BJ146" i="2"/>
  <c r="BZ146" i="2" s="1"/>
  <c r="BC146" i="2"/>
  <c r="BD146" i="2"/>
  <c r="BE146" i="2"/>
  <c r="BG146" i="2"/>
  <c r="BH146" i="2"/>
  <c r="BB146" i="2"/>
  <c r="BC210" i="2"/>
  <c r="BD210" i="2"/>
  <c r="BE210" i="2"/>
  <c r="BG210" i="2"/>
  <c r="BH210" i="2"/>
  <c r="BI210" i="2"/>
  <c r="BJ210" i="2"/>
  <c r="BZ210" i="2" s="1"/>
  <c r="BB210" i="2"/>
  <c r="BJ155" i="2"/>
  <c r="BZ155" i="2" s="1"/>
  <c r="BC155" i="2"/>
  <c r="BD155" i="2"/>
  <c r="BE155" i="2"/>
  <c r="BG155" i="2"/>
  <c r="BH155" i="2"/>
  <c r="BI155" i="2"/>
  <c r="BB155" i="2"/>
  <c r="BH177" i="2"/>
  <c r="BH201" i="2"/>
  <c r="BH185" i="2"/>
  <c r="BH209" i="2"/>
  <c r="BJ33" i="2"/>
  <c r="BZ33" i="2" s="1"/>
  <c r="BJ49" i="2"/>
  <c r="BZ49" i="2" s="1"/>
  <c r="BJ57" i="2"/>
  <c r="BZ57" i="2" s="1"/>
  <c r="BJ65" i="2"/>
  <c r="BZ65" i="2" s="1"/>
  <c r="BJ73" i="2"/>
  <c r="BZ73" i="2" s="1"/>
  <c r="BJ81" i="2"/>
  <c r="BZ81" i="2" s="1"/>
  <c r="BD89" i="2"/>
  <c r="BD97" i="2"/>
  <c r="BD105" i="2"/>
  <c r="BD113" i="2"/>
  <c r="BD121" i="2"/>
  <c r="BD129" i="2"/>
  <c r="BD137" i="2"/>
  <c r="BD145" i="2"/>
  <c r="BD153" i="2"/>
  <c r="BD161" i="2"/>
  <c r="BH169" i="2"/>
  <c r="BH193" i="2"/>
  <c r="BC18" i="2"/>
  <c r="BI20" i="2"/>
  <c r="BJ20" i="2"/>
  <c r="BZ20" i="2" s="1"/>
  <c r="BC20" i="2"/>
  <c r="BD20" i="2"/>
  <c r="BE20" i="2"/>
  <c r="BG20" i="2"/>
  <c r="BH20" i="2"/>
  <c r="BB20" i="2"/>
  <c r="BJ45" i="2"/>
  <c r="BZ45" i="2" s="1"/>
  <c r="BC45" i="2"/>
  <c r="BD45" i="2"/>
  <c r="BE45" i="2"/>
  <c r="BG45" i="2"/>
  <c r="BH45" i="2"/>
  <c r="BI45" i="2"/>
  <c r="BB45" i="2"/>
  <c r="BD166" i="2"/>
  <c r="BE166" i="2"/>
  <c r="BG166" i="2"/>
  <c r="BH166" i="2"/>
  <c r="BI166" i="2"/>
  <c r="BJ166" i="2"/>
  <c r="BZ166" i="2" s="1"/>
  <c r="BC166" i="2"/>
  <c r="BB166" i="2"/>
  <c r="BE127" i="2"/>
  <c r="BG127" i="2"/>
  <c r="BH127" i="2"/>
  <c r="BI127" i="2"/>
  <c r="BJ127" i="2"/>
  <c r="BZ127" i="2" s="1"/>
  <c r="BC127" i="2"/>
  <c r="BD127" i="2"/>
  <c r="BB127" i="2"/>
  <c r="BG128" i="2"/>
  <c r="BH128" i="2"/>
  <c r="BI128" i="2"/>
  <c r="BJ128" i="2"/>
  <c r="BZ128" i="2" s="1"/>
  <c r="BC128" i="2"/>
  <c r="BD128" i="2"/>
  <c r="BE128" i="2"/>
  <c r="BB128" i="2"/>
  <c r="BG58" i="2"/>
  <c r="BH58" i="2"/>
  <c r="BI58" i="2"/>
  <c r="BJ58" i="2"/>
  <c r="BZ58" i="2" s="1"/>
  <c r="BC58" i="2"/>
  <c r="BD58" i="2"/>
  <c r="BE58" i="2"/>
  <c r="BB58" i="2"/>
  <c r="BC186" i="2"/>
  <c r="BD186" i="2"/>
  <c r="BE186" i="2"/>
  <c r="BG186" i="2"/>
  <c r="BH186" i="2"/>
  <c r="BI186" i="2"/>
  <c r="BJ186" i="2"/>
  <c r="BZ186" i="2" s="1"/>
  <c r="BB186" i="2"/>
  <c r="BI154" i="2"/>
  <c r="BJ154" i="2"/>
  <c r="BZ154" i="2" s="1"/>
  <c r="BC154" i="2"/>
  <c r="BD154" i="2"/>
  <c r="BE154" i="2"/>
  <c r="BG154" i="2"/>
  <c r="BH154" i="2"/>
  <c r="BB154" i="2"/>
  <c r="BJ107" i="2"/>
  <c r="BZ107" i="2" s="1"/>
  <c r="BC107" i="2"/>
  <c r="BD107" i="2"/>
  <c r="BE107" i="2"/>
  <c r="BG107" i="2"/>
  <c r="BH107" i="2"/>
  <c r="BI107" i="2"/>
  <c r="BB107" i="2"/>
  <c r="BI52" i="2"/>
  <c r="BJ52" i="2"/>
  <c r="BZ52" i="2" s="1"/>
  <c r="BC52" i="2"/>
  <c r="BD52" i="2"/>
  <c r="BE52" i="2"/>
  <c r="BG52" i="2"/>
  <c r="BH52" i="2"/>
  <c r="BB52" i="2"/>
  <c r="BC116" i="2"/>
  <c r="BD116" i="2"/>
  <c r="BE116" i="2"/>
  <c r="BG116" i="2"/>
  <c r="BH116" i="2"/>
  <c r="BI116" i="2"/>
  <c r="BJ116" i="2"/>
  <c r="BZ116" i="2" s="1"/>
  <c r="BB116" i="2"/>
  <c r="BE180" i="2"/>
  <c r="BG180" i="2"/>
  <c r="BH180" i="2"/>
  <c r="BI180" i="2"/>
  <c r="BJ180" i="2"/>
  <c r="BZ180" i="2" s="1"/>
  <c r="BC180" i="2"/>
  <c r="BD180" i="2"/>
  <c r="BB180" i="2"/>
  <c r="BJ77" i="2"/>
  <c r="BZ77" i="2" s="1"/>
  <c r="BC77" i="2"/>
  <c r="BD77" i="2"/>
  <c r="BE77" i="2"/>
  <c r="BG77" i="2"/>
  <c r="BH77" i="2"/>
  <c r="BI77" i="2"/>
  <c r="BB77" i="2"/>
  <c r="BC141" i="2"/>
  <c r="BD141" i="2"/>
  <c r="BE141" i="2"/>
  <c r="BG141" i="2"/>
  <c r="BH141" i="2"/>
  <c r="BI141" i="2"/>
  <c r="BJ141" i="2"/>
  <c r="BZ141" i="2" s="1"/>
  <c r="BB141" i="2"/>
  <c r="BG205" i="2"/>
  <c r="BH205" i="2"/>
  <c r="BI205" i="2"/>
  <c r="BJ205" i="2"/>
  <c r="BZ205" i="2" s="1"/>
  <c r="BC205" i="2"/>
  <c r="BD205" i="2"/>
  <c r="BE205" i="2"/>
  <c r="BB205" i="2"/>
  <c r="BC70" i="2"/>
  <c r="BD70" i="2"/>
  <c r="BE70" i="2"/>
  <c r="BG70" i="2"/>
  <c r="BH70" i="2"/>
  <c r="BI70" i="2"/>
  <c r="BJ70" i="2"/>
  <c r="BZ70" i="2" s="1"/>
  <c r="BB70" i="2"/>
  <c r="BD134" i="2"/>
  <c r="BE134" i="2"/>
  <c r="BG134" i="2"/>
  <c r="BH134" i="2"/>
  <c r="BI134" i="2"/>
  <c r="BJ134" i="2"/>
  <c r="BZ134" i="2" s="1"/>
  <c r="BC134" i="2"/>
  <c r="BB134" i="2"/>
  <c r="BH198" i="2"/>
  <c r="BI198" i="2"/>
  <c r="BJ198" i="2"/>
  <c r="BZ198" i="2" s="1"/>
  <c r="BC198" i="2"/>
  <c r="BD198" i="2"/>
  <c r="BE198" i="2"/>
  <c r="BG198" i="2"/>
  <c r="BB198" i="2"/>
  <c r="BC31" i="2"/>
  <c r="BD31" i="2"/>
  <c r="BE31" i="2"/>
  <c r="BG31" i="2"/>
  <c r="BH31" i="2"/>
  <c r="BI31" i="2"/>
  <c r="BJ31" i="2"/>
  <c r="BZ31" i="2" s="1"/>
  <c r="BB31" i="2"/>
  <c r="BE95" i="2"/>
  <c r="BG95" i="2"/>
  <c r="BH95" i="2"/>
  <c r="BI95" i="2"/>
  <c r="BJ95" i="2"/>
  <c r="BZ95" i="2" s="1"/>
  <c r="BC95" i="2"/>
  <c r="BD95" i="2"/>
  <c r="BB95" i="2"/>
  <c r="BE159" i="2"/>
  <c r="BG159" i="2"/>
  <c r="BH159" i="2"/>
  <c r="BI159" i="2"/>
  <c r="BJ159" i="2"/>
  <c r="BZ159" i="2" s="1"/>
  <c r="BC159" i="2"/>
  <c r="BD159" i="2"/>
  <c r="BB159" i="2"/>
  <c r="BD32" i="2"/>
  <c r="BE32" i="2"/>
  <c r="BG32" i="2"/>
  <c r="BH32" i="2"/>
  <c r="BI32" i="2"/>
  <c r="BJ32" i="2"/>
  <c r="BZ32" i="2" s="1"/>
  <c r="BC32" i="2"/>
  <c r="BB32" i="2"/>
  <c r="BG96" i="2"/>
  <c r="BH96" i="2"/>
  <c r="BI96" i="2"/>
  <c r="BJ96" i="2"/>
  <c r="BZ96" i="2" s="1"/>
  <c r="BC96" i="2"/>
  <c r="BD96" i="2"/>
  <c r="BE96" i="2"/>
  <c r="BB96" i="2"/>
  <c r="BG160" i="2"/>
  <c r="BH160" i="2"/>
  <c r="BI160" i="2"/>
  <c r="BJ160" i="2"/>
  <c r="BZ160" i="2" s="1"/>
  <c r="BC160" i="2"/>
  <c r="BD160" i="2"/>
  <c r="BE160" i="2"/>
  <c r="BB160" i="2"/>
  <c r="BJ99" i="2"/>
  <c r="BZ99" i="2" s="1"/>
  <c r="BC99" i="2"/>
  <c r="BD99" i="2"/>
  <c r="BE99" i="2"/>
  <c r="BG99" i="2"/>
  <c r="BH99" i="2"/>
  <c r="BI99" i="2"/>
  <c r="BB99" i="2"/>
  <c r="BE25" i="2"/>
  <c r="BG25" i="2"/>
  <c r="BH25" i="2"/>
  <c r="BI25" i="2"/>
  <c r="BJ25" i="2"/>
  <c r="BZ25" i="2" s="1"/>
  <c r="BC25" i="2"/>
  <c r="BD25" i="2"/>
  <c r="BB25" i="2"/>
  <c r="BG177" i="2"/>
  <c r="BG201" i="2"/>
  <c r="BG185" i="2"/>
  <c r="BG209" i="2"/>
  <c r="BI33" i="2"/>
  <c r="BI49" i="2"/>
  <c r="BI57" i="2"/>
  <c r="BI65" i="2"/>
  <c r="BI73" i="2"/>
  <c r="BI81" i="2"/>
  <c r="BC89" i="2"/>
  <c r="BC97" i="2"/>
  <c r="BC105" i="2"/>
  <c r="BC113" i="2"/>
  <c r="BC121" i="2"/>
  <c r="BC129" i="2"/>
  <c r="BC137" i="2"/>
  <c r="BC145" i="2"/>
  <c r="BC153" i="2"/>
  <c r="BC161" i="2"/>
  <c r="BG169" i="2"/>
  <c r="BG193" i="2"/>
  <c r="BJ18" i="2"/>
  <c r="BZ18" i="2" s="1"/>
  <c r="BG34" i="2"/>
  <c r="BH34" i="2"/>
  <c r="BI34" i="2"/>
  <c r="BJ34" i="2"/>
  <c r="BZ34" i="2" s="1"/>
  <c r="BC34" i="2"/>
  <c r="BD34" i="2"/>
  <c r="BE34" i="2"/>
  <c r="BB34" i="2"/>
  <c r="BI98" i="2"/>
  <c r="BJ98" i="2"/>
  <c r="BZ98" i="2" s="1"/>
  <c r="BC98" i="2"/>
  <c r="BD98" i="2"/>
  <c r="BE98" i="2"/>
  <c r="BG98" i="2"/>
  <c r="BH98" i="2"/>
  <c r="BB98" i="2"/>
  <c r="BI162" i="2"/>
  <c r="BJ162" i="2"/>
  <c r="BZ162" i="2" s="1"/>
  <c r="BC162" i="2"/>
  <c r="BD162" i="2"/>
  <c r="BE162" i="2"/>
  <c r="BG162" i="2"/>
  <c r="BH162" i="2"/>
  <c r="BB162" i="2"/>
  <c r="BJ163" i="2"/>
  <c r="BZ163" i="2" s="1"/>
  <c r="BC163" i="2"/>
  <c r="BD163" i="2"/>
  <c r="BE163" i="2"/>
  <c r="BG163" i="2"/>
  <c r="BH163" i="2"/>
  <c r="BI163" i="2"/>
  <c r="BB163" i="2"/>
  <c r="BJ29" i="2"/>
  <c r="BZ29" i="2" s="1"/>
  <c r="BC29" i="2"/>
  <c r="BD29" i="2"/>
  <c r="BE29" i="2"/>
  <c r="BG29" i="2"/>
  <c r="BH29" i="2"/>
  <c r="BI29" i="2"/>
  <c r="BB29" i="2"/>
  <c r="BE177" i="2"/>
  <c r="BE201" i="2"/>
  <c r="BE185" i="2"/>
  <c r="BE209" i="2"/>
  <c r="BH33" i="2"/>
  <c r="BH49" i="2"/>
  <c r="BH57" i="2"/>
  <c r="BH65" i="2"/>
  <c r="BH73" i="2"/>
  <c r="BH81" i="2"/>
  <c r="BJ89" i="2"/>
  <c r="BZ89" i="2" s="1"/>
  <c r="BJ97" i="2"/>
  <c r="BZ97" i="2" s="1"/>
  <c r="BJ105" i="2"/>
  <c r="BZ105" i="2" s="1"/>
  <c r="BJ113" i="2"/>
  <c r="BZ113" i="2" s="1"/>
  <c r="BJ121" i="2"/>
  <c r="BZ121" i="2" s="1"/>
  <c r="BJ129" i="2"/>
  <c r="BZ129" i="2" s="1"/>
  <c r="BJ137" i="2"/>
  <c r="BZ137" i="2" s="1"/>
  <c r="BJ145" i="2"/>
  <c r="BZ145" i="2" s="1"/>
  <c r="BJ153" i="2"/>
  <c r="BZ153" i="2" s="1"/>
  <c r="BJ161" i="2"/>
  <c r="BZ161" i="2" s="1"/>
  <c r="BE169" i="2"/>
  <c r="BE193" i="2"/>
  <c r="BI18" i="2"/>
  <c r="BC84" i="2"/>
  <c r="BD84" i="2"/>
  <c r="BE84" i="2"/>
  <c r="BG84" i="2"/>
  <c r="BH84" i="2"/>
  <c r="BI84" i="2"/>
  <c r="BJ84" i="2"/>
  <c r="BZ84" i="2" s="1"/>
  <c r="BB84" i="2"/>
  <c r="BH75" i="2"/>
  <c r="BI75" i="2"/>
  <c r="BJ75" i="2"/>
  <c r="BZ75" i="2" s="1"/>
  <c r="BC75" i="2"/>
  <c r="BD75" i="2"/>
  <c r="BE75" i="2"/>
  <c r="BG75" i="2"/>
  <c r="BB75" i="2"/>
  <c r="BD64" i="2"/>
  <c r="BE64" i="2"/>
  <c r="BG64" i="2"/>
  <c r="BH64" i="2"/>
  <c r="BI64" i="2"/>
  <c r="BJ64" i="2"/>
  <c r="BZ64" i="2" s="1"/>
  <c r="BC64" i="2"/>
  <c r="BB64" i="2"/>
  <c r="BB201" i="2"/>
  <c r="BI60" i="2"/>
  <c r="BJ60" i="2"/>
  <c r="BZ60" i="2" s="1"/>
  <c r="BC60" i="2"/>
  <c r="BD60" i="2"/>
  <c r="BE60" i="2"/>
  <c r="BG60" i="2"/>
  <c r="BH60" i="2"/>
  <c r="BB60" i="2"/>
  <c r="BD195" i="2"/>
  <c r="BE195" i="2"/>
  <c r="BG195" i="2"/>
  <c r="BH195" i="2"/>
  <c r="BI195" i="2"/>
  <c r="BJ195" i="2"/>
  <c r="BZ195" i="2" s="1"/>
  <c r="BC195" i="2"/>
  <c r="BB195" i="2"/>
  <c r="BC149" i="2"/>
  <c r="BD149" i="2"/>
  <c r="BE149" i="2"/>
  <c r="BG149" i="2"/>
  <c r="BH149" i="2"/>
  <c r="BI149" i="2"/>
  <c r="BJ149" i="2"/>
  <c r="BZ149" i="2" s="1"/>
  <c r="BB149" i="2"/>
  <c r="BD142" i="2"/>
  <c r="BE142" i="2"/>
  <c r="BG142" i="2"/>
  <c r="BH142" i="2"/>
  <c r="BI142" i="2"/>
  <c r="BJ142" i="2"/>
  <c r="BZ142" i="2" s="1"/>
  <c r="BC142" i="2"/>
  <c r="BB142" i="2"/>
  <c r="BC39" i="2"/>
  <c r="BD39" i="2"/>
  <c r="BE39" i="2"/>
  <c r="BG39" i="2"/>
  <c r="BH39" i="2"/>
  <c r="BI39" i="2"/>
  <c r="BJ39" i="2"/>
  <c r="BZ39" i="2" s="1"/>
  <c r="BB39" i="2"/>
  <c r="BE167" i="2"/>
  <c r="BG167" i="2"/>
  <c r="BH167" i="2"/>
  <c r="BI167" i="2"/>
  <c r="BJ167" i="2"/>
  <c r="BZ167" i="2" s="1"/>
  <c r="BC167" i="2"/>
  <c r="BD167" i="2"/>
  <c r="BB167" i="2"/>
  <c r="BG104" i="2"/>
  <c r="BH104" i="2"/>
  <c r="BI104" i="2"/>
  <c r="BJ104" i="2"/>
  <c r="BZ104" i="2" s="1"/>
  <c r="BC104" i="2"/>
  <c r="BD104" i="2"/>
  <c r="BE104" i="2"/>
  <c r="BB104" i="2"/>
  <c r="BD179" i="2"/>
  <c r="BE179" i="2"/>
  <c r="BG179" i="2"/>
  <c r="BH179" i="2"/>
  <c r="BI179" i="2"/>
  <c r="BJ179" i="2"/>
  <c r="BZ179" i="2" s="1"/>
  <c r="BC179" i="2"/>
  <c r="BB179" i="2"/>
  <c r="BC132" i="2"/>
  <c r="BD132" i="2"/>
  <c r="BE132" i="2"/>
  <c r="BG132" i="2"/>
  <c r="BH132" i="2"/>
  <c r="BI132" i="2"/>
  <c r="BJ132" i="2"/>
  <c r="BZ132" i="2" s="1"/>
  <c r="BB132" i="2"/>
  <c r="BJ21" i="2"/>
  <c r="BZ21" i="2" s="1"/>
  <c r="BC21" i="2"/>
  <c r="BD21" i="2"/>
  <c r="BE21" i="2"/>
  <c r="BG21" i="2"/>
  <c r="BH21" i="2"/>
  <c r="BI21" i="2"/>
  <c r="BB21" i="2"/>
  <c r="BC22" i="2"/>
  <c r="BD22" i="2"/>
  <c r="BE22" i="2"/>
  <c r="BG22" i="2"/>
  <c r="BH22" i="2"/>
  <c r="BI22" i="2"/>
  <c r="BJ22" i="2"/>
  <c r="BZ22" i="2" s="1"/>
  <c r="BB22" i="2"/>
  <c r="BE111" i="2"/>
  <c r="BG111" i="2"/>
  <c r="BH111" i="2"/>
  <c r="BI111" i="2"/>
  <c r="BJ111" i="2"/>
  <c r="BZ111" i="2" s="1"/>
  <c r="BC111" i="2"/>
  <c r="BD111" i="2"/>
  <c r="BB111" i="2"/>
  <c r="BE41" i="2"/>
  <c r="BG41" i="2"/>
  <c r="BH41" i="2"/>
  <c r="BI41" i="2"/>
  <c r="BJ41" i="2"/>
  <c r="BZ41" i="2" s="1"/>
  <c r="BC41" i="2"/>
  <c r="BD41" i="2"/>
  <c r="BB41" i="2"/>
  <c r="BD177" i="2"/>
  <c r="BD201" i="2"/>
  <c r="BD185" i="2"/>
  <c r="BD209" i="2"/>
  <c r="BG33" i="2"/>
  <c r="BG49" i="2"/>
  <c r="BG57" i="2"/>
  <c r="BG65" i="2"/>
  <c r="BG73" i="2"/>
  <c r="BG81" i="2"/>
  <c r="BI89" i="2"/>
  <c r="BI97" i="2"/>
  <c r="BI105" i="2"/>
  <c r="BI113" i="2"/>
  <c r="BI121" i="2"/>
  <c r="BI129" i="2"/>
  <c r="BI137" i="2"/>
  <c r="BI145" i="2"/>
  <c r="BI153" i="2"/>
  <c r="BI161" i="2"/>
  <c r="BD169" i="2"/>
  <c r="BD193" i="2"/>
  <c r="BH18" i="2"/>
  <c r="BC38" i="2"/>
  <c r="BD38" i="2"/>
  <c r="BE38" i="2"/>
  <c r="BG38" i="2"/>
  <c r="BH38" i="2"/>
  <c r="BI38" i="2"/>
  <c r="BJ38" i="2"/>
  <c r="BZ38" i="2" s="1"/>
  <c r="BB38" i="2"/>
  <c r="BB177" i="2"/>
  <c r="BJ139" i="2"/>
  <c r="BZ139" i="2" s="1"/>
  <c r="BC139" i="2"/>
  <c r="BD139" i="2"/>
  <c r="BE139" i="2"/>
  <c r="BG139" i="2"/>
  <c r="BH139" i="2"/>
  <c r="BI139" i="2"/>
  <c r="BB139" i="2"/>
  <c r="BC124" i="2"/>
  <c r="BD124" i="2"/>
  <c r="BE124" i="2"/>
  <c r="BG124" i="2"/>
  <c r="BH124" i="2"/>
  <c r="BI124" i="2"/>
  <c r="BJ124" i="2"/>
  <c r="BZ124" i="2" s="1"/>
  <c r="BB124" i="2"/>
  <c r="BE188" i="2"/>
  <c r="BG188" i="2"/>
  <c r="BH188" i="2"/>
  <c r="BI188" i="2"/>
  <c r="BJ188" i="2"/>
  <c r="BZ188" i="2" s="1"/>
  <c r="BC188" i="2"/>
  <c r="BD188" i="2"/>
  <c r="BB188" i="2"/>
  <c r="BC85" i="2"/>
  <c r="BD85" i="2"/>
  <c r="BE85" i="2"/>
  <c r="BG85" i="2"/>
  <c r="BH85" i="2"/>
  <c r="BI85" i="2"/>
  <c r="BJ85" i="2"/>
  <c r="BZ85" i="2" s="1"/>
  <c r="BB85" i="2"/>
  <c r="BG213" i="2"/>
  <c r="BH213" i="2"/>
  <c r="BI213" i="2"/>
  <c r="BJ213" i="2"/>
  <c r="BZ213" i="2" s="1"/>
  <c r="BC213" i="2"/>
  <c r="BD213" i="2"/>
  <c r="BE213" i="2"/>
  <c r="BB213" i="2"/>
  <c r="BC78" i="2"/>
  <c r="BD78" i="2"/>
  <c r="BE78" i="2"/>
  <c r="BG78" i="2"/>
  <c r="BH78" i="2"/>
  <c r="BI78" i="2"/>
  <c r="BJ78" i="2"/>
  <c r="BZ78" i="2" s="1"/>
  <c r="BB78" i="2"/>
  <c r="BH206" i="2"/>
  <c r="BI206" i="2"/>
  <c r="BJ206" i="2"/>
  <c r="BZ206" i="2" s="1"/>
  <c r="BC206" i="2"/>
  <c r="BD206" i="2"/>
  <c r="BE206" i="2"/>
  <c r="BG206" i="2"/>
  <c r="BB206" i="2"/>
  <c r="BE103" i="2"/>
  <c r="BG103" i="2"/>
  <c r="BH103" i="2"/>
  <c r="BI103" i="2"/>
  <c r="BJ103" i="2"/>
  <c r="BZ103" i="2" s="1"/>
  <c r="BC103" i="2"/>
  <c r="BD103" i="2"/>
  <c r="BB103" i="2"/>
  <c r="BH59" i="2"/>
  <c r="BI59" i="2"/>
  <c r="BJ59" i="2"/>
  <c r="BZ59" i="2" s="1"/>
  <c r="BC59" i="2"/>
  <c r="BD59" i="2"/>
  <c r="BE59" i="2"/>
  <c r="BG59" i="2"/>
  <c r="BB59" i="2"/>
  <c r="BD40" i="2"/>
  <c r="BE40" i="2"/>
  <c r="BG40" i="2"/>
  <c r="BH40" i="2"/>
  <c r="BI40" i="2"/>
  <c r="BJ40" i="2"/>
  <c r="BZ40" i="2" s="1"/>
  <c r="BC40" i="2"/>
  <c r="BB40" i="2"/>
  <c r="BG168" i="2"/>
  <c r="BH168" i="2"/>
  <c r="BI168" i="2"/>
  <c r="BJ168" i="2"/>
  <c r="BZ168" i="2" s="1"/>
  <c r="BC168" i="2"/>
  <c r="BD168" i="2"/>
  <c r="BE168" i="2"/>
  <c r="BB168" i="2"/>
  <c r="BI68" i="2"/>
  <c r="BJ68" i="2"/>
  <c r="BZ68" i="2" s="1"/>
  <c r="BC68" i="2"/>
  <c r="BD68" i="2"/>
  <c r="BE68" i="2"/>
  <c r="BG68" i="2"/>
  <c r="BH68" i="2"/>
  <c r="BB68" i="2"/>
  <c r="BE196" i="2"/>
  <c r="BG196" i="2"/>
  <c r="BH196" i="2"/>
  <c r="BI196" i="2"/>
  <c r="BJ196" i="2"/>
  <c r="BZ196" i="2" s="1"/>
  <c r="BC196" i="2"/>
  <c r="BD196" i="2"/>
  <c r="BB196" i="2"/>
  <c r="BC93" i="2"/>
  <c r="BD93" i="2"/>
  <c r="BE93" i="2"/>
  <c r="BG93" i="2"/>
  <c r="BH93" i="2"/>
  <c r="BI93" i="2"/>
  <c r="BJ93" i="2"/>
  <c r="BZ93" i="2" s="1"/>
  <c r="BB93" i="2"/>
  <c r="BC157" i="2"/>
  <c r="BD157" i="2"/>
  <c r="BE157" i="2"/>
  <c r="BG157" i="2"/>
  <c r="BH157" i="2"/>
  <c r="BI157" i="2"/>
  <c r="BJ157" i="2"/>
  <c r="BZ157" i="2" s="1"/>
  <c r="BB157" i="2"/>
  <c r="BD86" i="2"/>
  <c r="BE86" i="2"/>
  <c r="BG86" i="2"/>
  <c r="BH86" i="2"/>
  <c r="BI86" i="2"/>
  <c r="BJ86" i="2"/>
  <c r="BZ86" i="2" s="1"/>
  <c r="BC86" i="2"/>
  <c r="BB86" i="2"/>
  <c r="BD150" i="2"/>
  <c r="BE150" i="2"/>
  <c r="BG150" i="2"/>
  <c r="BH150" i="2"/>
  <c r="BI150" i="2"/>
  <c r="BJ150" i="2"/>
  <c r="BZ150" i="2" s="1"/>
  <c r="BC150" i="2"/>
  <c r="BB150" i="2"/>
  <c r="BH214" i="2"/>
  <c r="BI214" i="2"/>
  <c r="BJ214" i="2"/>
  <c r="BZ214" i="2" s="1"/>
  <c r="BC214" i="2"/>
  <c r="BD214" i="2"/>
  <c r="BE214" i="2"/>
  <c r="BG214" i="2"/>
  <c r="BB214" i="2"/>
  <c r="BC47" i="2"/>
  <c r="BD47" i="2"/>
  <c r="BE47" i="2"/>
  <c r="BG47" i="2"/>
  <c r="BH47" i="2"/>
  <c r="BI47" i="2"/>
  <c r="BJ47" i="2"/>
  <c r="BZ47" i="2" s="1"/>
  <c r="BB47" i="2"/>
  <c r="BI175" i="2"/>
  <c r="BJ175" i="2"/>
  <c r="BZ175" i="2" s="1"/>
  <c r="BC175" i="2"/>
  <c r="BD175" i="2"/>
  <c r="BE175" i="2"/>
  <c r="BG175" i="2"/>
  <c r="BH175" i="2"/>
  <c r="BB175" i="2"/>
  <c r="BD48" i="2"/>
  <c r="BE48" i="2"/>
  <c r="BG48" i="2"/>
  <c r="BH48" i="2"/>
  <c r="BI48" i="2"/>
  <c r="BJ48" i="2"/>
  <c r="BZ48" i="2" s="1"/>
  <c r="BC48" i="2"/>
  <c r="BB48" i="2"/>
  <c r="BG112" i="2"/>
  <c r="BH112" i="2"/>
  <c r="BI112" i="2"/>
  <c r="BJ112" i="2"/>
  <c r="BZ112" i="2" s="1"/>
  <c r="BC112" i="2"/>
  <c r="BD112" i="2"/>
  <c r="BE112" i="2"/>
  <c r="BB112" i="2"/>
  <c r="BJ176" i="2"/>
  <c r="BZ176" i="2" s="1"/>
  <c r="BC176" i="2"/>
  <c r="BD176" i="2"/>
  <c r="BE176" i="2"/>
  <c r="BG176" i="2"/>
  <c r="BH176" i="2"/>
  <c r="BI176" i="2"/>
  <c r="BB176" i="2"/>
  <c r="BG42" i="2"/>
  <c r="BH42" i="2"/>
  <c r="BI42" i="2"/>
  <c r="BJ42" i="2"/>
  <c r="BZ42" i="2" s="1"/>
  <c r="BC42" i="2"/>
  <c r="BD42" i="2"/>
  <c r="BE42" i="2"/>
  <c r="BB42" i="2"/>
  <c r="BI106" i="2"/>
  <c r="BJ106" i="2"/>
  <c r="BZ106" i="2" s="1"/>
  <c r="BC106" i="2"/>
  <c r="BD106" i="2"/>
  <c r="BE106" i="2"/>
  <c r="BG106" i="2"/>
  <c r="BH106" i="2"/>
  <c r="BB106" i="2"/>
  <c r="BC170" i="2"/>
  <c r="BD170" i="2"/>
  <c r="BE170" i="2"/>
  <c r="BG170" i="2"/>
  <c r="BH170" i="2"/>
  <c r="BI170" i="2"/>
  <c r="BJ170" i="2"/>
  <c r="BZ170" i="2" s="1"/>
  <c r="BB170" i="2"/>
  <c r="BG26" i="2"/>
  <c r="BH26" i="2"/>
  <c r="BI26" i="2"/>
  <c r="BJ26" i="2"/>
  <c r="BZ26" i="2" s="1"/>
  <c r="BC26" i="2"/>
  <c r="BD26" i="2"/>
  <c r="BE26" i="2"/>
  <c r="BB26" i="2"/>
  <c r="BD211" i="2"/>
  <c r="BE211" i="2"/>
  <c r="BG211" i="2"/>
  <c r="BH211" i="2"/>
  <c r="BI211" i="2"/>
  <c r="BJ211" i="2"/>
  <c r="BZ211" i="2" s="1"/>
  <c r="BC211" i="2"/>
  <c r="BB211" i="2"/>
  <c r="BI76" i="2"/>
  <c r="BJ76" i="2"/>
  <c r="BZ76" i="2" s="1"/>
  <c r="BC76" i="2"/>
  <c r="BD76" i="2"/>
  <c r="BE76" i="2"/>
  <c r="BG76" i="2"/>
  <c r="BH76" i="2"/>
  <c r="BB76" i="2"/>
  <c r="BC140" i="2"/>
  <c r="BD140" i="2"/>
  <c r="BE140" i="2"/>
  <c r="BG140" i="2"/>
  <c r="BH140" i="2"/>
  <c r="BI140" i="2"/>
  <c r="BJ140" i="2"/>
  <c r="BZ140" i="2" s="1"/>
  <c r="BB140" i="2"/>
  <c r="BE204" i="2"/>
  <c r="BG204" i="2"/>
  <c r="BH204" i="2"/>
  <c r="BI204" i="2"/>
  <c r="BJ204" i="2"/>
  <c r="BZ204" i="2" s="1"/>
  <c r="BC204" i="2"/>
  <c r="BD204" i="2"/>
  <c r="BB204" i="2"/>
  <c r="BJ37" i="2"/>
  <c r="BZ37" i="2" s="1"/>
  <c r="BC37" i="2"/>
  <c r="BD37" i="2"/>
  <c r="BE37" i="2"/>
  <c r="BG37" i="2"/>
  <c r="BH37" i="2"/>
  <c r="BI37" i="2"/>
  <c r="BB37" i="2"/>
  <c r="BC101" i="2"/>
  <c r="BD101" i="2"/>
  <c r="BE101" i="2"/>
  <c r="BG101" i="2"/>
  <c r="BH101" i="2"/>
  <c r="BI101" i="2"/>
  <c r="BJ101" i="2"/>
  <c r="BZ101" i="2" s="1"/>
  <c r="BB101" i="2"/>
  <c r="BC165" i="2"/>
  <c r="BD165" i="2"/>
  <c r="BE165" i="2"/>
  <c r="BG165" i="2"/>
  <c r="BH165" i="2"/>
  <c r="BI165" i="2"/>
  <c r="BJ165" i="2"/>
  <c r="BZ165" i="2" s="1"/>
  <c r="BB165" i="2"/>
  <c r="BC30" i="2"/>
  <c r="BD30" i="2"/>
  <c r="BE30" i="2"/>
  <c r="BG30" i="2"/>
  <c r="BH30" i="2"/>
  <c r="BI30" i="2"/>
  <c r="BJ30" i="2"/>
  <c r="BZ30" i="2" s="1"/>
  <c r="BB30" i="2"/>
  <c r="BD94" i="2"/>
  <c r="BE94" i="2"/>
  <c r="BG94" i="2"/>
  <c r="BH94" i="2"/>
  <c r="BI94" i="2"/>
  <c r="BJ94" i="2"/>
  <c r="BZ94" i="2" s="1"/>
  <c r="BC94" i="2"/>
  <c r="BB94" i="2"/>
  <c r="BD158" i="2"/>
  <c r="BE158" i="2"/>
  <c r="BG158" i="2"/>
  <c r="BH158" i="2"/>
  <c r="BI158" i="2"/>
  <c r="BJ158" i="2"/>
  <c r="BZ158" i="2" s="1"/>
  <c r="BC158" i="2"/>
  <c r="BB158" i="2"/>
  <c r="BH35" i="2"/>
  <c r="BI35" i="2"/>
  <c r="BJ35" i="2"/>
  <c r="BZ35" i="2" s="1"/>
  <c r="BC35" i="2"/>
  <c r="BD35" i="2"/>
  <c r="BE35" i="2"/>
  <c r="BG35" i="2"/>
  <c r="BB35" i="2"/>
  <c r="BC55" i="2"/>
  <c r="BD55" i="2"/>
  <c r="BE55" i="2"/>
  <c r="BG55" i="2"/>
  <c r="BH55" i="2"/>
  <c r="BI55" i="2"/>
  <c r="BJ55" i="2"/>
  <c r="BZ55" i="2" s="1"/>
  <c r="BB55" i="2"/>
  <c r="BE119" i="2"/>
  <c r="BG119" i="2"/>
  <c r="BH119" i="2"/>
  <c r="BI119" i="2"/>
  <c r="BJ119" i="2"/>
  <c r="BZ119" i="2" s="1"/>
  <c r="BC119" i="2"/>
  <c r="BD119" i="2"/>
  <c r="BB119" i="2"/>
  <c r="BI183" i="2"/>
  <c r="BJ183" i="2"/>
  <c r="BZ183" i="2" s="1"/>
  <c r="BC183" i="2"/>
  <c r="BD183" i="2"/>
  <c r="BE183" i="2"/>
  <c r="BG183" i="2"/>
  <c r="BH183" i="2"/>
  <c r="BB183" i="2"/>
  <c r="BJ115" i="2"/>
  <c r="BZ115" i="2" s="1"/>
  <c r="BC115" i="2"/>
  <c r="BD115" i="2"/>
  <c r="BE115" i="2"/>
  <c r="BG115" i="2"/>
  <c r="BH115" i="2"/>
  <c r="BI115" i="2"/>
  <c r="BB115" i="2"/>
  <c r="BD56" i="2"/>
  <c r="BE56" i="2"/>
  <c r="BG56" i="2"/>
  <c r="BH56" i="2"/>
  <c r="BI56" i="2"/>
  <c r="BJ56" i="2"/>
  <c r="BZ56" i="2" s="1"/>
  <c r="BC56" i="2"/>
  <c r="BB56" i="2"/>
  <c r="BG120" i="2"/>
  <c r="BH120" i="2"/>
  <c r="BI120" i="2"/>
  <c r="BJ120" i="2"/>
  <c r="BZ120" i="2" s="1"/>
  <c r="BC120" i="2"/>
  <c r="BD120" i="2"/>
  <c r="BE120" i="2"/>
  <c r="BB120" i="2"/>
  <c r="BJ184" i="2"/>
  <c r="BZ184" i="2" s="1"/>
  <c r="BC184" i="2"/>
  <c r="BD184" i="2"/>
  <c r="BE184" i="2"/>
  <c r="BG184" i="2"/>
  <c r="BH184" i="2"/>
  <c r="BI184" i="2"/>
  <c r="BB184" i="2"/>
  <c r="BG50" i="2"/>
  <c r="BH50" i="2"/>
  <c r="BI50" i="2"/>
  <c r="BJ50" i="2"/>
  <c r="BZ50" i="2" s="1"/>
  <c r="BC50" i="2"/>
  <c r="BD50" i="2"/>
  <c r="BE50" i="2"/>
  <c r="BB50" i="2"/>
  <c r="BI114" i="2"/>
  <c r="BJ114" i="2"/>
  <c r="BZ114" i="2" s="1"/>
  <c r="BC114" i="2"/>
  <c r="BD114" i="2"/>
  <c r="BE114" i="2"/>
  <c r="BG114" i="2"/>
  <c r="BH114" i="2"/>
  <c r="BB114" i="2"/>
  <c r="BC178" i="2"/>
  <c r="BD178" i="2"/>
  <c r="BE178" i="2"/>
  <c r="BG178" i="2"/>
  <c r="BH178" i="2"/>
  <c r="BI178" i="2"/>
  <c r="BJ178" i="2"/>
  <c r="BZ178" i="2" s="1"/>
  <c r="BB178" i="2"/>
  <c r="BI90" i="2"/>
  <c r="BJ90" i="2"/>
  <c r="BZ90" i="2" s="1"/>
  <c r="BC90" i="2"/>
  <c r="BD90" i="2"/>
  <c r="BE90" i="2"/>
  <c r="BG90" i="2"/>
  <c r="BH90" i="2"/>
  <c r="BB90" i="2"/>
  <c r="BC177" i="2"/>
  <c r="BC201" i="2"/>
  <c r="BC185" i="2"/>
  <c r="BC209" i="2"/>
  <c r="BE33" i="2"/>
  <c r="BE49" i="2"/>
  <c r="BE57" i="2"/>
  <c r="BE65" i="2"/>
  <c r="BE73" i="2"/>
  <c r="BE81" i="2"/>
  <c r="BH89" i="2"/>
  <c r="BH97" i="2"/>
  <c r="BH105" i="2"/>
  <c r="BH113" i="2"/>
  <c r="BH121" i="2"/>
  <c r="BH129" i="2"/>
  <c r="BH137" i="2"/>
  <c r="BH145" i="2"/>
  <c r="BH153" i="2"/>
  <c r="BH161" i="2"/>
  <c r="BC169" i="2"/>
  <c r="BC193" i="2"/>
  <c r="BG18" i="2"/>
  <c r="BA16" i="2" l="1"/>
  <c r="BT16" i="2" s="1"/>
  <c r="AU16" i="2"/>
  <c r="DS27" i="2"/>
  <c r="DS39" i="2"/>
  <c r="DS38" i="2"/>
  <c r="DS34" i="2"/>
  <c r="DS33" i="2"/>
  <c r="DS25" i="2"/>
  <c r="DS16" i="2"/>
  <c r="DS32" i="2"/>
  <c r="DS31" i="2"/>
  <c r="DS30" i="2"/>
  <c r="DS29" i="2"/>
  <c r="DS28" i="2"/>
  <c r="DS15" i="2"/>
  <c r="AL38" i="2" a="1"/>
  <c r="AL38" i="2" s="1"/>
  <c r="AL25" i="2" a="1"/>
  <c r="AL25" i="2" s="1"/>
  <c r="AL51" i="2" a="1"/>
  <c r="AL51" i="2" s="1"/>
  <c r="AL180" i="2" a="1"/>
  <c r="AL180" i="2" s="1"/>
  <c r="CX180" i="2" s="1"/>
  <c r="AL189" i="2" a="1"/>
  <c r="AL189" i="2" s="1"/>
  <c r="AL73" i="2" a="1"/>
  <c r="AL73" i="2" s="1"/>
  <c r="AL100" i="2" a="1"/>
  <c r="AL100" i="2" s="1"/>
  <c r="DF100" i="2" s="1"/>
  <c r="AL63" i="2" a="1"/>
  <c r="AL63" i="2" s="1"/>
  <c r="DD63" i="2" s="1"/>
  <c r="AL187" i="2" a="1"/>
  <c r="AL187" i="2" s="1"/>
  <c r="AL27" i="2" a="1"/>
  <c r="AL27" i="2" s="1"/>
  <c r="AL171" i="2" a="1"/>
  <c r="AL171" i="2" s="1"/>
  <c r="AL181" i="2" a="1"/>
  <c r="AL181" i="2" s="1"/>
  <c r="G179" i="8" s="1"/>
  <c r="AL93" i="2" a="1"/>
  <c r="AL93" i="2" s="1"/>
  <c r="AL149" i="2" a="1"/>
  <c r="AL149" i="2" s="1"/>
  <c r="AL183" i="2" a="1"/>
  <c r="AL183" i="2" s="1"/>
  <c r="CZ183" i="2" s="1"/>
  <c r="AL152" i="2" a="1"/>
  <c r="AL152" i="2" s="1"/>
  <c r="CZ152" i="2" s="1"/>
  <c r="AL174" i="2" a="1"/>
  <c r="AL174" i="2" s="1"/>
  <c r="AL31" i="2" a="1"/>
  <c r="AL31" i="2" s="1"/>
  <c r="AL94" i="2" a="1"/>
  <c r="AL94" i="2" s="1"/>
  <c r="AL139" i="2" a="1"/>
  <c r="AL139" i="2" s="1"/>
  <c r="DC139" i="2" s="1"/>
  <c r="AL65" i="2" a="1"/>
  <c r="AL65" i="2" s="1"/>
  <c r="AL154" i="2" a="1"/>
  <c r="AL154" i="2" s="1"/>
  <c r="DF154" i="2" s="1"/>
  <c r="AL35" i="2" a="1"/>
  <c r="AL35" i="2" s="1"/>
  <c r="DF35" i="2" s="1"/>
  <c r="AL205" i="2" a="1"/>
  <c r="AL205" i="2" s="1"/>
  <c r="AL172" i="2" a="1"/>
  <c r="AL172" i="2" s="1"/>
  <c r="AL30" i="2" a="1"/>
  <c r="AL30" i="2" s="1"/>
  <c r="AL160" i="2" a="1"/>
  <c r="AL160" i="2" s="1"/>
  <c r="AL116" i="2" a="1"/>
  <c r="AL116" i="2" s="1"/>
  <c r="DA116" i="2" s="1"/>
  <c r="AL33" i="2" a="1"/>
  <c r="AL33" i="2" s="1"/>
  <c r="AL204" i="2" a="1"/>
  <c r="AL204" i="2" s="1"/>
  <c r="CZ204" i="2" s="1"/>
  <c r="AL88" i="2" a="1"/>
  <c r="AL88" i="2" s="1"/>
  <c r="DD88" i="2" s="1"/>
  <c r="AL57" i="2" a="1"/>
  <c r="AL57" i="2" s="1"/>
  <c r="AL110" i="2" a="1"/>
  <c r="AL110" i="2" s="1"/>
  <c r="AL74" i="2" a="1"/>
  <c r="AL74" i="2" s="1"/>
  <c r="AL136" i="2" a="1"/>
  <c r="AL136" i="2" s="1"/>
  <c r="AL101" i="2" a="1"/>
  <c r="AL101" i="2" s="1"/>
  <c r="DA101" i="2" s="1"/>
  <c r="AL182" i="2" a="1"/>
  <c r="AL182" i="2" s="1"/>
  <c r="AL111" i="2" a="1"/>
  <c r="AL111" i="2" s="1"/>
  <c r="DA111" i="2" s="1"/>
  <c r="AL107" i="2" a="1"/>
  <c r="AL107" i="2" s="1"/>
  <c r="DA107" i="2" s="1"/>
  <c r="AL197" i="2" a="1"/>
  <c r="AL197" i="2" s="1"/>
  <c r="AL41" i="2" a="1"/>
  <c r="AL41" i="2" s="1"/>
  <c r="AL122" i="2" a="1"/>
  <c r="AL122" i="2" s="1"/>
  <c r="AL125" i="2" a="1"/>
  <c r="AL125" i="2" s="1"/>
  <c r="AL206" i="2" a="1"/>
  <c r="AL206" i="2" s="1"/>
  <c r="DF206" i="2" s="1"/>
  <c r="AL210" i="2" a="1"/>
  <c r="AL210" i="2" s="1"/>
  <c r="AL123" i="2" a="1"/>
  <c r="AL123" i="2" s="1"/>
  <c r="DE123" i="2" s="1"/>
  <c r="AL198" i="2" a="1"/>
  <c r="AL198" i="2" s="1"/>
  <c r="DA198" i="2" s="1"/>
  <c r="AL55" i="2" a="1"/>
  <c r="AL55" i="2" s="1"/>
  <c r="AL21" i="2" a="1"/>
  <c r="AL21" i="2" s="1"/>
  <c r="AL69" i="2" a="1"/>
  <c r="AL69" i="2" s="1"/>
  <c r="AL158" i="2" a="1"/>
  <c r="AL158" i="2" s="1"/>
  <c r="CZ158" i="2" s="1"/>
  <c r="AL75" i="2" a="1"/>
  <c r="AL75" i="2" s="1"/>
  <c r="DC75" i="2" s="1"/>
  <c r="AL200" i="2" a="1"/>
  <c r="AL200" i="2" s="1"/>
  <c r="AL102" i="2" a="1"/>
  <c r="AL102" i="2" s="1"/>
  <c r="AL199" i="2" a="1"/>
  <c r="AL199" i="2" s="1"/>
  <c r="CZ199" i="2" s="1"/>
  <c r="AL91" i="2" a="1"/>
  <c r="AL91" i="2" s="1"/>
  <c r="AL173" i="2" a="1"/>
  <c r="AL173" i="2" s="1"/>
  <c r="AL168" i="2" a="1"/>
  <c r="AL168" i="2" s="1"/>
  <c r="AL44" i="2" a="1"/>
  <c r="AL44" i="2" s="1"/>
  <c r="DC44" i="2" s="1"/>
  <c r="AL99" i="2" a="1"/>
  <c r="AL99" i="2" s="1"/>
  <c r="CY99" i="2" s="1"/>
  <c r="AL66" i="2" a="1"/>
  <c r="AL66" i="2" s="1"/>
  <c r="AL23" i="2" a="1"/>
  <c r="AL23" i="2" s="1"/>
  <c r="AL153" i="2" a="1"/>
  <c r="AL153" i="2" s="1"/>
  <c r="DA153" i="2" s="1"/>
  <c r="AL128" i="2" a="1"/>
  <c r="AL128" i="2" s="1"/>
  <c r="AL175" i="2" a="1"/>
  <c r="AL175" i="2" s="1"/>
  <c r="AL119" i="2" a="1"/>
  <c r="AL119" i="2" s="1"/>
  <c r="AL179" i="2" a="1"/>
  <c r="AL179" i="2" s="1"/>
  <c r="DE179" i="2" s="1"/>
  <c r="AL79" i="2" a="1"/>
  <c r="AL79" i="2" s="1"/>
  <c r="DD79" i="2" s="1"/>
  <c r="AL39" i="2" a="1"/>
  <c r="AL39" i="2" s="1"/>
  <c r="AL115" i="2" a="1"/>
  <c r="AL115" i="2" s="1"/>
  <c r="AL28" i="2" a="1"/>
  <c r="AL28" i="2" s="1"/>
  <c r="DC28" i="2" s="1"/>
  <c r="AL112" i="2" a="1"/>
  <c r="AL112" i="2" s="1"/>
  <c r="AL193" i="2" a="1"/>
  <c r="AL193" i="2" s="1"/>
  <c r="AL58" i="2" a="1"/>
  <c r="AL58" i="2" s="1"/>
  <c r="DC58" i="2" s="1"/>
  <c r="AL157" i="2" a="1"/>
  <c r="AL157" i="2" s="1"/>
  <c r="AL64" i="2" a="1"/>
  <c r="AL64" i="2" s="1"/>
  <c r="DB64" i="2" s="1"/>
  <c r="AL108" i="2" a="1"/>
  <c r="AL108" i="2" s="1"/>
  <c r="AL77" i="2" a="1"/>
  <c r="AL77" i="2" s="1"/>
  <c r="DD77" i="2" s="1"/>
  <c r="AL166" i="2" a="1"/>
  <c r="AL166" i="2" s="1"/>
  <c r="DF166" i="2" s="1"/>
  <c r="AL48" i="2" a="1"/>
  <c r="AL48" i="2" s="1"/>
  <c r="DA48" i="2" s="1"/>
  <c r="AL155" i="2" a="1"/>
  <c r="AL155" i="2" s="1"/>
  <c r="AL130" i="2" a="1"/>
  <c r="AL130" i="2" s="1"/>
  <c r="CY130" i="2" s="1"/>
  <c r="AL201" i="2" a="1"/>
  <c r="AL201" i="2" s="1"/>
  <c r="AL82" i="2" a="1"/>
  <c r="AL82" i="2" s="1"/>
  <c r="DC82" i="2" s="1"/>
  <c r="AL163" i="2" a="1"/>
  <c r="AL163" i="2" s="1"/>
  <c r="AL34" i="2" a="1"/>
  <c r="AL34" i="2" s="1"/>
  <c r="DA34" i="2" s="1"/>
  <c r="AL103" i="2" a="1"/>
  <c r="AL103" i="2" s="1"/>
  <c r="CZ103" i="2" s="1"/>
  <c r="AL26" i="2" a="1"/>
  <c r="AL26" i="2" s="1"/>
  <c r="DB26" i="2" s="1"/>
  <c r="AL76" i="2" a="1"/>
  <c r="AL76" i="2" s="1"/>
  <c r="AL24" i="2" a="1"/>
  <c r="AL24" i="2" s="1"/>
  <c r="DF24" i="2" s="1"/>
  <c r="AL97" i="2" a="1"/>
  <c r="AL97" i="2" s="1"/>
  <c r="AL176" i="2" a="1"/>
  <c r="AL176" i="2" s="1"/>
  <c r="DA176" i="2" s="1"/>
  <c r="AL98" i="2" a="1"/>
  <c r="AL98" i="2" s="1"/>
  <c r="AL127" i="2" a="1"/>
  <c r="AL127" i="2" s="1"/>
  <c r="DF127" i="2" s="1"/>
  <c r="AL50" i="2" a="1"/>
  <c r="AL50" i="2" s="1"/>
  <c r="DA50" i="2" s="1"/>
  <c r="AL92" i="2" a="1"/>
  <c r="AL92" i="2" s="1"/>
  <c r="DA92" i="2" s="1"/>
  <c r="AL209" i="2" a="1"/>
  <c r="AL209" i="2" s="1"/>
  <c r="AL67" i="2" a="1"/>
  <c r="AL67" i="2" s="1"/>
  <c r="DA67" i="2" s="1"/>
  <c r="AL151" i="2" a="1"/>
  <c r="AL151" i="2" s="1"/>
  <c r="AL145" i="2" a="1"/>
  <c r="AL145" i="2" s="1"/>
  <c r="DA145" i="2" s="1"/>
  <c r="AL185" i="2" a="1"/>
  <c r="AL185" i="2" s="1"/>
  <c r="AL165" i="2" a="1"/>
  <c r="AL165" i="2" s="1"/>
  <c r="CW165" i="2" s="1"/>
  <c r="AL120" i="2" a="1"/>
  <c r="AL120" i="2" s="1"/>
  <c r="DB120" i="2" s="1"/>
  <c r="AL211" i="2" a="1"/>
  <c r="AL211" i="2" s="1"/>
  <c r="CY211" i="2" s="1"/>
  <c r="AL32" i="2" a="1"/>
  <c r="AL32" i="2" s="1"/>
  <c r="AL143" i="2" a="1"/>
  <c r="AL143" i="2" s="1"/>
  <c r="DD143" i="2" s="1"/>
  <c r="AL95" i="2" a="1"/>
  <c r="AL95" i="2" s="1"/>
  <c r="AL40" i="2" a="1"/>
  <c r="AL40" i="2" s="1"/>
  <c r="DC40" i="2" s="1"/>
  <c r="AL80" i="2" a="1"/>
  <c r="AL80" i="2" s="1"/>
  <c r="AL53" i="2" a="1"/>
  <c r="AL53" i="2" s="1"/>
  <c r="CY53" i="2" s="1"/>
  <c r="AL49" i="2" a="1"/>
  <c r="AL49" i="2" s="1"/>
  <c r="DB49" i="2" s="1"/>
  <c r="AL114" i="2" a="1"/>
  <c r="AL114" i="2" s="1"/>
  <c r="CY114" i="2" s="1"/>
  <c r="AL140" i="2" a="1"/>
  <c r="AL140" i="2" s="1"/>
  <c r="AL137" i="2" a="1"/>
  <c r="AL137" i="2" s="1"/>
  <c r="CX137" i="2" s="1"/>
  <c r="AL131" i="2" a="1"/>
  <c r="AL131" i="2" s="1"/>
  <c r="AL84" i="2" a="1"/>
  <c r="AL84" i="2" s="1"/>
  <c r="DC84" i="2" s="1"/>
  <c r="AL72" i="2" a="1"/>
  <c r="AL72" i="2" s="1"/>
  <c r="AL161" i="2" a="1"/>
  <c r="AL161" i="2" s="1"/>
  <c r="DE161" i="2" s="1"/>
  <c r="AL138" i="2" a="1"/>
  <c r="AL138" i="2" s="1"/>
  <c r="CX138" i="2" s="1"/>
  <c r="AL156" i="2" a="1"/>
  <c r="AL156" i="2" s="1"/>
  <c r="DD156" i="2" s="1"/>
  <c r="AL78" i="2" a="1"/>
  <c r="AL78" i="2" s="1"/>
  <c r="AL22" i="2" a="1"/>
  <c r="AL22" i="2" s="1"/>
  <c r="AL141" i="2" a="1"/>
  <c r="AL141" i="2" s="1"/>
  <c r="AL85" i="2" a="1"/>
  <c r="AL85" i="2" s="1"/>
  <c r="CZ85" i="2" s="1"/>
  <c r="AL71" i="2" a="1"/>
  <c r="AL71" i="2" s="1"/>
  <c r="AL147" i="2" a="1"/>
  <c r="AL147" i="2" s="1"/>
  <c r="DE147" i="2" s="1"/>
  <c r="AL194" i="2" a="1"/>
  <c r="AL194" i="2" s="1"/>
  <c r="CX194" i="2" s="1"/>
  <c r="AL177" i="2" a="1"/>
  <c r="AL177" i="2" s="1"/>
  <c r="CZ177" i="2" s="1"/>
  <c r="AL170" i="2" a="1"/>
  <c r="AL170" i="2" s="1"/>
  <c r="AL60" i="2" a="1"/>
  <c r="AL60" i="2" s="1"/>
  <c r="CY60" i="2" s="1"/>
  <c r="AL117" i="2" a="1"/>
  <c r="AL117" i="2" s="1"/>
  <c r="AL192" i="2" a="1"/>
  <c r="AL192" i="2" s="1"/>
  <c r="D190" i="8" s="1"/>
  <c r="AL90" i="2" a="1"/>
  <c r="AL90" i="2" s="1"/>
  <c r="AL68" i="2" a="1"/>
  <c r="AL68" i="2" s="1"/>
  <c r="DD68" i="2" s="1"/>
  <c r="AL113" i="2" a="1"/>
  <c r="AL113" i="2" s="1"/>
  <c r="CZ113" i="2" s="1"/>
  <c r="AL195" i="2" a="1"/>
  <c r="AL195" i="2" s="1"/>
  <c r="CZ195" i="2" s="1"/>
  <c r="AL202" i="2" a="1"/>
  <c r="AL202" i="2" s="1"/>
  <c r="AL212" i="2" a="1"/>
  <c r="AL212" i="2" s="1"/>
  <c r="DE212" i="2" s="1"/>
  <c r="AL62" i="2" a="1"/>
  <c r="AL62" i="2" s="1"/>
  <c r="AL104" i="2" a="1"/>
  <c r="AL104" i="2" s="1"/>
  <c r="CZ104" i="2" s="1"/>
  <c r="AL148" i="2" a="1"/>
  <c r="AL148" i="2" s="1"/>
  <c r="AL169" i="2" a="1"/>
  <c r="AL169" i="2" s="1"/>
  <c r="CX169" i="2" s="1"/>
  <c r="AL146" i="2" a="1"/>
  <c r="AL146" i="2" s="1"/>
  <c r="CY146" i="2" s="1"/>
  <c r="AL203" i="2" a="1"/>
  <c r="AL203" i="2" s="1"/>
  <c r="DE203" i="2" s="1"/>
  <c r="AL56" i="2" a="1"/>
  <c r="AL56" i="2" s="1"/>
  <c r="AL142" i="2" a="1"/>
  <c r="AL142" i="2" s="1"/>
  <c r="CZ142" i="2" s="1"/>
  <c r="AL20" i="2" a="1"/>
  <c r="AL20" i="2" s="1"/>
  <c r="DA20" i="2" s="1"/>
  <c r="AL129" i="2" a="1"/>
  <c r="AL129" i="2" s="1"/>
  <c r="C127" i="8" s="1"/>
  <c r="AL47" i="2" a="1"/>
  <c r="AL47" i="2" s="1"/>
  <c r="DA47" i="2" s="1"/>
  <c r="AL96" i="2" a="1"/>
  <c r="AL96" i="2" s="1"/>
  <c r="CY96" i="2" s="1"/>
  <c r="AL159" i="2" a="1"/>
  <c r="AL159" i="2" s="1"/>
  <c r="DA159" i="2" s="1"/>
  <c r="AL213" i="2" a="1"/>
  <c r="AL213" i="2" s="1"/>
  <c r="CW213" i="2" s="1"/>
  <c r="AL87" i="2" a="1"/>
  <c r="AL87" i="2" s="1"/>
  <c r="AL83" i="2" a="1"/>
  <c r="AL83" i="2" s="1"/>
  <c r="DA83" i="2" s="1"/>
  <c r="AL124" i="2" a="1"/>
  <c r="AL124" i="2" s="1"/>
  <c r="AL81" i="2" a="1"/>
  <c r="AL81" i="2" s="1"/>
  <c r="DA81" i="2" s="1"/>
  <c r="AL121" i="2" a="1"/>
  <c r="AL121" i="2" s="1"/>
  <c r="CY121" i="2" s="1"/>
  <c r="AL106" i="2" a="1"/>
  <c r="AL106" i="2" s="1"/>
  <c r="CZ106" i="2" s="1"/>
  <c r="AL132" i="2" a="1"/>
  <c r="AL132" i="2" s="1"/>
  <c r="DD132" i="2" s="1"/>
  <c r="AL54" i="2" a="1"/>
  <c r="AL54" i="2" s="1"/>
  <c r="DC54" i="2" s="1"/>
  <c r="AL36" i="2" a="1"/>
  <c r="AL36" i="2" s="1"/>
  <c r="AL184" i="2" a="1"/>
  <c r="AL184" i="2" s="1"/>
  <c r="G182" i="8" s="1"/>
  <c r="AL29" i="2" a="1"/>
  <c r="AL29" i="2" s="1"/>
  <c r="AL126" i="2" a="1"/>
  <c r="AL126" i="2" s="1"/>
  <c r="DB126" i="2" s="1"/>
  <c r="AL150" i="2" a="1"/>
  <c r="AL150" i="2" s="1"/>
  <c r="CZ150" i="2" s="1"/>
  <c r="AL191" i="2" a="1"/>
  <c r="AL191" i="2" s="1"/>
  <c r="DA191" i="2" s="1"/>
  <c r="AL70" i="2" a="1"/>
  <c r="AL70" i="2" s="1"/>
  <c r="DF70" i="2" s="1"/>
  <c r="AL214" i="2" a="1"/>
  <c r="AL214" i="2" s="1"/>
  <c r="DE214" i="2" s="1"/>
  <c r="AL89" i="2" a="1"/>
  <c r="AL89" i="2" s="1"/>
  <c r="AL45" i="2" a="1"/>
  <c r="AL45" i="2" s="1"/>
  <c r="DC45" i="2" s="1"/>
  <c r="AL135" i="2" a="1"/>
  <c r="AL135" i="2" s="1"/>
  <c r="AL167" i="2" a="1"/>
  <c r="AL167" i="2" s="1"/>
  <c r="CZ167" i="2" s="1"/>
  <c r="AL208" i="2" a="1"/>
  <c r="AL208" i="2" s="1"/>
  <c r="AL164" i="2" a="1"/>
  <c r="AL164" i="2" s="1"/>
  <c r="DD164" i="2" s="1"/>
  <c r="AL52" i="2" a="1"/>
  <c r="AL52" i="2" s="1"/>
  <c r="DF52" i="2" s="1"/>
  <c r="AL207" i="2" a="1"/>
  <c r="AL207" i="2" s="1"/>
  <c r="DF207" i="2" s="1"/>
  <c r="AL144" i="2" a="1"/>
  <c r="AL144" i="2" s="1"/>
  <c r="AL178" i="2" a="1"/>
  <c r="AL178" i="2" s="1"/>
  <c r="CX178" i="2" s="1"/>
  <c r="AL188" i="2" a="1"/>
  <c r="AL188" i="2" s="1"/>
  <c r="CW188" i="2" s="1"/>
  <c r="AL46" i="2" a="1"/>
  <c r="AL46" i="2" s="1"/>
  <c r="DC46" i="2" s="1"/>
  <c r="AL162" i="2" a="1"/>
  <c r="AL162" i="2" s="1"/>
  <c r="AL186" i="2" a="1"/>
  <c r="AL186" i="2" s="1"/>
  <c r="CX186" i="2" s="1"/>
  <c r="AL196" i="2" a="1"/>
  <c r="AL196" i="2" s="1"/>
  <c r="DD196" i="2" s="1"/>
  <c r="AL118" i="2" a="1"/>
  <c r="AL118" i="2" s="1"/>
  <c r="DB118" i="2" s="1"/>
  <c r="AL61" i="2" a="1"/>
  <c r="AL61" i="2" s="1"/>
  <c r="AL43" i="2" a="1"/>
  <c r="AL43" i="2" s="1"/>
  <c r="DC43" i="2" s="1"/>
  <c r="AL109" i="2" a="1"/>
  <c r="AL109" i="2" s="1"/>
  <c r="CW109" i="2" s="1"/>
  <c r="AL190" i="2" a="1"/>
  <c r="AL190" i="2" s="1"/>
  <c r="CZ190" i="2" s="1"/>
  <c r="AL42" i="2" a="1"/>
  <c r="AL42" i="2" s="1"/>
  <c r="AL37" i="2" a="1"/>
  <c r="AL37" i="2" s="1"/>
  <c r="DB37" i="2" s="1"/>
  <c r="AL134" i="2" a="1"/>
  <c r="AL134" i="2" s="1"/>
  <c r="DB134" i="2" s="1"/>
  <c r="AL86" i="2" a="1"/>
  <c r="AL86" i="2" s="1"/>
  <c r="CY86" i="2" s="1"/>
  <c r="AL59" i="2" a="1"/>
  <c r="AL59" i="2" s="1"/>
  <c r="AL133" i="2" a="1"/>
  <c r="AL133" i="2" s="1"/>
  <c r="DC133" i="2" s="1"/>
  <c r="DB15" i="2"/>
  <c r="DA15" i="2"/>
  <c r="DE16" i="2"/>
  <c r="DO16" i="2" s="1"/>
  <c r="BB14" i="8" s="1"/>
  <c r="DC16" i="2"/>
  <c r="DM16" i="2" s="1"/>
  <c r="AZ14" i="8" s="1"/>
  <c r="CZ16" i="2"/>
  <c r="DD15" i="2"/>
  <c r="DN15" i="2" s="1"/>
  <c r="BA13" i="8" s="1"/>
  <c r="CX15" i="2"/>
  <c r="CZ17" i="2"/>
  <c r="CW17" i="2"/>
  <c r="DC17" i="2"/>
  <c r="DM17" i="2" s="1"/>
  <c r="AZ15" i="8" s="1"/>
  <c r="DD17" i="2"/>
  <c r="DN17" i="2" s="1"/>
  <c r="BA15" i="8" s="1"/>
  <c r="CX17" i="2"/>
  <c r="DB16" i="2"/>
  <c r="DL16" i="2" s="1"/>
  <c r="AY14" i="8" s="1"/>
  <c r="DF16" i="2"/>
  <c r="DP16" i="2" s="1"/>
  <c r="BC14" i="8" s="1"/>
  <c r="DD16" i="2"/>
  <c r="DN16" i="2" s="1"/>
  <c r="BA14" i="8" s="1"/>
  <c r="CW16" i="2"/>
  <c r="CX16" i="2"/>
  <c r="CY16" i="2"/>
  <c r="CZ15" i="2"/>
  <c r="DC15" i="2"/>
  <c r="DM15" i="2" s="1"/>
  <c r="AZ13" i="8" s="1"/>
  <c r="DF15" i="2"/>
  <c r="DP15" i="2" s="1"/>
  <c r="BC13" i="8" s="1"/>
  <c r="DE15" i="2"/>
  <c r="DO15" i="2" s="1"/>
  <c r="BB13" i="8" s="1"/>
  <c r="CW15" i="2"/>
  <c r="DF17" i="2"/>
  <c r="DP17" i="2" s="1"/>
  <c r="BC15" i="8" s="1"/>
  <c r="DE17" i="2"/>
  <c r="DO17" i="2" s="1"/>
  <c r="BB15" i="8" s="1"/>
  <c r="DA17" i="2"/>
  <c r="G14" i="8"/>
  <c r="D14" i="8"/>
  <c r="C14" i="8"/>
  <c r="B14" i="8"/>
  <c r="F14" i="8"/>
  <c r="E14" i="8"/>
  <c r="E15" i="8"/>
  <c r="D15" i="8"/>
  <c r="F15" i="8"/>
  <c r="C15" i="8"/>
  <c r="G15" i="8"/>
  <c r="B15" i="8"/>
  <c r="DB17" i="2"/>
  <c r="DL17" i="2" s="1"/>
  <c r="AY15" i="8" s="1"/>
  <c r="C13" i="8"/>
  <c r="F13" i="8"/>
  <c r="G13" i="8"/>
  <c r="E13" i="8"/>
  <c r="B13" i="8"/>
  <c r="D13" i="8"/>
  <c r="DL15" i="2"/>
  <c r="AY13" i="8" s="1"/>
  <c r="AW16" i="2"/>
  <c r="BO16" i="2" s="1"/>
  <c r="AT16" i="2"/>
  <c r="AS16" i="2"/>
  <c r="BM16" i="2" s="1"/>
  <c r="AR16" i="2"/>
  <c r="C18" i="8"/>
  <c r="E18" i="8"/>
  <c r="D18" i="8"/>
  <c r="G18" i="8"/>
  <c r="DD20" i="2"/>
  <c r="DB20" i="2"/>
  <c r="CZ20" i="2"/>
  <c r="B18" i="8"/>
  <c r="CY20" i="2"/>
  <c r="F18" i="8"/>
  <c r="DF20" i="2"/>
  <c r="DE20" i="2"/>
  <c r="CX20" i="2"/>
  <c r="DC20" i="2"/>
  <c r="CW20" i="2"/>
  <c r="BV169" i="2"/>
  <c r="BW35" i="2"/>
  <c r="BV42" i="2"/>
  <c r="BX75" i="2"/>
  <c r="BX162" i="2"/>
  <c r="BX99" i="2"/>
  <c r="BV198" i="2"/>
  <c r="BW89" i="2"/>
  <c r="BV185" i="2"/>
  <c r="BV90" i="2"/>
  <c r="BX178" i="2"/>
  <c r="BV114" i="2"/>
  <c r="BW184" i="2"/>
  <c r="BW115" i="2"/>
  <c r="BV183" i="2"/>
  <c r="BX55" i="2"/>
  <c r="BX30" i="2"/>
  <c r="BX165" i="2"/>
  <c r="BX101" i="2"/>
  <c r="BW37" i="2"/>
  <c r="BX140" i="2"/>
  <c r="BV76" i="2"/>
  <c r="BX170" i="2"/>
  <c r="BV106" i="2"/>
  <c r="BW176" i="2"/>
  <c r="BV175" i="2"/>
  <c r="BX47" i="2"/>
  <c r="BX157" i="2"/>
  <c r="BX93" i="2"/>
  <c r="BV68" i="2"/>
  <c r="BX78" i="2"/>
  <c r="BX85" i="2"/>
  <c r="BX124" i="2"/>
  <c r="BW139" i="2"/>
  <c r="BW185" i="2"/>
  <c r="BX22" i="2"/>
  <c r="BW21" i="2"/>
  <c r="BX132" i="2"/>
  <c r="BX39" i="2"/>
  <c r="BX149" i="2"/>
  <c r="BV60" i="2"/>
  <c r="BV75" i="2"/>
  <c r="BX185" i="2"/>
  <c r="BW29" i="2"/>
  <c r="BW163" i="2"/>
  <c r="BV162" i="2"/>
  <c r="BV98" i="2"/>
  <c r="BV145" i="2"/>
  <c r="BV99" i="2"/>
  <c r="BX32" i="2"/>
  <c r="BW31" i="2"/>
  <c r="BX134" i="2"/>
  <c r="BW70" i="2"/>
  <c r="BW141" i="2"/>
  <c r="BV77" i="2"/>
  <c r="BW116" i="2"/>
  <c r="BV107" i="2"/>
  <c r="BW186" i="2"/>
  <c r="BX166" i="2"/>
  <c r="BV45" i="2"/>
  <c r="BW137" i="2"/>
  <c r="BV210" i="2"/>
  <c r="BX17" i="2"/>
  <c r="BW24" i="2"/>
  <c r="BW16" i="2"/>
  <c r="BX151" i="2"/>
  <c r="BX87" i="2"/>
  <c r="BV23" i="2"/>
  <c r="BW126" i="2"/>
  <c r="BV62" i="2"/>
  <c r="BV133" i="2"/>
  <c r="BX172" i="2"/>
  <c r="BV108" i="2"/>
  <c r="BV164" i="2"/>
  <c r="BU73" i="2"/>
  <c r="BW192" i="2"/>
  <c r="BW147" i="2"/>
  <c r="BX145" i="2"/>
  <c r="BV81" i="2"/>
  <c r="BV91" i="2"/>
  <c r="BW202" i="2"/>
  <c r="BV208" i="2"/>
  <c r="BX80" i="2"/>
  <c r="BX203" i="2"/>
  <c r="BW79" i="2"/>
  <c r="BX187" i="2"/>
  <c r="BX118" i="2"/>
  <c r="BW54" i="2"/>
  <c r="BW125" i="2"/>
  <c r="BV61" i="2"/>
  <c r="BW100" i="2"/>
  <c r="BV15" i="2"/>
  <c r="BV191" i="2"/>
  <c r="BX109" i="2"/>
  <c r="BW73" i="2"/>
  <c r="BV194" i="2"/>
  <c r="BW72" i="2"/>
  <c r="BW171" i="2"/>
  <c r="BX135" i="2"/>
  <c r="BV71" i="2"/>
  <c r="BW110" i="2"/>
  <c r="BV46" i="2"/>
  <c r="BV117" i="2"/>
  <c r="BV156" i="2"/>
  <c r="BV92" i="2"/>
  <c r="BU65" i="2"/>
  <c r="BW63" i="2"/>
  <c r="BW148" i="2"/>
  <c r="DA58" i="2"/>
  <c r="DF157" i="2"/>
  <c r="DB157" i="2"/>
  <c r="CZ157" i="2"/>
  <c r="CW157" i="2"/>
  <c r="DA157" i="2"/>
  <c r="DE157" i="2"/>
  <c r="DC157" i="2"/>
  <c r="G155" i="8"/>
  <c r="DD157" i="2"/>
  <c r="CX157" i="2"/>
  <c r="E155" i="8"/>
  <c r="CY157" i="2"/>
  <c r="C155" i="8"/>
  <c r="D155" i="8"/>
  <c r="F155" i="8"/>
  <c r="B155" i="8"/>
  <c r="DF64" i="2"/>
  <c r="D62" i="8"/>
  <c r="DF108" i="2"/>
  <c r="DB108" i="2"/>
  <c r="DD108" i="2"/>
  <c r="DE108" i="2"/>
  <c r="CY108" i="2"/>
  <c r="CZ108" i="2"/>
  <c r="DA108" i="2"/>
  <c r="DC108" i="2"/>
  <c r="CW108" i="2"/>
  <c r="CX108" i="2"/>
  <c r="G106" i="8"/>
  <c r="D106" i="8"/>
  <c r="C106" i="8"/>
  <c r="E106" i="8"/>
  <c r="F106" i="8"/>
  <c r="B106" i="8"/>
  <c r="DF155" i="2"/>
  <c r="DB155" i="2"/>
  <c r="DA155" i="2"/>
  <c r="DE155" i="2"/>
  <c r="CZ155" i="2"/>
  <c r="CX155" i="2"/>
  <c r="CY155" i="2"/>
  <c r="DC155" i="2"/>
  <c r="DD155" i="2"/>
  <c r="CW155" i="2"/>
  <c r="D153" i="8"/>
  <c r="E153" i="8"/>
  <c r="C153" i="8"/>
  <c r="F153" i="8"/>
  <c r="G153" i="8"/>
  <c r="B153" i="8"/>
  <c r="DF130" i="2"/>
  <c r="CW130" i="2"/>
  <c r="DE201" i="2"/>
  <c r="DA201" i="2"/>
  <c r="CW201" i="2"/>
  <c r="DB201" i="2"/>
  <c r="DC201" i="2"/>
  <c r="DD201" i="2"/>
  <c r="DF201" i="2"/>
  <c r="CX201" i="2"/>
  <c r="C199" i="8"/>
  <c r="G199" i="8"/>
  <c r="CY201" i="2"/>
  <c r="CZ201" i="2"/>
  <c r="E199" i="8"/>
  <c r="D199" i="8"/>
  <c r="B199" i="8"/>
  <c r="F199" i="8"/>
  <c r="DB82" i="2"/>
  <c r="CW82" i="2"/>
  <c r="DF163" i="2"/>
  <c r="DB163" i="2"/>
  <c r="DA163" i="2"/>
  <c r="DE163" i="2"/>
  <c r="CZ163" i="2"/>
  <c r="CY163" i="2"/>
  <c r="DC163" i="2"/>
  <c r="DD163" i="2"/>
  <c r="CW163" i="2"/>
  <c r="CX163" i="2"/>
  <c r="G161" i="8"/>
  <c r="C161" i="8"/>
  <c r="B161" i="8"/>
  <c r="D161" i="8"/>
  <c r="E161" i="8"/>
  <c r="F161" i="8"/>
  <c r="DE103" i="2"/>
  <c r="DF76" i="2"/>
  <c r="DB76" i="2"/>
  <c r="DD76" i="2"/>
  <c r="DE76" i="2"/>
  <c r="CY76" i="2"/>
  <c r="CZ76" i="2"/>
  <c r="DA76" i="2"/>
  <c r="DC76" i="2"/>
  <c r="CW76" i="2"/>
  <c r="CX76" i="2"/>
  <c r="G74" i="8"/>
  <c r="D74" i="8"/>
  <c r="C74" i="8"/>
  <c r="E74" i="8"/>
  <c r="F74" i="8"/>
  <c r="B74" i="8"/>
  <c r="DC24" i="2"/>
  <c r="DF97" i="2"/>
  <c r="DB97" i="2"/>
  <c r="CY97" i="2"/>
  <c r="CZ97" i="2"/>
  <c r="DA97" i="2"/>
  <c r="DC97" i="2"/>
  <c r="DD97" i="2"/>
  <c r="DE97" i="2"/>
  <c r="CW97" i="2"/>
  <c r="C95" i="8"/>
  <c r="G95" i="8"/>
  <c r="CX97" i="2"/>
  <c r="E95" i="8"/>
  <c r="D95" i="8"/>
  <c r="F95" i="8"/>
  <c r="B95" i="8"/>
  <c r="D174" i="8"/>
  <c r="C174" i="8"/>
  <c r="DF98" i="2"/>
  <c r="DB98" i="2"/>
  <c r="CY98" i="2"/>
  <c r="CZ98" i="2"/>
  <c r="DA98" i="2"/>
  <c r="DC98" i="2"/>
  <c r="DD98" i="2"/>
  <c r="DE98" i="2"/>
  <c r="CX98" i="2"/>
  <c r="F96" i="8"/>
  <c r="CW98" i="2"/>
  <c r="C96" i="8"/>
  <c r="D96" i="8"/>
  <c r="E96" i="8"/>
  <c r="B96" i="8"/>
  <c r="G96" i="8"/>
  <c r="CX127" i="2"/>
  <c r="DE209" i="2"/>
  <c r="DA209" i="2"/>
  <c r="CW209" i="2"/>
  <c r="DB209" i="2"/>
  <c r="DC209" i="2"/>
  <c r="CX209" i="2"/>
  <c r="DD209" i="2"/>
  <c r="DF209" i="2"/>
  <c r="C207" i="8"/>
  <c r="G207" i="8"/>
  <c r="CY209" i="2"/>
  <c r="CZ209" i="2"/>
  <c r="E207" i="8"/>
  <c r="B207" i="8"/>
  <c r="F207" i="8"/>
  <c r="D207" i="8"/>
  <c r="DA18" i="2"/>
  <c r="DC18" i="2"/>
  <c r="DE18" i="2"/>
  <c r="DF18" i="2"/>
  <c r="CY18" i="2"/>
  <c r="CZ18" i="2"/>
  <c r="DB18" i="2"/>
  <c r="DD18" i="2"/>
  <c r="CX18" i="2"/>
  <c r="CW18" i="2"/>
  <c r="F16" i="8"/>
  <c r="E16" i="8"/>
  <c r="B16" i="8"/>
  <c r="C16" i="8"/>
  <c r="G16" i="8"/>
  <c r="D16" i="8"/>
  <c r="BV120" i="2"/>
  <c r="BX175" i="2"/>
  <c r="BW206" i="2"/>
  <c r="BW169" i="2"/>
  <c r="BX77" i="2"/>
  <c r="BW20" i="2"/>
  <c r="BV146" i="2"/>
  <c r="BW178" i="2"/>
  <c r="BV184" i="2"/>
  <c r="BX56" i="2"/>
  <c r="BV115" i="2"/>
  <c r="BW55" i="2"/>
  <c r="BX158" i="2"/>
  <c r="BX94" i="2"/>
  <c r="BW30" i="2"/>
  <c r="BW165" i="2"/>
  <c r="BW101" i="2"/>
  <c r="BV37" i="2"/>
  <c r="BW140" i="2"/>
  <c r="BX211" i="2"/>
  <c r="BW170" i="2"/>
  <c r="BV176" i="2"/>
  <c r="BX48" i="2"/>
  <c r="BW47" i="2"/>
  <c r="BX150" i="2"/>
  <c r="BX86" i="2"/>
  <c r="BW157" i="2"/>
  <c r="BW93" i="2"/>
  <c r="BX40" i="2"/>
  <c r="BW78" i="2"/>
  <c r="BW85" i="2"/>
  <c r="BW124" i="2"/>
  <c r="BV139" i="2"/>
  <c r="BX38" i="2"/>
  <c r="BW201" i="2"/>
  <c r="BW22" i="2"/>
  <c r="BV21" i="2"/>
  <c r="BW132" i="2"/>
  <c r="BX179" i="2"/>
  <c r="BW39" i="2"/>
  <c r="BX142" i="2"/>
  <c r="BW149" i="2"/>
  <c r="BX195" i="2"/>
  <c r="BX84" i="2"/>
  <c r="BX201" i="2"/>
  <c r="BV29" i="2"/>
  <c r="BV163" i="2"/>
  <c r="BV137" i="2"/>
  <c r="BX25" i="2"/>
  <c r="BW32" i="2"/>
  <c r="BX159" i="2"/>
  <c r="BX95" i="2"/>
  <c r="BV31" i="2"/>
  <c r="BW134" i="2"/>
  <c r="BV70" i="2"/>
  <c r="BV141" i="2"/>
  <c r="BX180" i="2"/>
  <c r="BV116" i="2"/>
  <c r="BV186" i="2"/>
  <c r="BX127" i="2"/>
  <c r="BW166" i="2"/>
  <c r="BW129" i="2"/>
  <c r="BU155" i="2"/>
  <c r="BU210" i="2"/>
  <c r="BU146" i="2"/>
  <c r="BU82" i="2"/>
  <c r="BU17" i="2"/>
  <c r="BU152" i="2"/>
  <c r="BU88" i="2"/>
  <c r="BU24" i="2"/>
  <c r="BU16" i="2"/>
  <c r="BU151" i="2"/>
  <c r="BU87" i="2"/>
  <c r="BU23" i="2"/>
  <c r="BU190" i="2"/>
  <c r="BU126" i="2"/>
  <c r="BU62" i="2"/>
  <c r="BU197" i="2"/>
  <c r="BU133" i="2"/>
  <c r="BU69" i="2"/>
  <c r="BU123" i="2"/>
  <c r="BU172" i="2"/>
  <c r="BU108" i="2"/>
  <c r="BU44" i="2"/>
  <c r="BU67" i="2"/>
  <c r="BU164" i="2"/>
  <c r="BU36" i="2"/>
  <c r="BU43" i="2"/>
  <c r="BU18" i="2"/>
  <c r="BU57" i="2"/>
  <c r="BV192" i="2"/>
  <c r="BV147" i="2"/>
  <c r="BX102" i="2"/>
  <c r="BX137" i="2"/>
  <c r="BV73" i="2"/>
  <c r="BV202" i="2"/>
  <c r="BW80" i="2"/>
  <c r="BW203" i="2"/>
  <c r="BX143" i="2"/>
  <c r="BV79" i="2"/>
  <c r="BW187" i="2"/>
  <c r="BW118" i="2"/>
  <c r="BV54" i="2"/>
  <c r="BV125" i="2"/>
  <c r="BV100" i="2"/>
  <c r="BW15" i="2"/>
  <c r="BW109" i="2"/>
  <c r="BW65" i="2"/>
  <c r="BU27" i="2"/>
  <c r="BU194" i="2"/>
  <c r="BU130" i="2"/>
  <c r="BU66" i="2"/>
  <c r="BU200" i="2"/>
  <c r="BU136" i="2"/>
  <c r="BU72" i="2"/>
  <c r="BU171" i="2"/>
  <c r="BU199" i="2"/>
  <c r="BU135" i="2"/>
  <c r="BU71" i="2"/>
  <c r="BU131" i="2"/>
  <c r="BU174" i="2"/>
  <c r="BU110" i="2"/>
  <c r="BU46" i="2"/>
  <c r="BU181" i="2"/>
  <c r="BU117" i="2"/>
  <c r="BU53" i="2"/>
  <c r="BU51" i="2"/>
  <c r="BU156" i="2"/>
  <c r="BU92" i="2"/>
  <c r="BU28" i="2"/>
  <c r="BU193" i="2"/>
  <c r="BU49" i="2"/>
  <c r="BV63" i="2"/>
  <c r="BV148" i="2"/>
  <c r="CY67" i="2"/>
  <c r="D65" i="8"/>
  <c r="DF151" i="2"/>
  <c r="DB151" i="2"/>
  <c r="DA151" i="2"/>
  <c r="DE151" i="2"/>
  <c r="CZ151" i="2"/>
  <c r="CW151" i="2"/>
  <c r="CY151" i="2"/>
  <c r="CX151" i="2"/>
  <c r="DC151" i="2"/>
  <c r="DD151" i="2"/>
  <c r="B149" i="8"/>
  <c r="G149" i="8"/>
  <c r="E149" i="8"/>
  <c r="F149" i="8"/>
  <c r="C149" i="8"/>
  <c r="D149" i="8"/>
  <c r="CY145" i="2"/>
  <c r="F143" i="8"/>
  <c r="DB185" i="2"/>
  <c r="DE185" i="2"/>
  <c r="DF185" i="2"/>
  <c r="DA185" i="2"/>
  <c r="CW185" i="2"/>
  <c r="CY185" i="2"/>
  <c r="CZ185" i="2"/>
  <c r="DC185" i="2"/>
  <c r="DD185" i="2"/>
  <c r="C183" i="8"/>
  <c r="G183" i="8"/>
  <c r="CX185" i="2"/>
  <c r="E183" i="8"/>
  <c r="F183" i="8"/>
  <c r="B183" i="8"/>
  <c r="D183" i="8"/>
  <c r="DF165" i="2"/>
  <c r="DA32" i="2"/>
  <c r="DC32" i="2"/>
  <c r="DE32" i="2"/>
  <c r="DF32" i="2"/>
  <c r="CY32" i="2"/>
  <c r="CZ32" i="2"/>
  <c r="DB32" i="2"/>
  <c r="DD32" i="2"/>
  <c r="CW32" i="2"/>
  <c r="G30" i="8"/>
  <c r="D30" i="8"/>
  <c r="CX32" i="2"/>
  <c r="F30" i="8"/>
  <c r="B30" i="8"/>
  <c r="E30" i="8"/>
  <c r="C30" i="8"/>
  <c r="CY143" i="2"/>
  <c r="C141" i="8"/>
  <c r="DF95" i="2"/>
  <c r="DB95" i="2"/>
  <c r="DA95" i="2"/>
  <c r="DC95" i="2"/>
  <c r="DD95" i="2"/>
  <c r="DE95" i="2"/>
  <c r="CY95" i="2"/>
  <c r="CZ95" i="2"/>
  <c r="CW95" i="2"/>
  <c r="CX95" i="2"/>
  <c r="D93" i="8"/>
  <c r="E93" i="8"/>
  <c r="G93" i="8"/>
  <c r="F93" i="8"/>
  <c r="C93" i="8"/>
  <c r="B93" i="8"/>
  <c r="CZ40" i="2"/>
  <c r="F38" i="8"/>
  <c r="DF80" i="2"/>
  <c r="DB80" i="2"/>
  <c r="DD80" i="2"/>
  <c r="DE80" i="2"/>
  <c r="CY80" i="2"/>
  <c r="CZ80" i="2"/>
  <c r="DA80" i="2"/>
  <c r="DC80" i="2"/>
  <c r="CX80" i="2"/>
  <c r="G78" i="8"/>
  <c r="D78" i="8"/>
  <c r="CW80" i="2"/>
  <c r="B78" i="8"/>
  <c r="E78" i="8"/>
  <c r="F78" i="8"/>
  <c r="C78" i="8"/>
  <c r="G51" i="8"/>
  <c r="G47" i="8"/>
  <c r="DF140" i="2"/>
  <c r="DB140" i="2"/>
  <c r="DD140" i="2"/>
  <c r="CY140" i="2"/>
  <c r="DC140" i="2"/>
  <c r="CZ140" i="2"/>
  <c r="CW140" i="2"/>
  <c r="DA140" i="2"/>
  <c r="CX140" i="2"/>
  <c r="DE140" i="2"/>
  <c r="G138" i="8"/>
  <c r="D138" i="8"/>
  <c r="C138" i="8"/>
  <c r="E138" i="8"/>
  <c r="F138" i="8"/>
  <c r="B138" i="8"/>
  <c r="CW137" i="2"/>
  <c r="E135" i="8"/>
  <c r="DF131" i="2"/>
  <c r="DB131" i="2"/>
  <c r="DA131" i="2"/>
  <c r="DE131" i="2"/>
  <c r="CZ131" i="2"/>
  <c r="CY131" i="2"/>
  <c r="DC131" i="2"/>
  <c r="DD131" i="2"/>
  <c r="CW131" i="2"/>
  <c r="CX131" i="2"/>
  <c r="G129" i="8"/>
  <c r="C129" i="8"/>
  <c r="D129" i="8"/>
  <c r="B129" i="8"/>
  <c r="E129" i="8"/>
  <c r="F129" i="8"/>
  <c r="DE84" i="2"/>
  <c r="G82" i="8"/>
  <c r="DC72" i="2"/>
  <c r="DD72" i="2"/>
  <c r="DE72" i="2"/>
  <c r="DF72" i="2"/>
  <c r="CY72" i="2"/>
  <c r="CZ72" i="2"/>
  <c r="DA72" i="2"/>
  <c r="DB72" i="2"/>
  <c r="CW72" i="2"/>
  <c r="CX72" i="2"/>
  <c r="G70" i="8"/>
  <c r="D70" i="8"/>
  <c r="E70" i="8"/>
  <c r="F70" i="8"/>
  <c r="C70" i="8"/>
  <c r="B70" i="8"/>
  <c r="DD161" i="2"/>
  <c r="F154" i="8"/>
  <c r="DF78" i="2"/>
  <c r="DB78" i="2"/>
  <c r="CY78" i="2"/>
  <c r="CZ78" i="2"/>
  <c r="DA78" i="2"/>
  <c r="DC78" i="2"/>
  <c r="CX78" i="2"/>
  <c r="DD78" i="2"/>
  <c r="DE78" i="2"/>
  <c r="CW78" i="2"/>
  <c r="F76" i="8"/>
  <c r="G76" i="8"/>
  <c r="D76" i="8"/>
  <c r="E76" i="8"/>
  <c r="B76" i="8"/>
  <c r="C76" i="8"/>
  <c r="BX114" i="2"/>
  <c r="BX68" i="2"/>
  <c r="BV213" i="2"/>
  <c r="BV104" i="2"/>
  <c r="BW153" i="2"/>
  <c r="BX81" i="2"/>
  <c r="BX73" i="2"/>
  <c r="BV178" i="2"/>
  <c r="BW56" i="2"/>
  <c r="BX119" i="2"/>
  <c r="BV55" i="2"/>
  <c r="BW158" i="2"/>
  <c r="BW94" i="2"/>
  <c r="BV30" i="2"/>
  <c r="BV165" i="2"/>
  <c r="BV101" i="2"/>
  <c r="BX204" i="2"/>
  <c r="BV140" i="2"/>
  <c r="BW211" i="2"/>
  <c r="BV170" i="2"/>
  <c r="BW48" i="2"/>
  <c r="BV47" i="2"/>
  <c r="BW150" i="2"/>
  <c r="BW86" i="2"/>
  <c r="BV157" i="2"/>
  <c r="BV93" i="2"/>
  <c r="BX196" i="2"/>
  <c r="BW40" i="2"/>
  <c r="BX103" i="2"/>
  <c r="BV78" i="2"/>
  <c r="BV85" i="2"/>
  <c r="BX188" i="2"/>
  <c r="BV124" i="2"/>
  <c r="BW38" i="2"/>
  <c r="BW177" i="2"/>
  <c r="BX41" i="2"/>
  <c r="BX111" i="2"/>
  <c r="BV22" i="2"/>
  <c r="BV132" i="2"/>
  <c r="BW179" i="2"/>
  <c r="BX167" i="2"/>
  <c r="BV39" i="2"/>
  <c r="BW142" i="2"/>
  <c r="BV149" i="2"/>
  <c r="BW195" i="2"/>
  <c r="BX64" i="2"/>
  <c r="BW84" i="2"/>
  <c r="BX177" i="2"/>
  <c r="BV129" i="2"/>
  <c r="BU25" i="2"/>
  <c r="BU99" i="2"/>
  <c r="BU160" i="2"/>
  <c r="BU96" i="2"/>
  <c r="BU32" i="2"/>
  <c r="BU159" i="2"/>
  <c r="BU95" i="2"/>
  <c r="BU31" i="2"/>
  <c r="BU198" i="2"/>
  <c r="BU134" i="2"/>
  <c r="BU70" i="2"/>
  <c r="BU205" i="2"/>
  <c r="BU141" i="2"/>
  <c r="BU77" i="2"/>
  <c r="BU180" i="2"/>
  <c r="BU116" i="2"/>
  <c r="BU52" i="2"/>
  <c r="BU107" i="2"/>
  <c r="BU154" i="2"/>
  <c r="BU186" i="2"/>
  <c r="BU58" i="2"/>
  <c r="BU128" i="2"/>
  <c r="BU127" i="2"/>
  <c r="BU166" i="2"/>
  <c r="BU45" i="2"/>
  <c r="BU20" i="2"/>
  <c r="BV18" i="2"/>
  <c r="BW121" i="2"/>
  <c r="BX82" i="2"/>
  <c r="BW17" i="2"/>
  <c r="BX152" i="2"/>
  <c r="BX88" i="2"/>
  <c r="BV24" i="2"/>
  <c r="BV16" i="2"/>
  <c r="BW151" i="2"/>
  <c r="BW87" i="2"/>
  <c r="BV126" i="2"/>
  <c r="BX197" i="2"/>
  <c r="BW172" i="2"/>
  <c r="BU161" i="2"/>
  <c r="BU33" i="2"/>
  <c r="BW102" i="2"/>
  <c r="BX212" i="2"/>
  <c r="BX129" i="2"/>
  <c r="BV65" i="2"/>
  <c r="BU91" i="2"/>
  <c r="BU202" i="2"/>
  <c r="BU138" i="2"/>
  <c r="BU74" i="2"/>
  <c r="BU208" i="2"/>
  <c r="BU144" i="2"/>
  <c r="BU80" i="2"/>
  <c r="BU203" i="2"/>
  <c r="BU207" i="2"/>
  <c r="BU143" i="2"/>
  <c r="BU79" i="2"/>
  <c r="BU187" i="2"/>
  <c r="BU182" i="2"/>
  <c r="BU118" i="2"/>
  <c r="BU54" i="2"/>
  <c r="BU189" i="2"/>
  <c r="BU125" i="2"/>
  <c r="BU61" i="2"/>
  <c r="BU83" i="2"/>
  <c r="BU100" i="2"/>
  <c r="BU209" i="2"/>
  <c r="BV109" i="2"/>
  <c r="BW57" i="2"/>
  <c r="BX66" i="2"/>
  <c r="BX136" i="2"/>
  <c r="BV72" i="2"/>
  <c r="BV171" i="2"/>
  <c r="BW135" i="2"/>
  <c r="BV110" i="2"/>
  <c r="BX181" i="2"/>
  <c r="BU169" i="2"/>
  <c r="BU122" i="2"/>
  <c r="BU63" i="2"/>
  <c r="BU173" i="2"/>
  <c r="BU148" i="2"/>
  <c r="BU185" i="2"/>
  <c r="DF141" i="2"/>
  <c r="DB141" i="2"/>
  <c r="CZ141" i="2"/>
  <c r="CW141" i="2"/>
  <c r="DA141" i="2"/>
  <c r="DE141" i="2"/>
  <c r="DC141" i="2"/>
  <c r="G139" i="8"/>
  <c r="DD141" i="2"/>
  <c r="E139" i="8"/>
  <c r="CX141" i="2"/>
  <c r="CY141" i="2"/>
  <c r="C139" i="8"/>
  <c r="F139" i="8"/>
  <c r="D139" i="8"/>
  <c r="B139" i="8"/>
  <c r="DD85" i="2"/>
  <c r="F83" i="8"/>
  <c r="DC71" i="2"/>
  <c r="DD71" i="2"/>
  <c r="DE71" i="2"/>
  <c r="DF71" i="2"/>
  <c r="CY71" i="2"/>
  <c r="CZ71" i="2"/>
  <c r="DA71" i="2"/>
  <c r="DB71" i="2"/>
  <c r="CW71" i="2"/>
  <c r="CX71" i="2"/>
  <c r="F69" i="8"/>
  <c r="G69" i="8"/>
  <c r="C69" i="8"/>
  <c r="D69" i="8"/>
  <c r="E69" i="8"/>
  <c r="B69" i="8"/>
  <c r="DA177" i="2"/>
  <c r="CY177" i="2"/>
  <c r="E175" i="8"/>
  <c r="DF170" i="2"/>
  <c r="DB170" i="2"/>
  <c r="CY170" i="2"/>
  <c r="DC170" i="2"/>
  <c r="DD170" i="2"/>
  <c r="CX170" i="2"/>
  <c r="DE170" i="2"/>
  <c r="F168" i="8"/>
  <c r="CZ170" i="2"/>
  <c r="DA170" i="2"/>
  <c r="CW170" i="2"/>
  <c r="G168" i="8"/>
  <c r="B168" i="8"/>
  <c r="D168" i="8"/>
  <c r="E168" i="8"/>
  <c r="C168" i="8"/>
  <c r="DE60" i="2"/>
  <c r="DF117" i="2"/>
  <c r="DB117" i="2"/>
  <c r="CZ117" i="2"/>
  <c r="CW117" i="2"/>
  <c r="DA117" i="2"/>
  <c r="DE117" i="2"/>
  <c r="DC117" i="2"/>
  <c r="G115" i="8"/>
  <c r="DD117" i="2"/>
  <c r="E115" i="8"/>
  <c r="CX117" i="2"/>
  <c r="CY117" i="2"/>
  <c r="C115" i="8"/>
  <c r="D115" i="8"/>
  <c r="F115" i="8"/>
  <c r="B115" i="8"/>
  <c r="DA192" i="2"/>
  <c r="DC192" i="2"/>
  <c r="DF90" i="2"/>
  <c r="DB90" i="2"/>
  <c r="CY90" i="2"/>
  <c r="CZ90" i="2"/>
  <c r="DA90" i="2"/>
  <c r="DC90" i="2"/>
  <c r="DD90" i="2"/>
  <c r="DE90" i="2"/>
  <c r="CX90" i="2"/>
  <c r="F88" i="8"/>
  <c r="CW90" i="2"/>
  <c r="E88" i="8"/>
  <c r="G88" i="8"/>
  <c r="C88" i="8"/>
  <c r="B88" i="8"/>
  <c r="D88" i="8"/>
  <c r="E66" i="8"/>
  <c r="DE195" i="2"/>
  <c r="CY195" i="2"/>
  <c r="DF195" i="2"/>
  <c r="C193" i="8"/>
  <c r="DE202" i="2"/>
  <c r="DA202" i="2"/>
  <c r="CX202" i="2"/>
  <c r="DD202" i="2"/>
  <c r="DF202" i="2"/>
  <c r="F200" i="8"/>
  <c r="CY202" i="2"/>
  <c r="CZ202" i="2"/>
  <c r="DB202" i="2"/>
  <c r="DC202" i="2"/>
  <c r="CW202" i="2"/>
  <c r="G200" i="8"/>
  <c r="B200" i="8"/>
  <c r="D200" i="8"/>
  <c r="E200" i="8"/>
  <c r="C200" i="8"/>
  <c r="CX212" i="2"/>
  <c r="B210" i="8"/>
  <c r="DC62" i="2"/>
  <c r="DD62" i="2"/>
  <c r="DE62" i="2"/>
  <c r="DF62" i="2"/>
  <c r="CY62" i="2"/>
  <c r="CZ62" i="2"/>
  <c r="DA62" i="2"/>
  <c r="DB62" i="2"/>
  <c r="CX62" i="2"/>
  <c r="CW62" i="2"/>
  <c r="F60" i="8"/>
  <c r="D60" i="8"/>
  <c r="E60" i="8"/>
  <c r="C60" i="8"/>
  <c r="G60" i="8"/>
  <c r="B60" i="8"/>
  <c r="DB104" i="2"/>
  <c r="CX104" i="2"/>
  <c r="DF148" i="2"/>
  <c r="DB148" i="2"/>
  <c r="DD148" i="2"/>
  <c r="CY148" i="2"/>
  <c r="DC148" i="2"/>
  <c r="CX148" i="2"/>
  <c r="CZ148" i="2"/>
  <c r="DA148" i="2"/>
  <c r="DE148" i="2"/>
  <c r="G146" i="8"/>
  <c r="D146" i="8"/>
  <c r="E146" i="8"/>
  <c r="B146" i="8"/>
  <c r="CW148" i="2"/>
  <c r="F146" i="8"/>
  <c r="C146" i="8"/>
  <c r="DB203" i="2"/>
  <c r="DC203" i="2"/>
  <c r="B201" i="8"/>
  <c r="E201" i="8"/>
  <c r="DC56" i="2"/>
  <c r="DD56" i="2"/>
  <c r="DE56" i="2"/>
  <c r="DF56" i="2"/>
  <c r="CY56" i="2"/>
  <c r="CZ56" i="2"/>
  <c r="DA56" i="2"/>
  <c r="DB56" i="2"/>
  <c r="G54" i="8"/>
  <c r="D54" i="8"/>
  <c r="CW56" i="2"/>
  <c r="CX56" i="2"/>
  <c r="C54" i="8"/>
  <c r="B54" i="8"/>
  <c r="E54" i="8"/>
  <c r="F54" i="8"/>
  <c r="CX142" i="2"/>
  <c r="BX90" i="2"/>
  <c r="BX183" i="2"/>
  <c r="BV112" i="2"/>
  <c r="BX169" i="2"/>
  <c r="BX98" i="2"/>
  <c r="BX107" i="2"/>
  <c r="BV201" i="2"/>
  <c r="BV177" i="2"/>
  <c r="BU90" i="2"/>
  <c r="BU178" i="2"/>
  <c r="BU114" i="2"/>
  <c r="BU50" i="2"/>
  <c r="BU184" i="2"/>
  <c r="BU120" i="2"/>
  <c r="BU56" i="2"/>
  <c r="BU115" i="2"/>
  <c r="BU183" i="2"/>
  <c r="BU119" i="2"/>
  <c r="BU55" i="2"/>
  <c r="BU35" i="2"/>
  <c r="BU158" i="2"/>
  <c r="BU94" i="2"/>
  <c r="BU30" i="2"/>
  <c r="BU165" i="2"/>
  <c r="BU101" i="2"/>
  <c r="BU37" i="2"/>
  <c r="BU204" i="2"/>
  <c r="BU140" i="2"/>
  <c r="BU76" i="2"/>
  <c r="BU211" i="2"/>
  <c r="BU26" i="2"/>
  <c r="BU170" i="2"/>
  <c r="BU106" i="2"/>
  <c r="BU42" i="2"/>
  <c r="BU176" i="2"/>
  <c r="BU112" i="2"/>
  <c r="BU48" i="2"/>
  <c r="BU175" i="2"/>
  <c r="BU47" i="2"/>
  <c r="BU214" i="2"/>
  <c r="BU150" i="2"/>
  <c r="BU86" i="2"/>
  <c r="BU157" i="2"/>
  <c r="BU93" i="2"/>
  <c r="BU196" i="2"/>
  <c r="BU68" i="2"/>
  <c r="BU168" i="2"/>
  <c r="BU40" i="2"/>
  <c r="BU59" i="2"/>
  <c r="BU103" i="2"/>
  <c r="BU206" i="2"/>
  <c r="BU78" i="2"/>
  <c r="BU213" i="2"/>
  <c r="BU85" i="2"/>
  <c r="BU188" i="2"/>
  <c r="BU124" i="2"/>
  <c r="BU139" i="2"/>
  <c r="BU177" i="2"/>
  <c r="BV38" i="2"/>
  <c r="BU41" i="2"/>
  <c r="BU111" i="2"/>
  <c r="BU22" i="2"/>
  <c r="BU21" i="2"/>
  <c r="BU132" i="2"/>
  <c r="BU179" i="2"/>
  <c r="BU104" i="2"/>
  <c r="BU167" i="2"/>
  <c r="BU39" i="2"/>
  <c r="BU142" i="2"/>
  <c r="BU149" i="2"/>
  <c r="BU195" i="2"/>
  <c r="BU60" i="2"/>
  <c r="BU201" i="2"/>
  <c r="BW64" i="2"/>
  <c r="BV84" i="2"/>
  <c r="BU29" i="2"/>
  <c r="BU163" i="2"/>
  <c r="BU162" i="2"/>
  <c r="BU98" i="2"/>
  <c r="BU34" i="2"/>
  <c r="BV121" i="2"/>
  <c r="BW25" i="2"/>
  <c r="BX160" i="2"/>
  <c r="BX96" i="2"/>
  <c r="BV32" i="2"/>
  <c r="BW159" i="2"/>
  <c r="BW95" i="2"/>
  <c r="BV134" i="2"/>
  <c r="BX205" i="2"/>
  <c r="BW180" i="2"/>
  <c r="BX58" i="2"/>
  <c r="BX128" i="2"/>
  <c r="BW127" i="2"/>
  <c r="BV166" i="2"/>
  <c r="BW113" i="2"/>
  <c r="BW82" i="2"/>
  <c r="BV17" i="2"/>
  <c r="BW152" i="2"/>
  <c r="BW88" i="2"/>
  <c r="BV151" i="2"/>
  <c r="BV87" i="2"/>
  <c r="BX190" i="2"/>
  <c r="BW197" i="2"/>
  <c r="BV172" i="2"/>
  <c r="BX67" i="2"/>
  <c r="BX43" i="2"/>
  <c r="BU153" i="2"/>
  <c r="BU192" i="2"/>
  <c r="BU147" i="2"/>
  <c r="BU102" i="2"/>
  <c r="BU212" i="2"/>
  <c r="BX121" i="2"/>
  <c r="BV57" i="2"/>
  <c r="BX74" i="2"/>
  <c r="BX144" i="2"/>
  <c r="BV80" i="2"/>
  <c r="BV203" i="2"/>
  <c r="BW143" i="2"/>
  <c r="BV187" i="2"/>
  <c r="BV118" i="2"/>
  <c r="BX189" i="2"/>
  <c r="BX15" i="2"/>
  <c r="BU191" i="2"/>
  <c r="BU109" i="2"/>
  <c r="BU19" i="2"/>
  <c r="BW49" i="2"/>
  <c r="BX27" i="2"/>
  <c r="BW66" i="2"/>
  <c r="BW136" i="2"/>
  <c r="BV135" i="2"/>
  <c r="BX174" i="2"/>
  <c r="BW181" i="2"/>
  <c r="BX51" i="2"/>
  <c r="BU145" i="2"/>
  <c r="BX173" i="2"/>
  <c r="BX18" i="2"/>
  <c r="E45" i="8"/>
  <c r="DB96" i="2"/>
  <c r="D94" i="8"/>
  <c r="DB159" i="2"/>
  <c r="B157" i="8"/>
  <c r="DE213" i="2"/>
  <c r="DC213" i="2"/>
  <c r="DF213" i="2"/>
  <c r="D211" i="8"/>
  <c r="B211" i="8"/>
  <c r="DF87" i="2"/>
  <c r="DB87" i="2"/>
  <c r="DA87" i="2"/>
  <c r="DC87" i="2"/>
  <c r="DD87" i="2"/>
  <c r="DE87" i="2"/>
  <c r="CY87" i="2"/>
  <c r="CZ87" i="2"/>
  <c r="CW87" i="2"/>
  <c r="CX87" i="2"/>
  <c r="B85" i="8"/>
  <c r="G85" i="8"/>
  <c r="D85" i="8"/>
  <c r="E85" i="8"/>
  <c r="F85" i="8"/>
  <c r="C85" i="8"/>
  <c r="DF83" i="2"/>
  <c r="DE83" i="2"/>
  <c r="CW83" i="2"/>
  <c r="G81" i="8"/>
  <c r="DF124" i="2"/>
  <c r="DB124" i="2"/>
  <c r="DD124" i="2"/>
  <c r="CY124" i="2"/>
  <c r="DC124" i="2"/>
  <c r="CW124" i="2"/>
  <c r="CX124" i="2"/>
  <c r="CZ124" i="2"/>
  <c r="DA124" i="2"/>
  <c r="DE124" i="2"/>
  <c r="G122" i="8"/>
  <c r="D122" i="8"/>
  <c r="B122" i="8"/>
  <c r="C122" i="8"/>
  <c r="E122" i="8"/>
  <c r="F122" i="8"/>
  <c r="DE121" i="2"/>
  <c r="C119" i="8"/>
  <c r="DF106" i="2"/>
  <c r="G104" i="8"/>
  <c r="DB132" i="2"/>
  <c r="CZ54" i="2"/>
  <c r="DB54" i="2"/>
  <c r="B52" i="8"/>
  <c r="DA36" i="2"/>
  <c r="DC36" i="2"/>
  <c r="DE36" i="2"/>
  <c r="DF36" i="2"/>
  <c r="CY36" i="2"/>
  <c r="CZ36" i="2"/>
  <c r="DB36" i="2"/>
  <c r="DD36" i="2"/>
  <c r="CW36" i="2"/>
  <c r="CX36" i="2"/>
  <c r="G34" i="8"/>
  <c r="D34" i="8"/>
  <c r="E34" i="8"/>
  <c r="C34" i="8"/>
  <c r="B34" i="8"/>
  <c r="F34" i="8"/>
  <c r="DB184" i="2"/>
  <c r="DA184" i="2"/>
  <c r="CZ184" i="2"/>
  <c r="CX184" i="2"/>
  <c r="B182" i="8"/>
  <c r="DA29" i="2"/>
  <c r="DC29" i="2"/>
  <c r="DE29" i="2"/>
  <c r="DF29" i="2"/>
  <c r="CY29" i="2"/>
  <c r="CZ29" i="2"/>
  <c r="DB29" i="2"/>
  <c r="DD29" i="2"/>
  <c r="CW29" i="2"/>
  <c r="G27" i="8"/>
  <c r="CX29" i="2"/>
  <c r="E27" i="8"/>
  <c r="C27" i="8"/>
  <c r="D27" i="8"/>
  <c r="F27" i="8"/>
  <c r="B27" i="8"/>
  <c r="CW126" i="2"/>
  <c r="DE191" i="2"/>
  <c r="CW191" i="2"/>
  <c r="DE70" i="2"/>
  <c r="F68" i="8"/>
  <c r="CW214" i="2"/>
  <c r="CY214" i="2"/>
  <c r="CZ214" i="2"/>
  <c r="G212" i="8"/>
  <c r="E212" i="8"/>
  <c r="DF89" i="2"/>
  <c r="DB89" i="2"/>
  <c r="CY89" i="2"/>
  <c r="CZ89" i="2"/>
  <c r="DA89" i="2"/>
  <c r="DC89" i="2"/>
  <c r="DD89" i="2"/>
  <c r="DE89" i="2"/>
  <c r="CW89" i="2"/>
  <c r="C87" i="8"/>
  <c r="G87" i="8"/>
  <c r="CX89" i="2"/>
  <c r="E87" i="8"/>
  <c r="F87" i="8"/>
  <c r="B87" i="8"/>
  <c r="D87" i="8"/>
  <c r="DE45" i="2"/>
  <c r="CZ45" i="2"/>
  <c r="DB45" i="2"/>
  <c r="E43" i="8"/>
  <c r="F43" i="8"/>
  <c r="DF135" i="2"/>
  <c r="DB135" i="2"/>
  <c r="DA135" i="2"/>
  <c r="DE135" i="2"/>
  <c r="CZ135" i="2"/>
  <c r="CW135" i="2"/>
  <c r="CX135" i="2"/>
  <c r="CY135" i="2"/>
  <c r="DC135" i="2"/>
  <c r="DD135" i="2"/>
  <c r="B133" i="8"/>
  <c r="G133" i="8"/>
  <c r="C133" i="8"/>
  <c r="D133" i="8"/>
  <c r="E133" i="8"/>
  <c r="F133" i="8"/>
  <c r="BV50" i="2"/>
  <c r="BX106" i="2"/>
  <c r="BW214" i="2"/>
  <c r="BV168" i="2"/>
  <c r="BV161" i="2"/>
  <c r="BW154" i="2"/>
  <c r="BX45" i="2"/>
  <c r="BX210" i="2"/>
  <c r="BX50" i="2"/>
  <c r="BX120" i="2"/>
  <c r="BV56" i="2"/>
  <c r="BW119" i="2"/>
  <c r="BV158" i="2"/>
  <c r="BV94" i="2"/>
  <c r="BW204" i="2"/>
  <c r="BV211" i="2"/>
  <c r="BX26" i="2"/>
  <c r="BX42" i="2"/>
  <c r="BX112" i="2"/>
  <c r="BV48" i="2"/>
  <c r="BV150" i="2"/>
  <c r="BV86" i="2"/>
  <c r="BW196" i="2"/>
  <c r="BX168" i="2"/>
  <c r="BV40" i="2"/>
  <c r="BW103" i="2"/>
  <c r="BX213" i="2"/>
  <c r="BW188" i="2"/>
  <c r="BU38" i="2"/>
  <c r="BW41" i="2"/>
  <c r="BW111" i="2"/>
  <c r="BV179" i="2"/>
  <c r="BX104" i="2"/>
  <c r="BW167" i="2"/>
  <c r="BV142" i="2"/>
  <c r="BV195" i="2"/>
  <c r="BU64" i="2"/>
  <c r="BU75" i="2"/>
  <c r="BU84" i="2"/>
  <c r="BX34" i="2"/>
  <c r="BV113" i="2"/>
  <c r="BV25" i="2"/>
  <c r="BW160" i="2"/>
  <c r="BW96" i="2"/>
  <c r="BV159" i="2"/>
  <c r="BV95" i="2"/>
  <c r="BX198" i="2"/>
  <c r="BW205" i="2"/>
  <c r="BV180" i="2"/>
  <c r="BW58" i="2"/>
  <c r="BW128" i="2"/>
  <c r="BV127" i="2"/>
  <c r="BW105" i="2"/>
  <c r="BX146" i="2"/>
  <c r="BV82" i="2"/>
  <c r="BV152" i="2"/>
  <c r="BV88" i="2"/>
  <c r="BW190" i="2"/>
  <c r="BV197" i="2"/>
  <c r="BX44" i="2"/>
  <c r="BW67" i="2"/>
  <c r="BX36" i="2"/>
  <c r="BW43" i="2"/>
  <c r="BU137" i="2"/>
  <c r="BV102" i="2"/>
  <c r="BW212" i="2"/>
  <c r="BX113" i="2"/>
  <c r="BV49" i="2"/>
  <c r="BW74" i="2"/>
  <c r="BW144" i="2"/>
  <c r="BV143" i="2"/>
  <c r="BX182" i="2"/>
  <c r="BW189" i="2"/>
  <c r="BX83" i="2"/>
  <c r="BW33" i="2"/>
  <c r="BW27" i="2"/>
  <c r="BX130" i="2"/>
  <c r="BV66" i="2"/>
  <c r="BV136" i="2"/>
  <c r="BX199" i="2"/>
  <c r="BW174" i="2"/>
  <c r="BV181" i="2"/>
  <c r="BW51" i="2"/>
  <c r="BX28" i="2"/>
  <c r="BU129" i="2"/>
  <c r="BW173" i="2"/>
  <c r="DF167" i="2"/>
  <c r="DC167" i="2"/>
  <c r="B165" i="8"/>
  <c r="DE208" i="2"/>
  <c r="DA208" i="2"/>
  <c r="CY208" i="2"/>
  <c r="CX208" i="2"/>
  <c r="CZ208" i="2"/>
  <c r="DB208" i="2"/>
  <c r="DC208" i="2"/>
  <c r="G206" i="8"/>
  <c r="D206" i="8"/>
  <c r="DD208" i="2"/>
  <c r="DF208" i="2"/>
  <c r="CW208" i="2"/>
  <c r="B206" i="8"/>
  <c r="E206" i="8"/>
  <c r="F206" i="8"/>
  <c r="C206" i="8"/>
  <c r="CX164" i="2"/>
  <c r="DE52" i="2"/>
  <c r="CY207" i="2"/>
  <c r="DB207" i="2"/>
  <c r="DC207" i="2"/>
  <c r="DD207" i="2"/>
  <c r="E205" i="8"/>
  <c r="F205" i="8"/>
  <c r="CW207" i="2"/>
  <c r="DF144" i="2"/>
  <c r="DB144" i="2"/>
  <c r="DD144" i="2"/>
  <c r="CY144" i="2"/>
  <c r="DC144" i="2"/>
  <c r="CZ144" i="2"/>
  <c r="CX144" i="2"/>
  <c r="DA144" i="2"/>
  <c r="DE144" i="2"/>
  <c r="G142" i="8"/>
  <c r="D142" i="8"/>
  <c r="CW144" i="2"/>
  <c r="B142" i="8"/>
  <c r="E142" i="8"/>
  <c r="F142" i="8"/>
  <c r="C142" i="8"/>
  <c r="DF178" i="2"/>
  <c r="DC178" i="2"/>
  <c r="DF188" i="2"/>
  <c r="CX188" i="2"/>
  <c r="CY46" i="2"/>
  <c r="DF162" i="2"/>
  <c r="DB162" i="2"/>
  <c r="CY162" i="2"/>
  <c r="DC162" i="2"/>
  <c r="DD162" i="2"/>
  <c r="CX162" i="2"/>
  <c r="DE162" i="2"/>
  <c r="F160" i="8"/>
  <c r="CW162" i="2"/>
  <c r="CZ162" i="2"/>
  <c r="DA162" i="2"/>
  <c r="C160" i="8"/>
  <c r="D160" i="8"/>
  <c r="E160" i="8"/>
  <c r="B160" i="8"/>
  <c r="G160" i="8"/>
  <c r="F184" i="8"/>
  <c r="B184" i="8"/>
  <c r="DC196" i="2"/>
  <c r="C194" i="8"/>
  <c r="DF118" i="2"/>
  <c r="DC118" i="2"/>
  <c r="CX118" i="2"/>
  <c r="DD118" i="2"/>
  <c r="CZ118" i="2"/>
  <c r="DA118" i="2"/>
  <c r="CW118" i="2"/>
  <c r="B116" i="8"/>
  <c r="G116" i="8"/>
  <c r="D116" i="8"/>
  <c r="C116" i="8"/>
  <c r="E116" i="8"/>
  <c r="DC61" i="2"/>
  <c r="DD61" i="2"/>
  <c r="DE61" i="2"/>
  <c r="DF61" i="2"/>
  <c r="CY61" i="2"/>
  <c r="CZ61" i="2"/>
  <c r="DA61" i="2"/>
  <c r="DB61" i="2"/>
  <c r="CW61" i="2"/>
  <c r="G59" i="8"/>
  <c r="CX61" i="2"/>
  <c r="E59" i="8"/>
  <c r="C59" i="8"/>
  <c r="D59" i="8"/>
  <c r="B59" i="8"/>
  <c r="F59" i="8"/>
  <c r="DB43" i="2"/>
  <c r="G41" i="8"/>
  <c r="CX190" i="2"/>
  <c r="DF190" i="2"/>
  <c r="D188" i="8"/>
  <c r="DA42" i="2"/>
  <c r="DC42" i="2"/>
  <c r="DE42" i="2"/>
  <c r="DF42" i="2"/>
  <c r="CY42" i="2"/>
  <c r="CZ42" i="2"/>
  <c r="DB42" i="2"/>
  <c r="DD42" i="2"/>
  <c r="CX42" i="2"/>
  <c r="CW42" i="2"/>
  <c r="F40" i="8"/>
  <c r="G40" i="8"/>
  <c r="B40" i="8"/>
  <c r="D40" i="8"/>
  <c r="E40" i="8"/>
  <c r="C40" i="8"/>
  <c r="CY37" i="2"/>
  <c r="C35" i="8"/>
  <c r="DF134" i="2"/>
  <c r="DE134" i="2"/>
  <c r="B132" i="8"/>
  <c r="DF86" i="2"/>
  <c r="DB86" i="2"/>
  <c r="DA86" i="2"/>
  <c r="DC86" i="2"/>
  <c r="CX86" i="2"/>
  <c r="DD86" i="2"/>
  <c r="DE86" i="2"/>
  <c r="CW86" i="2"/>
  <c r="E84" i="8"/>
  <c r="G84" i="8"/>
  <c r="D84" i="8"/>
  <c r="C84" i="8"/>
  <c r="DC59" i="2"/>
  <c r="DD59" i="2"/>
  <c r="DE59" i="2"/>
  <c r="DF59" i="2"/>
  <c r="CY59" i="2"/>
  <c r="CZ59" i="2"/>
  <c r="DA59" i="2"/>
  <c r="DB59" i="2"/>
  <c r="CX59" i="2"/>
  <c r="CW59" i="2"/>
  <c r="D57" i="8"/>
  <c r="G57" i="8"/>
  <c r="E57" i="8"/>
  <c r="C57" i="8"/>
  <c r="F57" i="8"/>
  <c r="B57" i="8"/>
  <c r="DA133" i="2"/>
  <c r="CY133" i="2"/>
  <c r="DF105" i="2"/>
  <c r="DB105" i="2"/>
  <c r="CY105" i="2"/>
  <c r="CZ105" i="2"/>
  <c r="DA105" i="2"/>
  <c r="DC105" i="2"/>
  <c r="DD105" i="2"/>
  <c r="DE105" i="2"/>
  <c r="CW105" i="2"/>
  <c r="CX105" i="2"/>
  <c r="C103" i="8"/>
  <c r="G103" i="8"/>
  <c r="E103" i="8"/>
  <c r="D103" i="8"/>
  <c r="B103" i="8"/>
  <c r="F103" i="8"/>
  <c r="BV26" i="2"/>
  <c r="BX60" i="2"/>
  <c r="BV97" i="2"/>
  <c r="BV193" i="2"/>
  <c r="BW50" i="2"/>
  <c r="BW120" i="2"/>
  <c r="BV119" i="2"/>
  <c r="BX35" i="2"/>
  <c r="BV204" i="2"/>
  <c r="BW26" i="2"/>
  <c r="BW42" i="2"/>
  <c r="BW112" i="2"/>
  <c r="BX214" i="2"/>
  <c r="BV196" i="2"/>
  <c r="BW168" i="2"/>
  <c r="BX59" i="2"/>
  <c r="BV103" i="2"/>
  <c r="BX206" i="2"/>
  <c r="BW213" i="2"/>
  <c r="BV188" i="2"/>
  <c r="BW193" i="2"/>
  <c r="BV41" i="2"/>
  <c r="BV111" i="2"/>
  <c r="BW104" i="2"/>
  <c r="BV167" i="2"/>
  <c r="BV64" i="2"/>
  <c r="BX193" i="2"/>
  <c r="BW34" i="2"/>
  <c r="BV105" i="2"/>
  <c r="BV160" i="2"/>
  <c r="BV96" i="2"/>
  <c r="BW198" i="2"/>
  <c r="BV205" i="2"/>
  <c r="BX52" i="2"/>
  <c r="BX154" i="2"/>
  <c r="BV58" i="2"/>
  <c r="BV128" i="2"/>
  <c r="BX20" i="2"/>
  <c r="BW161" i="2"/>
  <c r="BW97" i="2"/>
  <c r="BX155" i="2"/>
  <c r="BW146" i="2"/>
  <c r="BV190" i="2"/>
  <c r="BX69" i="2"/>
  <c r="BX123" i="2"/>
  <c r="BW44" i="2"/>
  <c r="BV67" i="2"/>
  <c r="BW36" i="2"/>
  <c r="BV43" i="2"/>
  <c r="BU121" i="2"/>
  <c r="BV212" i="2"/>
  <c r="BX105" i="2"/>
  <c r="BV33" i="2"/>
  <c r="BX138" i="2"/>
  <c r="BV74" i="2"/>
  <c r="BV144" i="2"/>
  <c r="BX207" i="2"/>
  <c r="BW182" i="2"/>
  <c r="BV189" i="2"/>
  <c r="BW83" i="2"/>
  <c r="BX19" i="2"/>
  <c r="BV27" i="2"/>
  <c r="BW130" i="2"/>
  <c r="BX200" i="2"/>
  <c r="BW199" i="2"/>
  <c r="BX131" i="2"/>
  <c r="BV174" i="2"/>
  <c r="BX53" i="2"/>
  <c r="BV51" i="2"/>
  <c r="BW28" i="2"/>
  <c r="BU113" i="2"/>
  <c r="BX122" i="2"/>
  <c r="BV173" i="2"/>
  <c r="DB172" i="2"/>
  <c r="DE172" i="2"/>
  <c r="DF172" i="2"/>
  <c r="DA172" i="2"/>
  <c r="CY172" i="2"/>
  <c r="CW172" i="2"/>
  <c r="CZ172" i="2"/>
  <c r="CX172" i="2"/>
  <c r="DC172" i="2"/>
  <c r="DD172" i="2"/>
  <c r="G170" i="8"/>
  <c r="D170" i="8"/>
  <c r="E170" i="8"/>
  <c r="F170" i="8"/>
  <c r="B170" i="8"/>
  <c r="C170" i="8"/>
  <c r="DA30" i="2"/>
  <c r="DC30" i="2"/>
  <c r="DE30" i="2"/>
  <c r="DF30" i="2"/>
  <c r="CY30" i="2"/>
  <c r="CZ30" i="2"/>
  <c r="DB30" i="2"/>
  <c r="DD30" i="2"/>
  <c r="CX30" i="2"/>
  <c r="CW30" i="2"/>
  <c r="F28" i="8"/>
  <c r="B28" i="8"/>
  <c r="D28" i="8"/>
  <c r="E28" i="8"/>
  <c r="C28" i="8"/>
  <c r="G28" i="8"/>
  <c r="DF160" i="2"/>
  <c r="DB160" i="2"/>
  <c r="DD160" i="2"/>
  <c r="CY160" i="2"/>
  <c r="DC160" i="2"/>
  <c r="CZ160" i="2"/>
  <c r="DA160" i="2"/>
  <c r="DE160" i="2"/>
  <c r="CW160" i="2"/>
  <c r="G158" i="8"/>
  <c r="D158" i="8"/>
  <c r="CX160" i="2"/>
  <c r="E158" i="8"/>
  <c r="F158" i="8"/>
  <c r="C158" i="8"/>
  <c r="B158" i="8"/>
  <c r="CY116" i="2"/>
  <c r="DC116" i="2"/>
  <c r="D114" i="8"/>
  <c r="E114" i="8"/>
  <c r="DA33" i="2"/>
  <c r="DC33" i="2"/>
  <c r="DE33" i="2"/>
  <c r="DF33" i="2"/>
  <c r="CY33" i="2"/>
  <c r="CZ33" i="2"/>
  <c r="DB33" i="2"/>
  <c r="DD33" i="2"/>
  <c r="CW33" i="2"/>
  <c r="C31" i="8"/>
  <c r="G31" i="8"/>
  <c r="CX33" i="2"/>
  <c r="E31" i="8"/>
  <c r="D31" i="8"/>
  <c r="F31" i="8"/>
  <c r="B31" i="8"/>
  <c r="CY204" i="2"/>
  <c r="DB204" i="2"/>
  <c r="CW204" i="2"/>
  <c r="DF204" i="2"/>
  <c r="B202" i="8"/>
  <c r="DC57" i="2"/>
  <c r="DD57" i="2"/>
  <c r="DE57" i="2"/>
  <c r="DF57" i="2"/>
  <c r="CY57" i="2"/>
  <c r="CZ57" i="2"/>
  <c r="DA57" i="2"/>
  <c r="DB57" i="2"/>
  <c r="CW57" i="2"/>
  <c r="C55" i="8"/>
  <c r="G55" i="8"/>
  <c r="CX57" i="2"/>
  <c r="E55" i="8"/>
  <c r="B55" i="8"/>
  <c r="D55" i="8"/>
  <c r="F55" i="8"/>
  <c r="DF110" i="2"/>
  <c r="DB110" i="2"/>
  <c r="CY110" i="2"/>
  <c r="CZ110" i="2"/>
  <c r="DC110" i="2"/>
  <c r="CX110" i="2"/>
  <c r="DD110" i="2"/>
  <c r="DA110" i="2"/>
  <c r="CW110" i="2"/>
  <c r="DE110" i="2"/>
  <c r="F108" i="8"/>
  <c r="G108" i="8"/>
  <c r="D108" i="8"/>
  <c r="E108" i="8"/>
  <c r="B108" i="8"/>
  <c r="C108" i="8"/>
  <c r="DC74" i="2"/>
  <c r="DD74" i="2"/>
  <c r="DE74" i="2"/>
  <c r="DF74" i="2"/>
  <c r="CY74" i="2"/>
  <c r="CZ74" i="2"/>
  <c r="DA74" i="2"/>
  <c r="DB74" i="2"/>
  <c r="CX74" i="2"/>
  <c r="CW74" i="2"/>
  <c r="F72" i="8"/>
  <c r="G72" i="8"/>
  <c r="B72" i="8"/>
  <c r="D72" i="8"/>
  <c r="E72" i="8"/>
  <c r="C72" i="8"/>
  <c r="DF136" i="2"/>
  <c r="DB136" i="2"/>
  <c r="DD136" i="2"/>
  <c r="CY136" i="2"/>
  <c r="DC136" i="2"/>
  <c r="CZ136" i="2"/>
  <c r="DA136" i="2"/>
  <c r="CW136" i="2"/>
  <c r="DE136" i="2"/>
  <c r="CX136" i="2"/>
  <c r="G134" i="8"/>
  <c r="D134" i="8"/>
  <c r="B134" i="8"/>
  <c r="E134" i="8"/>
  <c r="F134" i="8"/>
  <c r="C134" i="8"/>
  <c r="DB101" i="2"/>
  <c r="CY101" i="2"/>
  <c r="CW101" i="2"/>
  <c r="CX101" i="2"/>
  <c r="E99" i="8"/>
  <c r="DB182" i="2"/>
  <c r="DE182" i="2"/>
  <c r="CX182" i="2"/>
  <c r="DF182" i="2"/>
  <c r="DA182" i="2"/>
  <c r="CW182" i="2"/>
  <c r="CY182" i="2"/>
  <c r="CZ182" i="2"/>
  <c r="DC182" i="2"/>
  <c r="DD182" i="2"/>
  <c r="F180" i="8"/>
  <c r="C180" i="8"/>
  <c r="G180" i="8"/>
  <c r="D180" i="8"/>
  <c r="B180" i="8"/>
  <c r="E180" i="8"/>
  <c r="DF111" i="2"/>
  <c r="DB111" i="2"/>
  <c r="DE111" i="2"/>
  <c r="CZ111" i="2"/>
  <c r="DD111" i="2"/>
  <c r="CY111" i="2"/>
  <c r="CX111" i="2"/>
  <c r="B109" i="8"/>
  <c r="C109" i="8"/>
  <c r="CW111" i="2"/>
  <c r="G109" i="8"/>
  <c r="D109" i="8"/>
  <c r="E109" i="8"/>
  <c r="DE197" i="2"/>
  <c r="CW197" i="2"/>
  <c r="DA197" i="2"/>
  <c r="DB197" i="2"/>
  <c r="CX197" i="2"/>
  <c r="G195" i="8"/>
  <c r="DC197" i="2"/>
  <c r="DD197" i="2"/>
  <c r="DF197" i="2"/>
  <c r="E195" i="8"/>
  <c r="CY197" i="2"/>
  <c r="CZ197" i="2"/>
  <c r="C195" i="8"/>
  <c r="D195" i="8"/>
  <c r="F195" i="8"/>
  <c r="B195" i="8"/>
  <c r="DA41" i="2"/>
  <c r="DC41" i="2"/>
  <c r="DE41" i="2"/>
  <c r="DF41" i="2"/>
  <c r="CY41" i="2"/>
  <c r="CZ41" i="2"/>
  <c r="DB41" i="2"/>
  <c r="DD41" i="2"/>
  <c r="CW41" i="2"/>
  <c r="CX41" i="2"/>
  <c r="C39" i="8"/>
  <c r="G39" i="8"/>
  <c r="E39" i="8"/>
  <c r="D39" i="8"/>
  <c r="B39" i="8"/>
  <c r="F39" i="8"/>
  <c r="DF122" i="2"/>
  <c r="DB122" i="2"/>
  <c r="CY122" i="2"/>
  <c r="DC122" i="2"/>
  <c r="DD122" i="2"/>
  <c r="CX122" i="2"/>
  <c r="DE122" i="2"/>
  <c r="F120" i="8"/>
  <c r="CZ122" i="2"/>
  <c r="DA122" i="2"/>
  <c r="D120" i="8"/>
  <c r="E120" i="8"/>
  <c r="G120" i="8"/>
  <c r="C120" i="8"/>
  <c r="B120" i="8"/>
  <c r="CW122" i="2"/>
  <c r="DF125" i="2"/>
  <c r="DB125" i="2"/>
  <c r="CZ125" i="2"/>
  <c r="CW125" i="2"/>
  <c r="DA125" i="2"/>
  <c r="DE125" i="2"/>
  <c r="DC125" i="2"/>
  <c r="G123" i="8"/>
  <c r="DD125" i="2"/>
  <c r="CX125" i="2"/>
  <c r="E123" i="8"/>
  <c r="CY125" i="2"/>
  <c r="C123" i="8"/>
  <c r="D123" i="8"/>
  <c r="F123" i="8"/>
  <c r="B123" i="8"/>
  <c r="DE206" i="2"/>
  <c r="CX206" i="2"/>
  <c r="DD206" i="2"/>
  <c r="CZ206" i="2"/>
  <c r="DC206" i="2"/>
  <c r="F204" i="8"/>
  <c r="G204" i="8"/>
  <c r="B204" i="8"/>
  <c r="DE210" i="2"/>
  <c r="DA210" i="2"/>
  <c r="CX210" i="2"/>
  <c r="DD210" i="2"/>
  <c r="CW210" i="2"/>
  <c r="DF210" i="2"/>
  <c r="F208" i="8"/>
  <c r="CY210" i="2"/>
  <c r="CZ210" i="2"/>
  <c r="DB210" i="2"/>
  <c r="DC210" i="2"/>
  <c r="B208" i="8"/>
  <c r="C208" i="8"/>
  <c r="G208" i="8"/>
  <c r="D208" i="8"/>
  <c r="E208" i="8"/>
  <c r="DF123" i="2"/>
  <c r="DB123" i="2"/>
  <c r="DA123" i="2"/>
  <c r="CX123" i="2"/>
  <c r="CY123" i="2"/>
  <c r="DC123" i="2"/>
  <c r="DD123" i="2"/>
  <c r="CW123" i="2"/>
  <c r="E121" i="8"/>
  <c r="C121" i="8"/>
  <c r="B121" i="8"/>
  <c r="F121" i="8"/>
  <c r="DC55" i="2"/>
  <c r="DD55" i="2"/>
  <c r="DE55" i="2"/>
  <c r="DF55" i="2"/>
  <c r="CY55" i="2"/>
  <c r="CZ55" i="2"/>
  <c r="DA55" i="2"/>
  <c r="DB55" i="2"/>
  <c r="CW55" i="2"/>
  <c r="CX55" i="2"/>
  <c r="B53" i="8"/>
  <c r="G53" i="8"/>
  <c r="D53" i="8"/>
  <c r="E53" i="8"/>
  <c r="F53" i="8"/>
  <c r="C53" i="8"/>
  <c r="BX62" i="2"/>
  <c r="BX133" i="2"/>
  <c r="BW69" i="2"/>
  <c r="BW123" i="2"/>
  <c r="BX108" i="2"/>
  <c r="BV44" i="2"/>
  <c r="BX164" i="2"/>
  <c r="BV36" i="2"/>
  <c r="BU105" i="2"/>
  <c r="BX161" i="2"/>
  <c r="BX97" i="2"/>
  <c r="BX91" i="2"/>
  <c r="BW138" i="2"/>
  <c r="BX208" i="2"/>
  <c r="BW207" i="2"/>
  <c r="BV182" i="2"/>
  <c r="BX61" i="2"/>
  <c r="BV83" i="2"/>
  <c r="BX191" i="2"/>
  <c r="BW19" i="2"/>
  <c r="BX194" i="2"/>
  <c r="BV130" i="2"/>
  <c r="BW200" i="2"/>
  <c r="BV199" i="2"/>
  <c r="BX71" i="2"/>
  <c r="BW131" i="2"/>
  <c r="BX46" i="2"/>
  <c r="BX117" i="2"/>
  <c r="BW53" i="2"/>
  <c r="BX156" i="2"/>
  <c r="BX92" i="2"/>
  <c r="BV28" i="2"/>
  <c r="BU97" i="2"/>
  <c r="BW122" i="2"/>
  <c r="DA19" i="2"/>
  <c r="DC19" i="2"/>
  <c r="DE19" i="2"/>
  <c r="DF19" i="2"/>
  <c r="CY19" i="2"/>
  <c r="CZ19" i="2"/>
  <c r="DB19" i="2"/>
  <c r="DD19" i="2"/>
  <c r="CW19" i="2"/>
  <c r="CX19" i="2"/>
  <c r="G17" i="8"/>
  <c r="D17" i="8"/>
  <c r="E17" i="8"/>
  <c r="F17" i="8"/>
  <c r="B17" i="8"/>
  <c r="C17" i="8"/>
  <c r="DD152" i="2"/>
  <c r="CY152" i="2"/>
  <c r="DC152" i="2"/>
  <c r="D150" i="8"/>
  <c r="CW152" i="2"/>
  <c r="CX152" i="2"/>
  <c r="DF94" i="2"/>
  <c r="DB94" i="2"/>
  <c r="CY94" i="2"/>
  <c r="CZ94" i="2"/>
  <c r="DA94" i="2"/>
  <c r="DC94" i="2"/>
  <c r="CX94" i="2"/>
  <c r="DD94" i="2"/>
  <c r="DE94" i="2"/>
  <c r="CW94" i="2"/>
  <c r="F92" i="8"/>
  <c r="D92" i="8"/>
  <c r="E92" i="8"/>
  <c r="G92" i="8"/>
  <c r="C92" i="8"/>
  <c r="B92" i="8"/>
  <c r="DB154" i="2"/>
  <c r="CY154" i="2"/>
  <c r="DC154" i="2"/>
  <c r="DD154" i="2"/>
  <c r="CX154" i="2"/>
  <c r="DE154" i="2"/>
  <c r="F152" i="8"/>
  <c r="DA154" i="2"/>
  <c r="E152" i="8"/>
  <c r="G152" i="8"/>
  <c r="C152" i="8"/>
  <c r="B152" i="8"/>
  <c r="CW154" i="2"/>
  <c r="DB180" i="2"/>
  <c r="DE180" i="2"/>
  <c r="DA180" i="2"/>
  <c r="CZ180" i="2"/>
  <c r="DD180" i="2"/>
  <c r="D178" i="8"/>
  <c r="F178" i="8"/>
  <c r="C178" i="8"/>
  <c r="DA38" i="2"/>
  <c r="DC38" i="2"/>
  <c r="DE38" i="2"/>
  <c r="DF38" i="2"/>
  <c r="CY38" i="2"/>
  <c r="CZ38" i="2"/>
  <c r="DB38" i="2"/>
  <c r="DD38" i="2"/>
  <c r="CX38" i="2"/>
  <c r="CW38" i="2"/>
  <c r="F36" i="8"/>
  <c r="G36" i="8"/>
  <c r="E36" i="8"/>
  <c r="D36" i="8"/>
  <c r="C36" i="8"/>
  <c r="B36" i="8"/>
  <c r="CZ100" i="2"/>
  <c r="DC100" i="2"/>
  <c r="E98" i="8"/>
  <c r="B98" i="8"/>
  <c r="DA27" i="2"/>
  <c r="DC27" i="2"/>
  <c r="DE27" i="2"/>
  <c r="DF27" i="2"/>
  <c r="CY27" i="2"/>
  <c r="CZ27" i="2"/>
  <c r="DB27" i="2"/>
  <c r="DD27" i="2"/>
  <c r="CX27" i="2"/>
  <c r="CW27" i="2"/>
  <c r="D25" i="8"/>
  <c r="C25" i="8"/>
  <c r="B25" i="8"/>
  <c r="G25" i="8"/>
  <c r="E25" i="8"/>
  <c r="F25" i="8"/>
  <c r="DF93" i="2"/>
  <c r="DB93" i="2"/>
  <c r="CY93" i="2"/>
  <c r="CZ93" i="2"/>
  <c r="CW93" i="2"/>
  <c r="DA93" i="2"/>
  <c r="DC93" i="2"/>
  <c r="DD93" i="2"/>
  <c r="DE93" i="2"/>
  <c r="G91" i="8"/>
  <c r="CX93" i="2"/>
  <c r="E91" i="8"/>
  <c r="C91" i="8"/>
  <c r="F91" i="8"/>
  <c r="B91" i="8"/>
  <c r="D91" i="8"/>
  <c r="DB174" i="2"/>
  <c r="DE174" i="2"/>
  <c r="CX174" i="2"/>
  <c r="DF174" i="2"/>
  <c r="DA174" i="2"/>
  <c r="CY174" i="2"/>
  <c r="CZ174" i="2"/>
  <c r="CW174" i="2"/>
  <c r="DC174" i="2"/>
  <c r="DD174" i="2"/>
  <c r="F172" i="8"/>
  <c r="B172" i="8"/>
  <c r="C172" i="8"/>
  <c r="D172" i="8"/>
  <c r="G172" i="8"/>
  <c r="E172" i="8"/>
  <c r="DF139" i="2"/>
  <c r="DA139" i="2"/>
  <c r="DE139" i="2"/>
  <c r="CY139" i="2"/>
  <c r="CW139" i="2"/>
  <c r="E137" i="8"/>
  <c r="G137" i="8"/>
  <c r="F137" i="8"/>
  <c r="DA35" i="2"/>
  <c r="DE35" i="2"/>
  <c r="F33" i="8"/>
  <c r="DB189" i="2"/>
  <c r="DE189" i="2"/>
  <c r="CW189" i="2"/>
  <c r="DF189" i="2"/>
  <c r="DA189" i="2"/>
  <c r="CY189" i="2"/>
  <c r="G187" i="8"/>
  <c r="CZ189" i="2"/>
  <c r="DC189" i="2"/>
  <c r="CX189" i="2"/>
  <c r="DD189" i="2"/>
  <c r="E187" i="8"/>
  <c r="C187" i="8"/>
  <c r="F187" i="8"/>
  <c r="B187" i="8"/>
  <c r="D187" i="8"/>
  <c r="DA25" i="2"/>
  <c r="DC25" i="2"/>
  <c r="DE25" i="2"/>
  <c r="DF25" i="2"/>
  <c r="CY25" i="2"/>
  <c r="CZ25" i="2"/>
  <c r="DB25" i="2"/>
  <c r="DD25" i="2"/>
  <c r="CW25" i="2"/>
  <c r="C23" i="8"/>
  <c r="G23" i="8"/>
  <c r="CX25" i="2"/>
  <c r="E23" i="8"/>
  <c r="F23" i="8"/>
  <c r="B23" i="8"/>
  <c r="D23" i="8"/>
  <c r="DC63" i="2"/>
  <c r="DE63" i="2"/>
  <c r="CZ63" i="2"/>
  <c r="DA63" i="2"/>
  <c r="DB63" i="2"/>
  <c r="CW63" i="2"/>
  <c r="B61" i="8"/>
  <c r="E61" i="8"/>
  <c r="G61" i="8"/>
  <c r="F61" i="8"/>
  <c r="C61" i="8"/>
  <c r="DB171" i="2"/>
  <c r="DA171" i="2"/>
  <c r="DE171" i="2"/>
  <c r="DF171" i="2"/>
  <c r="CZ171" i="2"/>
  <c r="CY171" i="2"/>
  <c r="DC171" i="2"/>
  <c r="DD171" i="2"/>
  <c r="CW171" i="2"/>
  <c r="CX171" i="2"/>
  <c r="G169" i="8"/>
  <c r="B169" i="8"/>
  <c r="D169" i="8"/>
  <c r="E169" i="8"/>
  <c r="C169" i="8"/>
  <c r="F169" i="8"/>
  <c r="DF149" i="2"/>
  <c r="DB149" i="2"/>
  <c r="CZ149" i="2"/>
  <c r="CW149" i="2"/>
  <c r="DA149" i="2"/>
  <c r="DE149" i="2"/>
  <c r="DC149" i="2"/>
  <c r="G147" i="8"/>
  <c r="DD149" i="2"/>
  <c r="E147" i="8"/>
  <c r="CX149" i="2"/>
  <c r="CY149" i="2"/>
  <c r="C147" i="8"/>
  <c r="D147" i="8"/>
  <c r="F147" i="8"/>
  <c r="B147" i="8"/>
  <c r="DA31" i="2"/>
  <c r="DC31" i="2"/>
  <c r="DE31" i="2"/>
  <c r="DF31" i="2"/>
  <c r="CY31" i="2"/>
  <c r="CZ31" i="2"/>
  <c r="DB31" i="2"/>
  <c r="DD31" i="2"/>
  <c r="CW31" i="2"/>
  <c r="CX31" i="2"/>
  <c r="B29" i="8"/>
  <c r="D29" i="8"/>
  <c r="E29" i="8"/>
  <c r="G29" i="8"/>
  <c r="F29" i="8"/>
  <c r="C29" i="8"/>
  <c r="DC65" i="2"/>
  <c r="DD65" i="2"/>
  <c r="DE65" i="2"/>
  <c r="DF65" i="2"/>
  <c r="CY65" i="2"/>
  <c r="CZ65" i="2"/>
  <c r="DA65" i="2"/>
  <c r="DB65" i="2"/>
  <c r="CW65" i="2"/>
  <c r="C63" i="8"/>
  <c r="G63" i="8"/>
  <c r="CX65" i="2"/>
  <c r="E63" i="8"/>
  <c r="D63" i="8"/>
  <c r="F63" i="8"/>
  <c r="B63" i="8"/>
  <c r="DE205" i="2"/>
  <c r="CW205" i="2"/>
  <c r="DA205" i="2"/>
  <c r="DB205" i="2"/>
  <c r="G203" i="8"/>
  <c r="DC205" i="2"/>
  <c r="DD205" i="2"/>
  <c r="DF205" i="2"/>
  <c r="E203" i="8"/>
  <c r="CY205" i="2"/>
  <c r="CX205" i="2"/>
  <c r="CZ205" i="2"/>
  <c r="C203" i="8"/>
  <c r="F203" i="8"/>
  <c r="D203" i="8"/>
  <c r="B203" i="8"/>
  <c r="DC73" i="2"/>
  <c r="DD73" i="2"/>
  <c r="DE73" i="2"/>
  <c r="DF73" i="2"/>
  <c r="CY73" i="2"/>
  <c r="CZ73" i="2"/>
  <c r="DA73" i="2"/>
  <c r="DB73" i="2"/>
  <c r="CW73" i="2"/>
  <c r="CX73" i="2"/>
  <c r="C71" i="8"/>
  <c r="G71" i="8"/>
  <c r="E71" i="8"/>
  <c r="D71" i="8"/>
  <c r="B71" i="8"/>
  <c r="F71" i="8"/>
  <c r="DC51" i="2"/>
  <c r="DD51" i="2"/>
  <c r="DE51" i="2"/>
  <c r="DF51" i="2"/>
  <c r="CY51" i="2"/>
  <c r="CZ51" i="2"/>
  <c r="DA51" i="2"/>
  <c r="DB51" i="2"/>
  <c r="CW51" i="2"/>
  <c r="CX51" i="2"/>
  <c r="G49" i="8"/>
  <c r="D49" i="8"/>
  <c r="E49" i="8"/>
  <c r="F49" i="8"/>
  <c r="B49" i="8"/>
  <c r="C49" i="8"/>
  <c r="DB187" i="2"/>
  <c r="DE187" i="2"/>
  <c r="DF187" i="2"/>
  <c r="DA187" i="2"/>
  <c r="CY187" i="2"/>
  <c r="CX187" i="2"/>
  <c r="CZ187" i="2"/>
  <c r="DC187" i="2"/>
  <c r="DD187" i="2"/>
  <c r="CW187" i="2"/>
  <c r="D185" i="8"/>
  <c r="F185" i="8"/>
  <c r="B185" i="8"/>
  <c r="G185" i="8"/>
  <c r="E185" i="8"/>
  <c r="C185" i="8"/>
  <c r="DE181" i="2"/>
  <c r="DF181" i="2"/>
  <c r="DA181" i="2"/>
  <c r="DC181" i="2"/>
  <c r="E179" i="8"/>
  <c r="CX181" i="2"/>
  <c r="D179" i="8"/>
  <c r="DF183" i="2"/>
  <c r="CY183" i="2"/>
  <c r="C181" i="8"/>
  <c r="G181" i="8"/>
  <c r="BX76" i="2"/>
  <c r="BW59" i="2"/>
  <c r="BV34" i="2"/>
  <c r="BW52" i="2"/>
  <c r="BW155" i="2"/>
  <c r="BX23" i="2"/>
  <c r="BV209" i="2"/>
  <c r="BW90" i="2"/>
  <c r="BW114" i="2"/>
  <c r="BX184" i="2"/>
  <c r="BX115" i="2"/>
  <c r="BW183" i="2"/>
  <c r="BV35" i="2"/>
  <c r="BX37" i="2"/>
  <c r="BW76" i="2"/>
  <c r="BW106" i="2"/>
  <c r="BX176" i="2"/>
  <c r="BW175" i="2"/>
  <c r="BV214" i="2"/>
  <c r="BW68" i="2"/>
  <c r="BV59" i="2"/>
  <c r="BV206" i="2"/>
  <c r="BX139" i="2"/>
  <c r="BW209" i="2"/>
  <c r="BX21" i="2"/>
  <c r="BW60" i="2"/>
  <c r="BW75" i="2"/>
  <c r="BX209" i="2"/>
  <c r="BX29" i="2"/>
  <c r="BX163" i="2"/>
  <c r="BW162" i="2"/>
  <c r="BW98" i="2"/>
  <c r="BV153" i="2"/>
  <c r="BV89" i="2"/>
  <c r="BW99" i="2"/>
  <c r="BX31" i="2"/>
  <c r="BX70" i="2"/>
  <c r="BX141" i="2"/>
  <c r="BW77" i="2"/>
  <c r="BX116" i="2"/>
  <c r="BV52" i="2"/>
  <c r="BW107" i="2"/>
  <c r="BV154" i="2"/>
  <c r="BX186" i="2"/>
  <c r="BW45" i="2"/>
  <c r="BV20" i="2"/>
  <c r="BW145" i="2"/>
  <c r="BV155" i="2"/>
  <c r="BW210" i="2"/>
  <c r="BX24" i="2"/>
  <c r="BX16" i="2"/>
  <c r="BW23" i="2"/>
  <c r="BX126" i="2"/>
  <c r="BW62" i="2"/>
  <c r="BW133" i="2"/>
  <c r="BV69" i="2"/>
  <c r="BV123" i="2"/>
  <c r="BW108" i="2"/>
  <c r="BW164" i="2"/>
  <c r="BU89" i="2"/>
  <c r="BX192" i="2"/>
  <c r="BX147" i="2"/>
  <c r="BX153" i="2"/>
  <c r="BX89" i="2"/>
  <c r="BW91" i="2"/>
  <c r="BX202" i="2"/>
  <c r="BV138" i="2"/>
  <c r="BW208" i="2"/>
  <c r="BV207" i="2"/>
  <c r="BX79" i="2"/>
  <c r="BX54" i="2"/>
  <c r="BX125" i="2"/>
  <c r="BW61" i="2"/>
  <c r="BX100" i="2"/>
  <c r="BW191" i="2"/>
  <c r="BV19" i="2"/>
  <c r="BW81" i="2"/>
  <c r="BW194" i="2"/>
  <c r="BV200" i="2"/>
  <c r="BX72" i="2"/>
  <c r="BX171" i="2"/>
  <c r="BW71" i="2"/>
  <c r="BV131" i="2"/>
  <c r="BX110" i="2"/>
  <c r="BW46" i="2"/>
  <c r="BW117" i="2"/>
  <c r="BV53" i="2"/>
  <c r="BW156" i="2"/>
  <c r="BW92" i="2"/>
  <c r="BU81" i="2"/>
  <c r="BV122" i="2"/>
  <c r="BX63" i="2"/>
  <c r="BX148" i="2"/>
  <c r="DA21" i="2"/>
  <c r="DC21" i="2"/>
  <c r="DE21" i="2"/>
  <c r="DF21" i="2"/>
  <c r="CY21" i="2"/>
  <c r="CZ21" i="2"/>
  <c r="DB21" i="2"/>
  <c r="DD21" i="2"/>
  <c r="CW21" i="2"/>
  <c r="G19" i="8"/>
  <c r="E19" i="8"/>
  <c r="CX21" i="2"/>
  <c r="C19" i="8"/>
  <c r="D19" i="8"/>
  <c r="F19" i="8"/>
  <c r="B19" i="8"/>
  <c r="DC69" i="2"/>
  <c r="DD69" i="2"/>
  <c r="DE69" i="2"/>
  <c r="DF69" i="2"/>
  <c r="CY69" i="2"/>
  <c r="CZ69" i="2"/>
  <c r="DA69" i="2"/>
  <c r="DB69" i="2"/>
  <c r="CW69" i="2"/>
  <c r="CX69" i="2"/>
  <c r="G67" i="8"/>
  <c r="E67" i="8"/>
  <c r="C67" i="8"/>
  <c r="D67" i="8"/>
  <c r="F67" i="8"/>
  <c r="B67" i="8"/>
  <c r="DB158" i="2"/>
  <c r="CY158" i="2"/>
  <c r="DC158" i="2"/>
  <c r="CW158" i="2"/>
  <c r="B156" i="8"/>
  <c r="D156" i="8"/>
  <c r="DE75" i="2"/>
  <c r="CY75" i="2"/>
  <c r="CZ75" i="2"/>
  <c r="DB75" i="2"/>
  <c r="G73" i="8"/>
  <c r="B73" i="8"/>
  <c r="E73" i="8"/>
  <c r="DE200" i="2"/>
  <c r="DA200" i="2"/>
  <c r="CY200" i="2"/>
  <c r="CZ200" i="2"/>
  <c r="DB200" i="2"/>
  <c r="CX200" i="2"/>
  <c r="DC200" i="2"/>
  <c r="G198" i="8"/>
  <c r="D198" i="8"/>
  <c r="DD200" i="2"/>
  <c r="DF200" i="2"/>
  <c r="CW200" i="2"/>
  <c r="B198" i="8"/>
  <c r="C198" i="8"/>
  <c r="E198" i="8"/>
  <c r="F198" i="8"/>
  <c r="DF102" i="2"/>
  <c r="DB102" i="2"/>
  <c r="CY102" i="2"/>
  <c r="CZ102" i="2"/>
  <c r="DA102" i="2"/>
  <c r="DC102" i="2"/>
  <c r="CX102" i="2"/>
  <c r="DD102" i="2"/>
  <c r="DE102" i="2"/>
  <c r="CW102" i="2"/>
  <c r="F100" i="8"/>
  <c r="B100" i="8"/>
  <c r="G100" i="8"/>
  <c r="D100" i="8"/>
  <c r="C100" i="8"/>
  <c r="E100" i="8"/>
  <c r="CW199" i="2"/>
  <c r="CY199" i="2"/>
  <c r="F197" i="8"/>
  <c r="G197" i="8"/>
  <c r="DF91" i="2"/>
  <c r="DB91" i="2"/>
  <c r="DA91" i="2"/>
  <c r="DC91" i="2"/>
  <c r="DD91" i="2"/>
  <c r="DE91" i="2"/>
  <c r="CY91" i="2"/>
  <c r="CZ91" i="2"/>
  <c r="CX91" i="2"/>
  <c r="CW91" i="2"/>
  <c r="D89" i="8"/>
  <c r="G89" i="8"/>
  <c r="E89" i="8"/>
  <c r="F89" i="8"/>
  <c r="B89" i="8"/>
  <c r="C89" i="8"/>
  <c r="DB173" i="2"/>
  <c r="DE173" i="2"/>
  <c r="CW173" i="2"/>
  <c r="DF173" i="2"/>
  <c r="DA173" i="2"/>
  <c r="CY173" i="2"/>
  <c r="G171" i="8"/>
  <c r="CZ173" i="2"/>
  <c r="DC173" i="2"/>
  <c r="DD173" i="2"/>
  <c r="E171" i="8"/>
  <c r="CX173" i="2"/>
  <c r="C171" i="8"/>
  <c r="D171" i="8"/>
  <c r="F171" i="8"/>
  <c r="B171" i="8"/>
  <c r="DF168" i="2"/>
  <c r="DB168" i="2"/>
  <c r="DD168" i="2"/>
  <c r="CY168" i="2"/>
  <c r="DC168" i="2"/>
  <c r="CZ168" i="2"/>
  <c r="DA168" i="2"/>
  <c r="CW168" i="2"/>
  <c r="DE168" i="2"/>
  <c r="CX168" i="2"/>
  <c r="G166" i="8"/>
  <c r="D166" i="8"/>
  <c r="E166" i="8"/>
  <c r="B166" i="8"/>
  <c r="F166" i="8"/>
  <c r="C166" i="8"/>
  <c r="DA44" i="2"/>
  <c r="DE44" i="2"/>
  <c r="CZ44" i="2"/>
  <c r="DB44" i="2"/>
  <c r="DD44" i="2"/>
  <c r="CX44" i="2"/>
  <c r="C42" i="8"/>
  <c r="E42" i="8"/>
  <c r="F42" i="8"/>
  <c r="B42" i="8"/>
  <c r="DF99" i="2"/>
  <c r="DA99" i="2"/>
  <c r="DC99" i="2"/>
  <c r="DE99" i="2"/>
  <c r="CW99" i="2"/>
  <c r="G97" i="8"/>
  <c r="C97" i="8"/>
  <c r="D97" i="8"/>
  <c r="F97" i="8"/>
  <c r="DC66" i="2"/>
  <c r="DD66" i="2"/>
  <c r="DE66" i="2"/>
  <c r="DF66" i="2"/>
  <c r="CY66" i="2"/>
  <c r="CZ66" i="2"/>
  <c r="DA66" i="2"/>
  <c r="DB66" i="2"/>
  <c r="CX66" i="2"/>
  <c r="F64" i="8"/>
  <c r="CW66" i="2"/>
  <c r="C64" i="8"/>
  <c r="D64" i="8"/>
  <c r="E64" i="8"/>
  <c r="B64" i="8"/>
  <c r="G64" i="8"/>
  <c r="DA23" i="2"/>
  <c r="DC23" i="2"/>
  <c r="DE23" i="2"/>
  <c r="DF23" i="2"/>
  <c r="CY23" i="2"/>
  <c r="CZ23" i="2"/>
  <c r="DB23" i="2"/>
  <c r="DD23" i="2"/>
  <c r="CW23" i="2"/>
  <c r="CX23" i="2"/>
  <c r="G21" i="8"/>
  <c r="D21" i="8"/>
  <c r="E21" i="8"/>
  <c r="F21" i="8"/>
  <c r="C21" i="8"/>
  <c r="B21" i="8"/>
  <c r="DF153" i="2"/>
  <c r="CZ153" i="2"/>
  <c r="DC153" i="2"/>
  <c r="G151" i="8"/>
  <c r="F151" i="8"/>
  <c r="DF128" i="2"/>
  <c r="DB128" i="2"/>
  <c r="DD128" i="2"/>
  <c r="CY128" i="2"/>
  <c r="DC128" i="2"/>
  <c r="CZ128" i="2"/>
  <c r="DA128" i="2"/>
  <c r="DE128" i="2"/>
  <c r="CW128" i="2"/>
  <c r="G126" i="8"/>
  <c r="D126" i="8"/>
  <c r="CX128" i="2"/>
  <c r="C126" i="8"/>
  <c r="E126" i="8"/>
  <c r="F126" i="8"/>
  <c r="B126" i="8"/>
  <c r="DB175" i="2"/>
  <c r="DE175" i="2"/>
  <c r="DF175" i="2"/>
  <c r="DA175" i="2"/>
  <c r="CY175" i="2"/>
  <c r="CZ175" i="2"/>
  <c r="DC175" i="2"/>
  <c r="DD175" i="2"/>
  <c r="CX175" i="2"/>
  <c r="D173" i="8"/>
  <c r="B173" i="8"/>
  <c r="CW175" i="2"/>
  <c r="E173" i="8"/>
  <c r="F173" i="8"/>
  <c r="C173" i="8"/>
  <c r="G173" i="8"/>
  <c r="DF119" i="2"/>
  <c r="DB119" i="2"/>
  <c r="DA119" i="2"/>
  <c r="DE119" i="2"/>
  <c r="CZ119" i="2"/>
  <c r="CW119" i="2"/>
  <c r="CY119" i="2"/>
  <c r="CX119" i="2"/>
  <c r="DC119" i="2"/>
  <c r="DD119" i="2"/>
  <c r="G117" i="8"/>
  <c r="D117" i="8"/>
  <c r="E117" i="8"/>
  <c r="F117" i="8"/>
  <c r="C117" i="8"/>
  <c r="B117" i="8"/>
  <c r="DB179" i="2"/>
  <c r="DF179" i="2"/>
  <c r="CZ179" i="2"/>
  <c r="CW179" i="2"/>
  <c r="DC179" i="2"/>
  <c r="CX179" i="2"/>
  <c r="G177" i="8"/>
  <c r="F177" i="8"/>
  <c r="B177" i="8"/>
  <c r="C177" i="8"/>
  <c r="DF79" i="2"/>
  <c r="DB79" i="2"/>
  <c r="DC79" i="2"/>
  <c r="CY79" i="2"/>
  <c r="CW79" i="2"/>
  <c r="CX79" i="2"/>
  <c r="G77" i="8"/>
  <c r="E77" i="8"/>
  <c r="DA39" i="2"/>
  <c r="DC39" i="2"/>
  <c r="DE39" i="2"/>
  <c r="DF39" i="2"/>
  <c r="CY39" i="2"/>
  <c r="CZ39" i="2"/>
  <c r="DB39" i="2"/>
  <c r="DD39" i="2"/>
  <c r="CW39" i="2"/>
  <c r="CX39" i="2"/>
  <c r="F37" i="8"/>
  <c r="B37" i="8"/>
  <c r="G37" i="8"/>
  <c r="C37" i="8"/>
  <c r="D37" i="8"/>
  <c r="E37" i="8"/>
  <c r="DF115" i="2"/>
  <c r="DB115" i="2"/>
  <c r="DA115" i="2"/>
  <c r="DE115" i="2"/>
  <c r="CZ115" i="2"/>
  <c r="CY115" i="2"/>
  <c r="CW115" i="2"/>
  <c r="DC115" i="2"/>
  <c r="CX115" i="2"/>
  <c r="DD115" i="2"/>
  <c r="G113" i="8"/>
  <c r="D113" i="8"/>
  <c r="E113" i="8"/>
  <c r="F113" i="8"/>
  <c r="B113" i="8"/>
  <c r="C113" i="8"/>
  <c r="DA28" i="2"/>
  <c r="DB28" i="2"/>
  <c r="CW28" i="2"/>
  <c r="C26" i="8"/>
  <c r="F26" i="8"/>
  <c r="DF112" i="2"/>
  <c r="DB112" i="2"/>
  <c r="DD112" i="2"/>
  <c r="DE112" i="2"/>
  <c r="CY112" i="2"/>
  <c r="DC112" i="2"/>
  <c r="CX112" i="2"/>
  <c r="CZ112" i="2"/>
  <c r="DA112" i="2"/>
  <c r="G110" i="8"/>
  <c r="D110" i="8"/>
  <c r="CW112" i="2"/>
  <c r="B110" i="8"/>
  <c r="E110" i="8"/>
  <c r="C110" i="8"/>
  <c r="F110" i="8"/>
  <c r="DB193" i="2"/>
  <c r="DE193" i="2"/>
  <c r="DF193" i="2"/>
  <c r="DA193" i="2"/>
  <c r="CW193" i="2"/>
  <c r="CY193" i="2"/>
  <c r="CZ193" i="2"/>
  <c r="DC193" i="2"/>
  <c r="DD193" i="2"/>
  <c r="C191" i="8"/>
  <c r="G191" i="8"/>
  <c r="CX193" i="2"/>
  <c r="E191" i="8"/>
  <c r="F191" i="8"/>
  <c r="B191" i="8"/>
  <c r="D191" i="8"/>
  <c r="DA22" i="2"/>
  <c r="DC22" i="2"/>
  <c r="DE22" i="2"/>
  <c r="DF22" i="2"/>
  <c r="CY22" i="2"/>
  <c r="CZ22" i="2"/>
  <c r="DB22" i="2"/>
  <c r="DD22" i="2"/>
  <c r="CX22" i="2"/>
  <c r="CW22" i="2"/>
  <c r="F20" i="8"/>
  <c r="D20" i="8"/>
  <c r="C20" i="8"/>
  <c r="G20" i="8"/>
  <c r="E20" i="8"/>
  <c r="B20" i="8"/>
  <c r="BF65" i="2"/>
  <c r="BY65" i="2" s="1"/>
  <c r="BX65" i="2"/>
  <c r="BF18" i="2"/>
  <c r="BW18" i="2"/>
  <c r="BF57" i="2"/>
  <c r="BY57" i="2" s="1"/>
  <c r="BX57" i="2"/>
  <c r="BF49" i="2"/>
  <c r="BY49" i="2" s="1"/>
  <c r="BX49" i="2"/>
  <c r="BF33" i="2"/>
  <c r="BY33" i="2" s="1"/>
  <c r="BX33" i="2"/>
  <c r="BF81" i="2"/>
  <c r="BY81" i="2" s="1"/>
  <c r="BF122" i="2"/>
  <c r="BY122" i="2" s="1"/>
  <c r="BF64" i="2"/>
  <c r="BY64" i="2" s="1"/>
  <c r="BF82" i="2"/>
  <c r="BY82" i="2" s="1"/>
  <c r="BF152" i="2"/>
  <c r="BY152" i="2" s="1"/>
  <c r="BF88" i="2"/>
  <c r="BY88" i="2" s="1"/>
  <c r="BF197" i="2"/>
  <c r="BY197" i="2" s="1"/>
  <c r="BF90" i="2"/>
  <c r="BY90" i="2" s="1"/>
  <c r="BF114" i="2"/>
  <c r="BY114" i="2" s="1"/>
  <c r="BF183" i="2"/>
  <c r="BY183" i="2" s="1"/>
  <c r="BF76" i="2"/>
  <c r="BY76" i="2" s="1"/>
  <c r="BF106" i="2"/>
  <c r="BY106" i="2" s="1"/>
  <c r="BF175" i="2"/>
  <c r="BY175" i="2" s="1"/>
  <c r="BF68" i="2"/>
  <c r="BY68" i="2" s="1"/>
  <c r="BF60" i="2"/>
  <c r="BY60" i="2" s="1"/>
  <c r="BF75" i="2"/>
  <c r="BY75" i="2" s="1"/>
  <c r="BF162" i="2"/>
  <c r="BY162" i="2" s="1"/>
  <c r="BF98" i="2"/>
  <c r="BY98" i="2" s="1"/>
  <c r="BF99" i="2"/>
  <c r="BY99" i="2" s="1"/>
  <c r="BF77" i="2"/>
  <c r="BY77" i="2" s="1"/>
  <c r="BF107" i="2"/>
  <c r="BY107" i="2" s="1"/>
  <c r="BF45" i="2"/>
  <c r="BY45" i="2" s="1"/>
  <c r="BF210" i="2"/>
  <c r="BY210" i="2" s="1"/>
  <c r="BF23" i="2"/>
  <c r="BY23" i="2" s="1"/>
  <c r="BF62" i="2"/>
  <c r="BY62" i="2" s="1"/>
  <c r="BF133" i="2"/>
  <c r="BY133" i="2" s="1"/>
  <c r="BF108" i="2"/>
  <c r="BY108" i="2" s="1"/>
  <c r="BF164" i="2"/>
  <c r="BY164" i="2" s="1"/>
  <c r="BF91" i="2"/>
  <c r="BY91" i="2" s="1"/>
  <c r="BF208" i="2"/>
  <c r="BY208" i="2" s="1"/>
  <c r="BF61" i="2"/>
  <c r="BY61" i="2" s="1"/>
  <c r="BF178" i="2"/>
  <c r="BY178" i="2" s="1"/>
  <c r="BF55" i="2"/>
  <c r="BY55" i="2" s="1"/>
  <c r="BF30" i="2"/>
  <c r="BY30" i="2" s="1"/>
  <c r="BF165" i="2"/>
  <c r="BY165" i="2" s="1"/>
  <c r="BF101" i="2"/>
  <c r="BY101" i="2" s="1"/>
  <c r="BF140" i="2"/>
  <c r="BY140" i="2" s="1"/>
  <c r="BF170" i="2"/>
  <c r="BY170" i="2" s="1"/>
  <c r="BF47" i="2"/>
  <c r="BY47" i="2" s="1"/>
  <c r="BF157" i="2"/>
  <c r="BY157" i="2" s="1"/>
  <c r="BF93" i="2"/>
  <c r="BY93" i="2" s="1"/>
  <c r="BF78" i="2"/>
  <c r="BY78" i="2" s="1"/>
  <c r="BF85" i="2"/>
  <c r="BY85" i="2" s="1"/>
  <c r="BF124" i="2"/>
  <c r="BY124" i="2" s="1"/>
  <c r="BF22" i="2"/>
  <c r="BY22" i="2" s="1"/>
  <c r="BF132" i="2"/>
  <c r="BY132" i="2" s="1"/>
  <c r="BF39" i="2"/>
  <c r="BY39" i="2" s="1"/>
  <c r="BF149" i="2"/>
  <c r="BY149" i="2" s="1"/>
  <c r="BF32" i="2"/>
  <c r="BY32" i="2" s="1"/>
  <c r="BF134" i="2"/>
  <c r="BY134" i="2" s="1"/>
  <c r="BF166" i="2"/>
  <c r="BY166" i="2" s="1"/>
  <c r="BF17" i="2"/>
  <c r="BY17" i="2" s="1"/>
  <c r="BF151" i="2"/>
  <c r="BY151" i="2" s="1"/>
  <c r="BF87" i="2"/>
  <c r="BY87" i="2" s="1"/>
  <c r="BF172" i="2"/>
  <c r="BY172" i="2" s="1"/>
  <c r="BF145" i="2"/>
  <c r="BY145" i="2" s="1"/>
  <c r="BF80" i="2"/>
  <c r="BY80" i="2" s="1"/>
  <c r="BF203" i="2"/>
  <c r="BY203" i="2" s="1"/>
  <c r="BF187" i="2"/>
  <c r="BY187" i="2" s="1"/>
  <c r="BF118" i="2"/>
  <c r="BY118" i="2" s="1"/>
  <c r="BF109" i="2"/>
  <c r="BY109" i="2" s="1"/>
  <c r="BF135" i="2"/>
  <c r="BY135" i="2" s="1"/>
  <c r="BF143" i="2"/>
  <c r="BY143" i="2" s="1"/>
  <c r="BF212" i="2"/>
  <c r="BY212" i="2" s="1"/>
  <c r="BF66" i="2"/>
  <c r="BY66" i="2" s="1"/>
  <c r="BF136" i="2"/>
  <c r="BY136" i="2" s="1"/>
  <c r="BF181" i="2"/>
  <c r="BY181" i="2" s="1"/>
  <c r="BF50" i="2"/>
  <c r="BY50" i="2" s="1"/>
  <c r="BF120" i="2"/>
  <c r="BY120" i="2" s="1"/>
  <c r="BF26" i="2"/>
  <c r="BY26" i="2" s="1"/>
  <c r="BF42" i="2"/>
  <c r="BY42" i="2" s="1"/>
  <c r="BF112" i="2"/>
  <c r="BY112" i="2" s="1"/>
  <c r="BF168" i="2"/>
  <c r="BY168" i="2" s="1"/>
  <c r="BF213" i="2"/>
  <c r="BY213" i="2" s="1"/>
  <c r="BF104" i="2"/>
  <c r="BY104" i="2" s="1"/>
  <c r="BF34" i="2"/>
  <c r="BY34" i="2" s="1"/>
  <c r="BF198" i="2"/>
  <c r="BY198" i="2" s="1"/>
  <c r="BF146" i="2"/>
  <c r="BY146" i="2" s="1"/>
  <c r="BF44" i="2"/>
  <c r="BY44" i="2" s="1"/>
  <c r="BF36" i="2"/>
  <c r="BY36" i="2" s="1"/>
  <c r="BF182" i="2"/>
  <c r="BY182" i="2" s="1"/>
  <c r="BF83" i="2"/>
  <c r="BY83" i="2" s="1"/>
  <c r="BF130" i="2"/>
  <c r="BY130" i="2" s="1"/>
  <c r="BF199" i="2"/>
  <c r="BY199" i="2" s="1"/>
  <c r="BF28" i="2"/>
  <c r="BY28" i="2" s="1"/>
  <c r="BF191" i="2"/>
  <c r="BY191" i="2" s="1"/>
  <c r="BF194" i="2"/>
  <c r="BY194" i="2" s="1"/>
  <c r="BF71" i="2"/>
  <c r="BY71" i="2" s="1"/>
  <c r="BF46" i="2"/>
  <c r="BY46" i="2" s="1"/>
  <c r="BF117" i="2"/>
  <c r="BY117" i="2" s="1"/>
  <c r="BF156" i="2"/>
  <c r="BY156" i="2" s="1"/>
  <c r="BF92" i="2"/>
  <c r="BY92" i="2" s="1"/>
  <c r="BF185" i="2"/>
  <c r="BF56" i="2"/>
  <c r="BY56" i="2" s="1"/>
  <c r="BF158" i="2"/>
  <c r="BY158" i="2" s="1"/>
  <c r="BF94" i="2"/>
  <c r="BY94" i="2" s="1"/>
  <c r="BF211" i="2"/>
  <c r="BY211" i="2" s="1"/>
  <c r="BF48" i="2"/>
  <c r="BY48" i="2" s="1"/>
  <c r="BF150" i="2"/>
  <c r="BY150" i="2" s="1"/>
  <c r="BF86" i="2"/>
  <c r="BY86" i="2" s="1"/>
  <c r="BF40" i="2"/>
  <c r="BY40" i="2" s="1"/>
  <c r="BF38" i="2"/>
  <c r="BY38" i="2" s="1"/>
  <c r="BF179" i="2"/>
  <c r="BY179" i="2" s="1"/>
  <c r="BF142" i="2"/>
  <c r="BY142" i="2" s="1"/>
  <c r="BF195" i="2"/>
  <c r="BY195" i="2" s="1"/>
  <c r="BF84" i="2"/>
  <c r="BY84" i="2" s="1"/>
  <c r="BF201" i="2"/>
  <c r="BY201" i="2" s="1"/>
  <c r="BF25" i="2"/>
  <c r="BY25" i="2" s="1"/>
  <c r="BF159" i="2"/>
  <c r="BY159" i="2" s="1"/>
  <c r="BF95" i="2"/>
  <c r="BY95" i="2" s="1"/>
  <c r="BF180" i="2"/>
  <c r="BY180" i="2" s="1"/>
  <c r="BF127" i="2"/>
  <c r="BY127" i="2" s="1"/>
  <c r="BF102" i="2"/>
  <c r="BY102" i="2" s="1"/>
  <c r="BF137" i="2"/>
  <c r="BY137" i="2" s="1"/>
  <c r="BF119" i="2"/>
  <c r="BY119" i="2" s="1"/>
  <c r="BF204" i="2"/>
  <c r="BY204" i="2" s="1"/>
  <c r="BF196" i="2"/>
  <c r="BY196" i="2" s="1"/>
  <c r="BF103" i="2"/>
  <c r="BY103" i="2" s="1"/>
  <c r="BF188" i="2"/>
  <c r="BY188" i="2" s="1"/>
  <c r="BF41" i="2"/>
  <c r="BY41" i="2" s="1"/>
  <c r="BF111" i="2"/>
  <c r="BY111" i="2" s="1"/>
  <c r="BF167" i="2"/>
  <c r="BY167" i="2" s="1"/>
  <c r="BF177" i="2"/>
  <c r="BY177" i="2" s="1"/>
  <c r="BF129" i="2"/>
  <c r="BY129" i="2" s="1"/>
  <c r="BF73" i="2"/>
  <c r="BY73" i="2" s="1"/>
  <c r="AD16" i="2"/>
  <c r="AY16" i="2"/>
  <c r="AZ16" i="2"/>
  <c r="BS16" i="2" s="1"/>
  <c r="BL16" i="2"/>
  <c r="AX16" i="2"/>
  <c r="BF160" i="2"/>
  <c r="BY160" i="2" s="1"/>
  <c r="BF96" i="2"/>
  <c r="BY96" i="2" s="1"/>
  <c r="BF205" i="2"/>
  <c r="BY205" i="2" s="1"/>
  <c r="BF58" i="2"/>
  <c r="BY58" i="2" s="1"/>
  <c r="BF128" i="2"/>
  <c r="BY128" i="2" s="1"/>
  <c r="BF190" i="2"/>
  <c r="BY190" i="2" s="1"/>
  <c r="BF67" i="2"/>
  <c r="BY67" i="2" s="1"/>
  <c r="BF43" i="2"/>
  <c r="BY43" i="2" s="1"/>
  <c r="BF121" i="2"/>
  <c r="BY121" i="2" s="1"/>
  <c r="BF74" i="2"/>
  <c r="BY74" i="2" s="1"/>
  <c r="BF144" i="2"/>
  <c r="BY144" i="2" s="1"/>
  <c r="BF189" i="2"/>
  <c r="BY189" i="2" s="1"/>
  <c r="BF15" i="2"/>
  <c r="BY15" i="2" s="1"/>
  <c r="BF27" i="2"/>
  <c r="BY27" i="2" s="1"/>
  <c r="BF174" i="2"/>
  <c r="BY174" i="2" s="1"/>
  <c r="BF51" i="2"/>
  <c r="BY51" i="2" s="1"/>
  <c r="BF173" i="2"/>
  <c r="BY173" i="2" s="1"/>
  <c r="BF113" i="2"/>
  <c r="BY113" i="2" s="1"/>
  <c r="BF35" i="2"/>
  <c r="BY35" i="2" s="1"/>
  <c r="BF214" i="2"/>
  <c r="BY214" i="2" s="1"/>
  <c r="BF59" i="2"/>
  <c r="BY59" i="2" s="1"/>
  <c r="BF206" i="2"/>
  <c r="BY206" i="2" s="1"/>
  <c r="BF193" i="2"/>
  <c r="BY193" i="2" s="1"/>
  <c r="BF52" i="2"/>
  <c r="BY52" i="2" s="1"/>
  <c r="BF154" i="2"/>
  <c r="BY154" i="2" s="1"/>
  <c r="BF20" i="2"/>
  <c r="DK20" i="2" s="1"/>
  <c r="AX18" i="8" s="1"/>
  <c r="BF155" i="2"/>
  <c r="BY155" i="2" s="1"/>
  <c r="BF69" i="2"/>
  <c r="BY69" i="2" s="1"/>
  <c r="BF123" i="2"/>
  <c r="BY123" i="2" s="1"/>
  <c r="BF105" i="2"/>
  <c r="BY105" i="2" s="1"/>
  <c r="BF138" i="2"/>
  <c r="BY138" i="2" s="1"/>
  <c r="BF207" i="2"/>
  <c r="BY207" i="2" s="1"/>
  <c r="BF19" i="2"/>
  <c r="BF200" i="2"/>
  <c r="BY200" i="2" s="1"/>
  <c r="BF131" i="2"/>
  <c r="BY131" i="2" s="1"/>
  <c r="BF53" i="2"/>
  <c r="BY53" i="2" s="1"/>
  <c r="BF169" i="2"/>
  <c r="BY169" i="2" s="1"/>
  <c r="BF161" i="2"/>
  <c r="BY161" i="2" s="1"/>
  <c r="BF97" i="2"/>
  <c r="BY97" i="2" s="1"/>
  <c r="BF184" i="2"/>
  <c r="BY184" i="2" s="1"/>
  <c r="BF115" i="2"/>
  <c r="BY115" i="2" s="1"/>
  <c r="BF37" i="2"/>
  <c r="BY37" i="2" s="1"/>
  <c r="BF176" i="2"/>
  <c r="BY176" i="2" s="1"/>
  <c r="BF139" i="2"/>
  <c r="BY139" i="2" s="1"/>
  <c r="BF21" i="2"/>
  <c r="BY21" i="2" s="1"/>
  <c r="BF209" i="2"/>
  <c r="BY209" i="2" s="1"/>
  <c r="BF29" i="2"/>
  <c r="BY29" i="2" s="1"/>
  <c r="BF163" i="2"/>
  <c r="BY163" i="2" s="1"/>
  <c r="BF31" i="2"/>
  <c r="BY31" i="2" s="1"/>
  <c r="BF70" i="2"/>
  <c r="BY70" i="2" s="1"/>
  <c r="BF141" i="2"/>
  <c r="BY141" i="2" s="1"/>
  <c r="BF116" i="2"/>
  <c r="BY116" i="2" s="1"/>
  <c r="BF186" i="2"/>
  <c r="BY186" i="2" s="1"/>
  <c r="BF24" i="2"/>
  <c r="BY24" i="2" s="1"/>
  <c r="BF16" i="2"/>
  <c r="BY16" i="2" s="1"/>
  <c r="BF126" i="2"/>
  <c r="BY126" i="2" s="1"/>
  <c r="BF192" i="2"/>
  <c r="BY192" i="2" s="1"/>
  <c r="BF147" i="2"/>
  <c r="BY147" i="2" s="1"/>
  <c r="BF153" i="2"/>
  <c r="BY153" i="2" s="1"/>
  <c r="BF89" i="2"/>
  <c r="BY89" i="2" s="1"/>
  <c r="BF202" i="2"/>
  <c r="BY202" i="2" s="1"/>
  <c r="BF79" i="2"/>
  <c r="BY79" i="2" s="1"/>
  <c r="BF54" i="2"/>
  <c r="BY54" i="2" s="1"/>
  <c r="BF125" i="2"/>
  <c r="BY125" i="2" s="1"/>
  <c r="BF100" i="2"/>
  <c r="BY100" i="2" s="1"/>
  <c r="BF72" i="2"/>
  <c r="BY72" i="2" s="1"/>
  <c r="BF171" i="2"/>
  <c r="BY171" i="2" s="1"/>
  <c r="BF110" i="2"/>
  <c r="BY110" i="2" s="1"/>
  <c r="BF63" i="2"/>
  <c r="BY63" i="2" s="1"/>
  <c r="BF148" i="2"/>
  <c r="BY148" i="2" s="1"/>
  <c r="C6" i="4"/>
  <c r="C5" i="4"/>
  <c r="C4" i="4"/>
  <c r="D7" i="3"/>
  <c r="D6" i="3"/>
  <c r="D5" i="3"/>
  <c r="N10" i="4"/>
  <c r="N14" i="4"/>
  <c r="N13" i="4"/>
  <c r="N12" i="4"/>
  <c r="N11" i="4"/>
  <c r="M15" i="4"/>
  <c r="L15" i="4"/>
  <c r="K15" i="4"/>
  <c r="J15" i="4"/>
  <c r="I15" i="4"/>
  <c r="H15" i="4"/>
  <c r="G15" i="4"/>
  <c r="F15" i="4"/>
  <c r="E15" i="4"/>
  <c r="D15" i="4"/>
  <c r="C15" i="4"/>
  <c r="B15" i="4"/>
  <c r="N15" i="4" s="1"/>
  <c r="E15" i="3"/>
  <c r="K14" i="3"/>
  <c r="H14" i="3"/>
  <c r="K13" i="3"/>
  <c r="H13" i="3"/>
  <c r="K12" i="3"/>
  <c r="H12" i="3"/>
  <c r="K11" i="3"/>
  <c r="H11" i="3"/>
  <c r="K10" i="3"/>
  <c r="B15" i="3"/>
  <c r="K15" i="3" s="1"/>
  <c r="X113" i="8" l="1" a="1"/>
  <c r="X113" i="8" s="1"/>
  <c r="H113" i="8"/>
  <c r="BO113" i="8"/>
  <c r="X117" i="8" a="1"/>
  <c r="X117" i="8" s="1"/>
  <c r="H117" i="8"/>
  <c r="BO117" i="8"/>
  <c r="X166" i="8" a="1"/>
  <c r="X166" i="8" s="1"/>
  <c r="H166" i="8"/>
  <c r="BO166" i="8"/>
  <c r="X169" i="8" a="1"/>
  <c r="X169" i="8" s="1"/>
  <c r="H169" i="8"/>
  <c r="BO169" i="8"/>
  <c r="X23" i="8" a="1"/>
  <c r="X23" i="8" s="1"/>
  <c r="H23" i="8"/>
  <c r="BO23" i="8"/>
  <c r="X187" i="8" a="1"/>
  <c r="X187" i="8" s="1"/>
  <c r="H187" i="8"/>
  <c r="BO187" i="8"/>
  <c r="X25" i="8" a="1"/>
  <c r="X25" i="8" s="1"/>
  <c r="H25" i="8"/>
  <c r="BO25" i="8"/>
  <c r="X92" i="8" a="1"/>
  <c r="X92" i="8" s="1"/>
  <c r="H92" i="8"/>
  <c r="BO92" i="8"/>
  <c r="X114" i="8" a="1"/>
  <c r="X114" i="8" s="1"/>
  <c r="H114" i="8"/>
  <c r="X158" i="8" a="1"/>
  <c r="X158" i="8" s="1"/>
  <c r="H158" i="8"/>
  <c r="BO158" i="8"/>
  <c r="X87" i="8" a="1"/>
  <c r="X87" i="8" s="1"/>
  <c r="H87" i="8"/>
  <c r="BO87" i="8"/>
  <c r="X60" i="8" a="1"/>
  <c r="X60" i="8" s="1"/>
  <c r="H60" i="8"/>
  <c r="BO60" i="8"/>
  <c r="X200" i="8" a="1"/>
  <c r="X200" i="8" s="1"/>
  <c r="H200" i="8"/>
  <c r="BO200" i="8"/>
  <c r="X168" i="8" a="1"/>
  <c r="X168" i="8" s="1"/>
  <c r="H168" i="8"/>
  <c r="BO168" i="8"/>
  <c r="X76" i="8" a="1"/>
  <c r="X76" i="8" s="1"/>
  <c r="H76" i="8"/>
  <c r="BO76" i="8"/>
  <c r="X96" i="8" a="1"/>
  <c r="X96" i="8" s="1"/>
  <c r="H96" i="8"/>
  <c r="BO96" i="8"/>
  <c r="X18" i="8" a="1"/>
  <c r="X18" i="8" s="1"/>
  <c r="H18" i="8"/>
  <c r="BO18" i="8"/>
  <c r="X126" i="8" a="1"/>
  <c r="X126" i="8" s="1"/>
  <c r="H126" i="8"/>
  <c r="BO126" i="8"/>
  <c r="X89" i="8" a="1"/>
  <c r="X89" i="8" s="1"/>
  <c r="H89" i="8"/>
  <c r="BO89" i="8"/>
  <c r="X49" i="8" a="1"/>
  <c r="X49" i="8" s="1"/>
  <c r="H49" i="8"/>
  <c r="BO49" i="8"/>
  <c r="X29" i="8" a="1"/>
  <c r="X29" i="8" s="1"/>
  <c r="H29" i="8"/>
  <c r="BO29" i="8"/>
  <c r="H36" i="8"/>
  <c r="BO36" i="8"/>
  <c r="X178" i="8" a="1"/>
  <c r="X178" i="8" s="1"/>
  <c r="H178" i="8"/>
  <c r="X208" i="8" a="1"/>
  <c r="X208" i="8" s="1"/>
  <c r="H208" i="8"/>
  <c r="BO208" i="8"/>
  <c r="X109" i="8" a="1"/>
  <c r="X109" i="8" s="1"/>
  <c r="H109" i="8"/>
  <c r="X31" i="8" a="1"/>
  <c r="X31" i="8" s="1"/>
  <c r="H31" i="8"/>
  <c r="BO31" i="8"/>
  <c r="H40" i="8"/>
  <c r="BO40" i="8"/>
  <c r="X206" i="8" a="1"/>
  <c r="X206" i="8" s="1"/>
  <c r="H206" i="8"/>
  <c r="BO206" i="8"/>
  <c r="X95" i="8" a="1"/>
  <c r="X95" i="8" s="1"/>
  <c r="H95" i="8"/>
  <c r="BO95" i="8"/>
  <c r="X106" i="8" a="1"/>
  <c r="X106" i="8" s="1"/>
  <c r="H106" i="8"/>
  <c r="BO106" i="8"/>
  <c r="X155" i="8" a="1"/>
  <c r="X155" i="8" s="1"/>
  <c r="H155" i="8"/>
  <c r="BO155" i="8"/>
  <c r="DK16" i="2"/>
  <c r="AX14" i="8" s="1"/>
  <c r="X110" i="8" a="1"/>
  <c r="X110" i="8" s="1"/>
  <c r="H110" i="8"/>
  <c r="BO110" i="8"/>
  <c r="X173" i="8" a="1"/>
  <c r="X173" i="8" s="1"/>
  <c r="H173" i="8"/>
  <c r="BO173" i="8"/>
  <c r="X97" i="8" a="1"/>
  <c r="X97" i="8" s="1"/>
  <c r="H97" i="8"/>
  <c r="X100" i="8" a="1"/>
  <c r="X100" i="8" s="1"/>
  <c r="H100" i="8"/>
  <c r="BO100" i="8"/>
  <c r="X185" i="8" a="1"/>
  <c r="X185" i="8" s="1"/>
  <c r="H185" i="8"/>
  <c r="BO185" i="8"/>
  <c r="X123" i="8" a="1"/>
  <c r="X123" i="8" s="1"/>
  <c r="H123" i="8"/>
  <c r="BO123" i="8"/>
  <c r="X39" i="8" a="1"/>
  <c r="X39" i="8" s="1"/>
  <c r="H39" i="8"/>
  <c r="BO39" i="8"/>
  <c r="X195" i="8" a="1"/>
  <c r="X195" i="8" s="1"/>
  <c r="H195" i="8"/>
  <c r="BO195" i="8"/>
  <c r="X94" i="8" a="1"/>
  <c r="X94" i="8" s="1"/>
  <c r="H94" i="8"/>
  <c r="X78" i="8" a="1"/>
  <c r="X78" i="8" s="1"/>
  <c r="H78" i="8"/>
  <c r="BO78" i="8"/>
  <c r="X183" i="8" a="1"/>
  <c r="X183" i="8" s="1"/>
  <c r="H183" i="8"/>
  <c r="BO183" i="8"/>
  <c r="X153" i="8" a="1"/>
  <c r="X153" i="8" s="1"/>
  <c r="H153" i="8"/>
  <c r="BO153" i="8"/>
  <c r="H13" i="8"/>
  <c r="BO13" i="8"/>
  <c r="DJ16" i="2"/>
  <c r="AW14" i="8" s="1"/>
  <c r="X37" i="8" a="1"/>
  <c r="X37" i="8" s="1"/>
  <c r="H37" i="8"/>
  <c r="BO37" i="8"/>
  <c r="X91" i="8" a="1"/>
  <c r="X91" i="8" s="1"/>
  <c r="H91" i="8"/>
  <c r="BO91" i="8"/>
  <c r="X55" i="8" a="1"/>
  <c r="X55" i="8" s="1"/>
  <c r="H55" i="8"/>
  <c r="BO55" i="8"/>
  <c r="X57" i="8" a="1"/>
  <c r="X57" i="8" s="1"/>
  <c r="H57" i="8"/>
  <c r="BO57" i="8"/>
  <c r="X34" i="8" a="1"/>
  <c r="X34" i="8" s="1"/>
  <c r="H34" i="8"/>
  <c r="BO34" i="8"/>
  <c r="X122" i="8" a="1"/>
  <c r="X122" i="8" s="1"/>
  <c r="H122" i="8"/>
  <c r="BO122" i="8"/>
  <c r="X88" i="8" a="1"/>
  <c r="X88" i="8" s="1"/>
  <c r="H88" i="8"/>
  <c r="BO88" i="8"/>
  <c r="X69" i="8" a="1"/>
  <c r="X69" i="8" s="1"/>
  <c r="H69" i="8"/>
  <c r="BO69" i="8"/>
  <c r="X70" i="8" a="1"/>
  <c r="X70" i="8" s="1"/>
  <c r="H70" i="8"/>
  <c r="BO70" i="8"/>
  <c r="X161" i="8" a="1"/>
  <c r="X161" i="8" s="1"/>
  <c r="H161" i="8"/>
  <c r="BO161" i="8"/>
  <c r="X14" i="8" a="1"/>
  <c r="X14" i="8" s="1"/>
  <c r="H14" i="8"/>
  <c r="BO14" i="8"/>
  <c r="H20" i="8"/>
  <c r="BO20" i="8"/>
  <c r="X64" i="8" a="1"/>
  <c r="X64" i="8" s="1"/>
  <c r="BO64" i="8"/>
  <c r="H64" i="8"/>
  <c r="X72" i="8" a="1"/>
  <c r="X72" i="8" s="1"/>
  <c r="H72" i="8"/>
  <c r="BO72" i="8"/>
  <c r="X27" i="8" a="1"/>
  <c r="X27" i="8" s="1"/>
  <c r="H27" i="8"/>
  <c r="BO27" i="8"/>
  <c r="X211" i="8" a="1"/>
  <c r="X211" i="8" s="1"/>
  <c r="H211" i="8"/>
  <c r="X54" i="8" a="1"/>
  <c r="X54" i="8" s="1"/>
  <c r="H54" i="8"/>
  <c r="BO54" i="8"/>
  <c r="X139" i="8" a="1"/>
  <c r="X139" i="8" s="1"/>
  <c r="H139" i="8"/>
  <c r="BO139" i="8"/>
  <c r="X129" i="8" a="1"/>
  <c r="X129" i="8" s="1"/>
  <c r="H129" i="8"/>
  <c r="BO129" i="8"/>
  <c r="X93" i="8" a="1"/>
  <c r="X93" i="8" s="1"/>
  <c r="H93" i="8"/>
  <c r="BO93" i="8"/>
  <c r="X149" i="8" a="1"/>
  <c r="X149" i="8" s="1"/>
  <c r="H149" i="8"/>
  <c r="BO149" i="8"/>
  <c r="X65" i="8" a="1"/>
  <c r="X65" i="8" s="1"/>
  <c r="H65" i="8"/>
  <c r="BO16" i="8"/>
  <c r="H16" i="8"/>
  <c r="X207" i="8" a="1"/>
  <c r="X207" i="8" s="1"/>
  <c r="H207" i="8"/>
  <c r="BO207" i="8"/>
  <c r="X74" i="8" a="1"/>
  <c r="X74" i="8" s="1"/>
  <c r="H74" i="8"/>
  <c r="BO74" i="8"/>
  <c r="DJ15" i="2"/>
  <c r="AW13" i="8" s="1"/>
  <c r="X21" i="8" a="1"/>
  <c r="X21" i="8" s="1"/>
  <c r="H21" i="8"/>
  <c r="BO21" i="8"/>
  <c r="X172" i="8" a="1"/>
  <c r="X172" i="8" s="1"/>
  <c r="H172" i="8"/>
  <c r="BO172" i="8"/>
  <c r="X120" i="8" a="1"/>
  <c r="X120" i="8" s="1"/>
  <c r="H120" i="8"/>
  <c r="BO120" i="8"/>
  <c r="X108" i="8" a="1"/>
  <c r="X108" i="8" s="1"/>
  <c r="H108" i="8"/>
  <c r="BO108" i="8"/>
  <c r="X133" i="8" a="1"/>
  <c r="X133" i="8" s="1"/>
  <c r="H133" i="8"/>
  <c r="BO133" i="8"/>
  <c r="X199" i="8" a="1"/>
  <c r="X199" i="8" s="1"/>
  <c r="H199" i="8"/>
  <c r="BO199" i="8"/>
  <c r="X62" i="8" a="1"/>
  <c r="X62" i="8" s="1"/>
  <c r="H62" i="8"/>
  <c r="X15" i="8" a="1"/>
  <c r="X15" i="8" s="1"/>
  <c r="H15" i="8"/>
  <c r="BO15" i="8"/>
  <c r="DK17" i="2"/>
  <c r="AX15" i="8" s="1"/>
  <c r="DK15" i="2"/>
  <c r="AX13" i="8" s="1"/>
  <c r="X190" i="8" a="1"/>
  <c r="X190" i="8" s="1"/>
  <c r="H190" i="8"/>
  <c r="X171" i="8" a="1"/>
  <c r="X171" i="8" s="1"/>
  <c r="H171" i="8"/>
  <c r="BO171" i="8"/>
  <c r="X179" i="8" a="1"/>
  <c r="X179" i="8" s="1"/>
  <c r="H179" i="8"/>
  <c r="X203" i="8" a="1"/>
  <c r="X203" i="8" s="1"/>
  <c r="H203" i="8"/>
  <c r="BO203" i="8"/>
  <c r="X150" i="8" a="1"/>
  <c r="X150" i="8" s="1"/>
  <c r="H150" i="8"/>
  <c r="X17" i="8" a="1"/>
  <c r="X17" i="8" s="1"/>
  <c r="H17" i="8"/>
  <c r="BO17" i="8"/>
  <c r="X134" i="8" a="1"/>
  <c r="X134" i="8" s="1"/>
  <c r="H134" i="8"/>
  <c r="BO134" i="8"/>
  <c r="H28" i="8"/>
  <c r="BO28" i="8"/>
  <c r="X103" i="8" a="1"/>
  <c r="X103" i="8" s="1"/>
  <c r="H103" i="8"/>
  <c r="BO103" i="8"/>
  <c r="X59" i="8" a="1"/>
  <c r="X59" i="8" s="1"/>
  <c r="H59" i="8"/>
  <c r="BO59" i="8"/>
  <c r="X116" i="8" a="1"/>
  <c r="X116" i="8" s="1"/>
  <c r="H116" i="8"/>
  <c r="BO116" i="8"/>
  <c r="X142" i="8" a="1"/>
  <c r="X142" i="8" s="1"/>
  <c r="H142" i="8"/>
  <c r="BO142" i="8"/>
  <c r="X85" i="8" a="1"/>
  <c r="X85" i="8" s="1"/>
  <c r="H85" i="8"/>
  <c r="BO85" i="8"/>
  <c r="X30" i="8" a="1"/>
  <c r="X30" i="8" s="1"/>
  <c r="H30" i="8"/>
  <c r="BO30" i="8"/>
  <c r="X174" i="8" a="1"/>
  <c r="X174" i="8" s="1"/>
  <c r="H174" i="8"/>
  <c r="X191" i="8" a="1"/>
  <c r="X191" i="8" s="1"/>
  <c r="H191" i="8"/>
  <c r="BO191" i="8"/>
  <c r="X198" i="8" a="1"/>
  <c r="X198" i="8" s="1"/>
  <c r="H198" i="8"/>
  <c r="BO198" i="8"/>
  <c r="X156" i="8" a="1"/>
  <c r="X156" i="8" s="1"/>
  <c r="H156" i="8"/>
  <c r="X67" i="8" a="1"/>
  <c r="X67" i="8" s="1"/>
  <c r="H67" i="8"/>
  <c r="BO67" i="8"/>
  <c r="X19" i="8" a="1"/>
  <c r="X19" i="8" s="1"/>
  <c r="H19" i="8"/>
  <c r="BO19" i="8"/>
  <c r="X71" i="8" a="1"/>
  <c r="X71" i="8" s="1"/>
  <c r="H71" i="8"/>
  <c r="BO71" i="8"/>
  <c r="X63" i="8" a="1"/>
  <c r="X63" i="8" s="1"/>
  <c r="H63" i="8"/>
  <c r="BO63" i="8"/>
  <c r="X147" i="8" a="1"/>
  <c r="X147" i="8" s="1"/>
  <c r="H147" i="8"/>
  <c r="BO147" i="8"/>
  <c r="X53" i="8" a="1"/>
  <c r="X53" i="8" s="1"/>
  <c r="H53" i="8"/>
  <c r="BO53" i="8"/>
  <c r="X180" i="8" a="1"/>
  <c r="X180" i="8" s="1"/>
  <c r="H180" i="8"/>
  <c r="BO180" i="8"/>
  <c r="X170" i="8" a="1"/>
  <c r="X170" i="8" s="1"/>
  <c r="H170" i="8"/>
  <c r="BO170" i="8"/>
  <c r="X84" i="8" a="1"/>
  <c r="X84" i="8" s="1"/>
  <c r="H84" i="8"/>
  <c r="BO84" i="8"/>
  <c r="X188" i="8" a="1"/>
  <c r="X188" i="8" s="1"/>
  <c r="H188" i="8"/>
  <c r="X160" i="8" a="1"/>
  <c r="X160" i="8" s="1"/>
  <c r="H160" i="8"/>
  <c r="BO160" i="8"/>
  <c r="X146" i="8" a="1"/>
  <c r="X146" i="8" s="1"/>
  <c r="H146" i="8"/>
  <c r="BO146" i="8"/>
  <c r="X115" i="8" a="1"/>
  <c r="X115" i="8" s="1"/>
  <c r="H115" i="8"/>
  <c r="BO115" i="8"/>
  <c r="X138" i="8" a="1"/>
  <c r="X138" i="8" s="1"/>
  <c r="H138" i="8"/>
  <c r="BO138" i="8"/>
  <c r="DJ17" i="2"/>
  <c r="AW15" i="8" s="1"/>
  <c r="D22" i="8"/>
  <c r="G128" i="8"/>
  <c r="C56" i="8"/>
  <c r="CW133" i="2"/>
  <c r="D41" i="8"/>
  <c r="D43" i="8"/>
  <c r="DA45" i="2"/>
  <c r="DD184" i="2"/>
  <c r="DN184" i="2" s="1"/>
  <c r="BA182" i="8" s="1"/>
  <c r="CX83" i="2"/>
  <c r="DB83" i="2"/>
  <c r="C140" i="8"/>
  <c r="DD142" i="2"/>
  <c r="CW212" i="2"/>
  <c r="DD212" i="2"/>
  <c r="G58" i="8"/>
  <c r="DF60" i="2"/>
  <c r="D135" i="8"/>
  <c r="CY137" i="2"/>
  <c r="G141" i="8"/>
  <c r="DC143" i="2"/>
  <c r="B65" i="8"/>
  <c r="CZ67" i="2"/>
  <c r="CW24" i="2"/>
  <c r="DE24" i="2"/>
  <c r="CZ130" i="2"/>
  <c r="DB130" i="2"/>
  <c r="B56" i="8"/>
  <c r="DB58" i="2"/>
  <c r="DD43" i="2"/>
  <c r="C43" i="8"/>
  <c r="CY45" i="2"/>
  <c r="DC184" i="2"/>
  <c r="DF184" i="2"/>
  <c r="B81" i="8"/>
  <c r="CZ83" i="2"/>
  <c r="B140" i="8"/>
  <c r="DC142" i="2"/>
  <c r="F210" i="8"/>
  <c r="DC212" i="2"/>
  <c r="CX60" i="2"/>
  <c r="DD60" i="2"/>
  <c r="DD137" i="2"/>
  <c r="DE137" i="2"/>
  <c r="CW143" i="2"/>
  <c r="CZ143" i="2"/>
  <c r="C65" i="8"/>
  <c r="DF67" i="2"/>
  <c r="B22" i="8"/>
  <c r="G22" i="8"/>
  <c r="DA24" i="2"/>
  <c r="E128" i="8"/>
  <c r="F128" i="8"/>
  <c r="G56" i="8"/>
  <c r="CZ58" i="2"/>
  <c r="DD178" i="2"/>
  <c r="CX45" i="2"/>
  <c r="DF45" i="2"/>
  <c r="CW184" i="2"/>
  <c r="DE184" i="2"/>
  <c r="C81" i="8"/>
  <c r="CY83" i="2"/>
  <c r="F140" i="8"/>
  <c r="CY142" i="2"/>
  <c r="E210" i="8"/>
  <c r="DB212" i="2"/>
  <c r="F58" i="8"/>
  <c r="CW60" i="2"/>
  <c r="DG60" i="2" s="1"/>
  <c r="AT58" i="8" s="1"/>
  <c r="DC60" i="2"/>
  <c r="G135" i="8"/>
  <c r="DA137" i="2"/>
  <c r="F141" i="8"/>
  <c r="DE143" i="2"/>
  <c r="DO143" i="2" s="1"/>
  <c r="BB141" i="8" s="1"/>
  <c r="G65" i="8"/>
  <c r="DE67" i="2"/>
  <c r="F22" i="8"/>
  <c r="DD24" i="2"/>
  <c r="B128" i="8"/>
  <c r="DE130" i="2"/>
  <c r="E56" i="8"/>
  <c r="CY58" i="2"/>
  <c r="CW142" i="2"/>
  <c r="DB142" i="2"/>
  <c r="D210" i="8"/>
  <c r="CZ212" i="2"/>
  <c r="E58" i="8"/>
  <c r="DB60" i="2"/>
  <c r="CZ137" i="2"/>
  <c r="DA143" i="2"/>
  <c r="CX67" i="2"/>
  <c r="DD67" i="2"/>
  <c r="E22" i="8"/>
  <c r="DB24" i="2"/>
  <c r="D128" i="8"/>
  <c r="CX130" i="2"/>
  <c r="D56" i="8"/>
  <c r="DF58" i="2"/>
  <c r="DP58" i="2" s="1"/>
  <c r="BC56" i="8" s="1"/>
  <c r="G43" i="8"/>
  <c r="DD45" i="2"/>
  <c r="F182" i="8"/>
  <c r="CY184" i="2"/>
  <c r="F81" i="8"/>
  <c r="DD83" i="2"/>
  <c r="E140" i="8"/>
  <c r="DE142" i="2"/>
  <c r="DF142" i="2"/>
  <c r="G210" i="8"/>
  <c r="CY212" i="2"/>
  <c r="C58" i="8"/>
  <c r="DA60" i="2"/>
  <c r="DC137" i="2"/>
  <c r="DB137" i="2"/>
  <c r="E141" i="8"/>
  <c r="DB143" i="2"/>
  <c r="F65" i="8"/>
  <c r="CW67" i="2"/>
  <c r="DG67" i="2" s="1"/>
  <c r="AT65" i="8" s="1"/>
  <c r="DC67" i="2"/>
  <c r="C22" i="8"/>
  <c r="CZ24" i="2"/>
  <c r="DD130" i="2"/>
  <c r="CW58" i="2"/>
  <c r="DE58" i="2"/>
  <c r="E131" i="8"/>
  <c r="DE178" i="2"/>
  <c r="B43" i="8"/>
  <c r="CW45" i="2"/>
  <c r="E182" i="8"/>
  <c r="D182" i="8"/>
  <c r="E81" i="8"/>
  <c r="DC83" i="2"/>
  <c r="D140" i="8"/>
  <c r="DA142" i="2"/>
  <c r="DA212" i="2"/>
  <c r="B58" i="8"/>
  <c r="CZ60" i="2"/>
  <c r="F135" i="8"/>
  <c r="C135" i="8"/>
  <c r="DF137" i="2"/>
  <c r="B141" i="8"/>
  <c r="CX143" i="2"/>
  <c r="DF143" i="2"/>
  <c r="E65" i="8"/>
  <c r="BO65" i="8" s="1"/>
  <c r="DB67" i="2"/>
  <c r="CY24" i="2"/>
  <c r="C128" i="8"/>
  <c r="DC130" i="2"/>
  <c r="F56" i="8"/>
  <c r="DD58" i="2"/>
  <c r="C182" i="8"/>
  <c r="D81" i="8"/>
  <c r="G140" i="8"/>
  <c r="C210" i="8"/>
  <c r="DF212" i="2"/>
  <c r="DP212" i="2" s="1"/>
  <c r="BC210" i="8" s="1"/>
  <c r="D58" i="8"/>
  <c r="B135" i="8"/>
  <c r="D141" i="8"/>
  <c r="CX24" i="2"/>
  <c r="DA130" i="2"/>
  <c r="CX58" i="2"/>
  <c r="CX204" i="2"/>
  <c r="D35" i="8"/>
  <c r="AO35" i="8" s="1" a="1"/>
  <c r="AO35" i="8" s="1"/>
  <c r="CZ37" i="2"/>
  <c r="CY186" i="2"/>
  <c r="DF164" i="2"/>
  <c r="G189" i="8"/>
  <c r="DF191" i="2"/>
  <c r="D104" i="8"/>
  <c r="DB106" i="2"/>
  <c r="B94" i="8"/>
  <c r="DD96" i="2"/>
  <c r="F159" i="8"/>
  <c r="E51" i="8"/>
  <c r="CZ165" i="2"/>
  <c r="DC127" i="2"/>
  <c r="E35" i="8"/>
  <c r="DF37" i="2"/>
  <c r="C184" i="8"/>
  <c r="DA186" i="2"/>
  <c r="F162" i="8"/>
  <c r="DE164" i="2"/>
  <c r="D189" i="8"/>
  <c r="DB191" i="2"/>
  <c r="F104" i="8"/>
  <c r="G94" i="8"/>
  <c r="DF96" i="2"/>
  <c r="DP96" i="2" s="1"/>
  <c r="BC94" i="8" s="1"/>
  <c r="E167" i="8"/>
  <c r="B66" i="8"/>
  <c r="G159" i="8"/>
  <c r="E32" i="8"/>
  <c r="DE37" i="2"/>
  <c r="CW186" i="2"/>
  <c r="DF186" i="2"/>
  <c r="E162" i="8"/>
  <c r="DA164" i="2"/>
  <c r="CX106" i="2"/>
  <c r="DD169" i="2"/>
  <c r="DB53" i="2"/>
  <c r="DD34" i="2"/>
  <c r="D75" i="8"/>
  <c r="G35" i="8"/>
  <c r="DC37" i="2"/>
  <c r="D184" i="8"/>
  <c r="DE186" i="2"/>
  <c r="CW164" i="2"/>
  <c r="DG164" i="2" s="1"/>
  <c r="AT162" i="8" s="1"/>
  <c r="CZ164" i="2"/>
  <c r="CX191" i="2"/>
  <c r="DE106" i="2"/>
  <c r="CW96" i="2"/>
  <c r="CW169" i="2"/>
  <c r="C159" i="8"/>
  <c r="DF53" i="2"/>
  <c r="CZ34" i="2"/>
  <c r="CX77" i="2"/>
  <c r="G121" i="8"/>
  <c r="CZ123" i="2"/>
  <c r="F109" i="8"/>
  <c r="BO109" i="8" s="1"/>
  <c r="DC111" i="2"/>
  <c r="F202" i="8"/>
  <c r="DA204" i="2"/>
  <c r="CX37" i="2"/>
  <c r="DA37" i="2"/>
  <c r="DD186" i="2"/>
  <c r="DB186" i="2"/>
  <c r="B162" i="8"/>
  <c r="DC164" i="2"/>
  <c r="DD191" i="2"/>
  <c r="C104" i="8"/>
  <c r="DD106" i="2"/>
  <c r="DC96" i="2"/>
  <c r="DE169" i="2"/>
  <c r="CX147" i="2"/>
  <c r="DA161" i="2"/>
  <c r="DE53" i="2"/>
  <c r="B163" i="8"/>
  <c r="DC77" i="2"/>
  <c r="D152" i="8"/>
  <c r="CZ154" i="2"/>
  <c r="D121" i="8"/>
  <c r="D202" i="8"/>
  <c r="DE204" i="2"/>
  <c r="B35" i="8"/>
  <c r="CW37" i="2"/>
  <c r="DC186" i="2"/>
  <c r="C162" i="8"/>
  <c r="CY164" i="2"/>
  <c r="B189" i="8"/>
  <c r="DC191" i="2"/>
  <c r="DC106" i="2"/>
  <c r="F94" i="8"/>
  <c r="BO94" i="8" s="1"/>
  <c r="DA96" i="2"/>
  <c r="DB147" i="2"/>
  <c r="CZ161" i="2"/>
  <c r="DD53" i="2"/>
  <c r="DD165" i="2"/>
  <c r="F125" i="8"/>
  <c r="CW77" i="2"/>
  <c r="F35" i="8"/>
  <c r="DD37" i="2"/>
  <c r="E184" i="8"/>
  <c r="CZ186" i="2"/>
  <c r="D162" i="8"/>
  <c r="DB164" i="2"/>
  <c r="C189" i="8"/>
  <c r="CZ191" i="2"/>
  <c r="E104" i="8"/>
  <c r="CY106" i="2"/>
  <c r="E94" i="8"/>
  <c r="DE96" i="2"/>
  <c r="DF147" i="2"/>
  <c r="DB161" i="2"/>
  <c r="F51" i="8"/>
  <c r="E125" i="8"/>
  <c r="C52" i="8"/>
  <c r="DA54" i="2"/>
  <c r="F211" i="8"/>
  <c r="DD213" i="2"/>
  <c r="D201" i="8"/>
  <c r="CX203" i="2"/>
  <c r="G193" i="8"/>
  <c r="DA195" i="2"/>
  <c r="G175" i="8"/>
  <c r="CW177" i="2"/>
  <c r="G163" i="8"/>
  <c r="DB165" i="2"/>
  <c r="G125" i="8"/>
  <c r="CY127" i="2"/>
  <c r="B32" i="8"/>
  <c r="DB34" i="2"/>
  <c r="C75" i="8"/>
  <c r="DA77" i="2"/>
  <c r="B205" i="8"/>
  <c r="CZ207" i="2"/>
  <c r="B212" i="8"/>
  <c r="DF214" i="2"/>
  <c r="G52" i="8"/>
  <c r="CY54" i="2"/>
  <c r="DI54" i="2" s="1"/>
  <c r="AV52" i="8" s="1"/>
  <c r="C211" i="8"/>
  <c r="G211" i="8"/>
  <c r="G201" i="8"/>
  <c r="CW203" i="2"/>
  <c r="DG203" i="2" s="1"/>
  <c r="AT201" i="8" s="1"/>
  <c r="F193" i="8"/>
  <c r="CX195" i="2"/>
  <c r="C175" i="8"/>
  <c r="DF177" i="2"/>
  <c r="B159" i="8"/>
  <c r="DC161" i="2"/>
  <c r="DF161" i="2"/>
  <c r="B51" i="8"/>
  <c r="CW53" i="2"/>
  <c r="DC53" i="2"/>
  <c r="F163" i="8"/>
  <c r="CX165" i="2"/>
  <c r="DH165" i="2" s="1"/>
  <c r="AU163" i="8" s="1"/>
  <c r="D125" i="8"/>
  <c r="AN125" i="8" s="1" a="1"/>
  <c r="AN125" i="8" s="1"/>
  <c r="CZ127" i="2"/>
  <c r="D32" i="8"/>
  <c r="CY34" i="2"/>
  <c r="E75" i="8"/>
  <c r="CZ77" i="2"/>
  <c r="C212" i="8"/>
  <c r="DD214" i="2"/>
  <c r="D52" i="8"/>
  <c r="AH52" i="8" s="1" a="1"/>
  <c r="AH52" i="8" s="1"/>
  <c r="DF54" i="2"/>
  <c r="CZ213" i="2"/>
  <c r="F201" i="8"/>
  <c r="CZ203" i="2"/>
  <c r="E193" i="8"/>
  <c r="DD195" i="2"/>
  <c r="DD177" i="2"/>
  <c r="DE177" i="2"/>
  <c r="DO177" i="2" s="1"/>
  <c r="BB175" i="8" s="1"/>
  <c r="D163" i="8"/>
  <c r="DC165" i="2"/>
  <c r="DE127" i="2"/>
  <c r="C32" i="8"/>
  <c r="DF34" i="2"/>
  <c r="G75" i="8"/>
  <c r="CY77" i="2"/>
  <c r="D205" i="8"/>
  <c r="AN205" i="8" s="1" a="1"/>
  <c r="AN205" i="8" s="1"/>
  <c r="DA207" i="2"/>
  <c r="F212" i="8"/>
  <c r="DA214" i="2"/>
  <c r="F52" i="8"/>
  <c r="DE54" i="2"/>
  <c r="CY213" i="2"/>
  <c r="DB213" i="2"/>
  <c r="CY203" i="2"/>
  <c r="CW195" i="2"/>
  <c r="DC195" i="2"/>
  <c r="DB68" i="2"/>
  <c r="F175" i="8"/>
  <c r="DC177" i="2"/>
  <c r="DB177" i="2"/>
  <c r="D159" i="8"/>
  <c r="CY161" i="2"/>
  <c r="D51" i="8"/>
  <c r="DA53" i="2"/>
  <c r="C163" i="8"/>
  <c r="DE165" i="2"/>
  <c r="B125" i="8"/>
  <c r="DA127" i="2"/>
  <c r="CW34" i="2"/>
  <c r="DG34" i="2" s="1"/>
  <c r="AT32" i="8" s="1"/>
  <c r="DE34" i="2"/>
  <c r="DO34" i="2" s="1"/>
  <c r="BB32" i="8" s="1"/>
  <c r="DB77" i="2"/>
  <c r="B84" i="8"/>
  <c r="CZ86" i="2"/>
  <c r="F116" i="8"/>
  <c r="CY118" i="2"/>
  <c r="G205" i="8"/>
  <c r="CX207" i="2"/>
  <c r="DE207" i="2"/>
  <c r="DO207" i="2" s="1"/>
  <c r="BB205" i="8" s="1"/>
  <c r="DC214" i="2"/>
  <c r="CX214" i="2"/>
  <c r="DH214" i="2" s="1"/>
  <c r="AU212" i="8" s="1"/>
  <c r="E189" i="8"/>
  <c r="CY191" i="2"/>
  <c r="CW54" i="2"/>
  <c r="DD54" i="2"/>
  <c r="B104" i="8"/>
  <c r="DA106" i="2"/>
  <c r="DK106" i="2" s="1"/>
  <c r="AX104" i="8" s="1"/>
  <c r="CX213" i="2"/>
  <c r="DA213" i="2"/>
  <c r="C94" i="8"/>
  <c r="CZ96" i="2"/>
  <c r="DF203" i="2"/>
  <c r="DA203" i="2"/>
  <c r="D193" i="8"/>
  <c r="DB195" i="2"/>
  <c r="DA68" i="2"/>
  <c r="D175" i="8"/>
  <c r="CX177" i="2"/>
  <c r="DH177" i="2" s="1"/>
  <c r="AU175" i="8" s="1"/>
  <c r="C145" i="8"/>
  <c r="E159" i="8"/>
  <c r="CW161" i="2"/>
  <c r="DG161" i="2" s="1"/>
  <c r="AT159" i="8" s="1"/>
  <c r="C51" i="8"/>
  <c r="CZ53" i="2"/>
  <c r="DJ53" i="2" s="1"/>
  <c r="AW51" i="8" s="1"/>
  <c r="CY165" i="2"/>
  <c r="DA165" i="2"/>
  <c r="CW127" i="2"/>
  <c r="DG127" i="2" s="1"/>
  <c r="AT125" i="8" s="1"/>
  <c r="DB127" i="2"/>
  <c r="F32" i="8"/>
  <c r="DC34" i="2"/>
  <c r="B75" i="8"/>
  <c r="DE77" i="2"/>
  <c r="DF77" i="2"/>
  <c r="F84" i="8"/>
  <c r="DE118" i="2"/>
  <c r="G184" i="8"/>
  <c r="C205" i="8"/>
  <c r="G162" i="8"/>
  <c r="D212" i="8"/>
  <c r="DB214" i="2"/>
  <c r="F189" i="8"/>
  <c r="E52" i="8"/>
  <c r="CX54" i="2"/>
  <c r="DH54" i="2" s="1"/>
  <c r="AU52" i="8" s="1"/>
  <c r="CW106" i="2"/>
  <c r="E211" i="8"/>
  <c r="BO211" i="8" s="1"/>
  <c r="CX96" i="2"/>
  <c r="C201" i="8"/>
  <c r="DD203" i="2"/>
  <c r="DN203" i="2" s="1"/>
  <c r="BA201" i="8" s="1"/>
  <c r="B193" i="8"/>
  <c r="B175" i="8"/>
  <c r="DD147" i="2"/>
  <c r="CX161" i="2"/>
  <c r="CX53" i="2"/>
  <c r="E163" i="8"/>
  <c r="C125" i="8"/>
  <c r="DD127" i="2"/>
  <c r="DN127" i="2" s="1"/>
  <c r="BA125" i="8" s="1"/>
  <c r="G32" i="8"/>
  <c r="CX34" i="2"/>
  <c r="DH34" i="2" s="1"/>
  <c r="AU32" i="8" s="1"/>
  <c r="F75" i="8"/>
  <c r="E26" i="8"/>
  <c r="DD28" i="2"/>
  <c r="DB153" i="2"/>
  <c r="B197" i="8"/>
  <c r="CX199" i="2"/>
  <c r="DH199" i="2" s="1"/>
  <c r="AU197" i="8" s="1"/>
  <c r="B181" i="8"/>
  <c r="DA183" i="2"/>
  <c r="DC35" i="2"/>
  <c r="C98" i="8"/>
  <c r="DA100" i="2"/>
  <c r="DA134" i="2"/>
  <c r="F194" i="8"/>
  <c r="DB196" i="2"/>
  <c r="DL196" i="2" s="1"/>
  <c r="AY194" i="8" s="1"/>
  <c r="CX52" i="2"/>
  <c r="DD52" i="2"/>
  <c r="CW70" i="2"/>
  <c r="DG70" i="2" s="1"/>
  <c r="AT68" i="8" s="1"/>
  <c r="DD70" i="2"/>
  <c r="DN70" i="2" s="1"/>
  <c r="BA68" i="8" s="1"/>
  <c r="B130" i="8"/>
  <c r="CX132" i="2"/>
  <c r="DH132" i="2" s="1"/>
  <c r="AU130" i="8" s="1"/>
  <c r="DF132" i="2"/>
  <c r="C157" i="8"/>
  <c r="DD159" i="2"/>
  <c r="DF159" i="2"/>
  <c r="CZ49" i="2"/>
  <c r="DD103" i="2"/>
  <c r="C164" i="8"/>
  <c r="E132" i="8"/>
  <c r="CZ134" i="2"/>
  <c r="D194" i="8"/>
  <c r="AN194" i="8" s="1" a="1"/>
  <c r="AN194" i="8" s="1"/>
  <c r="CZ196" i="2"/>
  <c r="C50" i="8"/>
  <c r="CW52" i="2"/>
  <c r="DG52" i="2" s="1"/>
  <c r="AT50" i="8" s="1"/>
  <c r="DC52" i="2"/>
  <c r="G68" i="8"/>
  <c r="CX70" i="2"/>
  <c r="DC70" i="2"/>
  <c r="C130" i="8"/>
  <c r="DE132" i="2"/>
  <c r="DO132" i="2" s="1"/>
  <c r="BB130" i="8" s="1"/>
  <c r="F157" i="8"/>
  <c r="DC159" i="2"/>
  <c r="CY49" i="2"/>
  <c r="E118" i="8"/>
  <c r="D164" i="8"/>
  <c r="B26" i="8"/>
  <c r="CZ28" i="2"/>
  <c r="DJ28" i="2" s="1"/>
  <c r="AW26" i="8" s="1"/>
  <c r="B33" i="8"/>
  <c r="D98" i="8"/>
  <c r="CY100" i="2"/>
  <c r="C132" i="8"/>
  <c r="DD134" i="2"/>
  <c r="G194" i="8"/>
  <c r="CY196" i="2"/>
  <c r="B50" i="8"/>
  <c r="DB52" i="2"/>
  <c r="DB70" i="2"/>
  <c r="CW132" i="2"/>
  <c r="DG132" i="2" s="1"/>
  <c r="AT130" i="8" s="1"/>
  <c r="DA132" i="2"/>
  <c r="G157" i="8"/>
  <c r="CY159" i="2"/>
  <c r="C118" i="8"/>
  <c r="B48" i="8"/>
  <c r="CZ166" i="2"/>
  <c r="D151" i="8"/>
  <c r="C151" i="8"/>
  <c r="DF199" i="2"/>
  <c r="DA199" i="2"/>
  <c r="CX183" i="2"/>
  <c r="DH183" i="2" s="1"/>
  <c r="AU181" i="8" s="1"/>
  <c r="DE183" i="2"/>
  <c r="D26" i="8"/>
  <c r="Y26" i="8" s="1" a="1"/>
  <c r="Y26" i="8" s="1"/>
  <c r="CY28" i="2"/>
  <c r="B151" i="8"/>
  <c r="CY153" i="2"/>
  <c r="E197" i="8"/>
  <c r="DD199" i="2"/>
  <c r="DE199" i="2"/>
  <c r="CW183" i="2"/>
  <c r="DB183" i="2"/>
  <c r="CX35" i="2"/>
  <c r="G98" i="8"/>
  <c r="DE100" i="2"/>
  <c r="F86" i="8"/>
  <c r="D132" i="8"/>
  <c r="CX134" i="2"/>
  <c r="DH134" i="2" s="1"/>
  <c r="AU132" i="8" s="1"/>
  <c r="DA196" i="2"/>
  <c r="F50" i="8"/>
  <c r="DA52" i="2"/>
  <c r="E68" i="8"/>
  <c r="DA70" i="2"/>
  <c r="F130" i="8"/>
  <c r="CZ132" i="2"/>
  <c r="CW159" i="2"/>
  <c r="CX159" i="2"/>
  <c r="G136" i="8"/>
  <c r="DE120" i="2"/>
  <c r="DO120" i="2" s="1"/>
  <c r="BB118" i="8" s="1"/>
  <c r="DD166" i="2"/>
  <c r="E151" i="8"/>
  <c r="CW153" i="2"/>
  <c r="DG153" i="2" s="1"/>
  <c r="AT151" i="8" s="1"/>
  <c r="F181" i="8"/>
  <c r="DD183" i="2"/>
  <c r="DD100" i="2"/>
  <c r="G132" i="8"/>
  <c r="DC134" i="2"/>
  <c r="E194" i="8"/>
  <c r="CX196" i="2"/>
  <c r="DE196" i="2"/>
  <c r="DO196" i="2" s="1"/>
  <c r="BB194" i="8" s="1"/>
  <c r="E50" i="8"/>
  <c r="CZ52" i="2"/>
  <c r="D68" i="8"/>
  <c r="CZ70" i="2"/>
  <c r="E130" i="8"/>
  <c r="DC132" i="2"/>
  <c r="E157" i="8"/>
  <c r="CZ159" i="2"/>
  <c r="CW138" i="2"/>
  <c r="DA120" i="2"/>
  <c r="CY50" i="2"/>
  <c r="DI50" i="2" s="1"/>
  <c r="AV48" i="8" s="1"/>
  <c r="G26" i="8"/>
  <c r="DF28" i="2"/>
  <c r="DC199" i="2"/>
  <c r="DC198" i="2"/>
  <c r="CX153" i="2"/>
  <c r="DE153" i="2"/>
  <c r="D197" i="8"/>
  <c r="DB199" i="2"/>
  <c r="E181" i="8"/>
  <c r="DC183" i="2"/>
  <c r="CX100" i="2"/>
  <c r="DH100" i="2" s="1"/>
  <c r="AU98" i="8" s="1"/>
  <c r="DB100" i="2"/>
  <c r="CZ198" i="2"/>
  <c r="DB107" i="2"/>
  <c r="F132" i="8"/>
  <c r="CY134" i="2"/>
  <c r="CW196" i="2"/>
  <c r="DG196" i="2" s="1"/>
  <c r="AT194" i="8" s="1"/>
  <c r="DF196" i="2"/>
  <c r="DP196" i="2" s="1"/>
  <c r="BC194" i="8" s="1"/>
  <c r="D50" i="8"/>
  <c r="CY52" i="2"/>
  <c r="C68" i="8"/>
  <c r="CY70" i="2"/>
  <c r="D130" i="8"/>
  <c r="CY132" i="2"/>
  <c r="D157" i="8"/>
  <c r="AH157" i="8" s="1" a="1"/>
  <c r="AH157" i="8" s="1"/>
  <c r="DE159" i="2"/>
  <c r="DO159" i="2" s="1"/>
  <c r="BB157" i="8" s="1"/>
  <c r="DE194" i="2"/>
  <c r="DC138" i="2"/>
  <c r="DF50" i="2"/>
  <c r="CW35" i="2"/>
  <c r="DE28" i="2"/>
  <c r="CX28" i="2"/>
  <c r="DH28" i="2" s="1"/>
  <c r="AU26" i="8" s="1"/>
  <c r="DD153" i="2"/>
  <c r="DN153" i="2" s="1"/>
  <c r="BA151" i="8" s="1"/>
  <c r="C197" i="8"/>
  <c r="D181" i="8"/>
  <c r="CZ35" i="2"/>
  <c r="F98" i="8"/>
  <c r="CW100" i="2"/>
  <c r="DF107" i="2"/>
  <c r="CW134" i="2"/>
  <c r="DG134" i="2" s="1"/>
  <c r="AT132" i="8" s="1"/>
  <c r="B194" i="8"/>
  <c r="G50" i="8"/>
  <c r="B68" i="8"/>
  <c r="G130" i="8"/>
  <c r="D144" i="8"/>
  <c r="CY138" i="2"/>
  <c r="E47" i="8"/>
  <c r="C101" i="8"/>
  <c r="F114" i="8"/>
  <c r="BO114" i="8" s="1"/>
  <c r="CZ116" i="2"/>
  <c r="CW190" i="2"/>
  <c r="CY190" i="2"/>
  <c r="E44" i="8"/>
  <c r="DB46" i="2"/>
  <c r="G165" i="8"/>
  <c r="DE167" i="2"/>
  <c r="DO167" i="2" s="1"/>
  <c r="BB165" i="8" s="1"/>
  <c r="C124" i="8"/>
  <c r="CX129" i="2"/>
  <c r="D102" i="8"/>
  <c r="CY104" i="2"/>
  <c r="B190" i="8"/>
  <c r="G190" i="8"/>
  <c r="G83" i="8"/>
  <c r="CY85" i="2"/>
  <c r="B82" i="8"/>
  <c r="DA84" i="2"/>
  <c r="CW40" i="2"/>
  <c r="DA40" i="2"/>
  <c r="CZ145" i="2"/>
  <c r="DC176" i="2"/>
  <c r="DF176" i="2"/>
  <c r="DA82" i="2"/>
  <c r="B62" i="8"/>
  <c r="DA64" i="2"/>
  <c r="B77" i="8"/>
  <c r="DA79" i="2"/>
  <c r="DK79" i="2" s="1"/>
  <c r="AX77" i="8" s="1"/>
  <c r="DD99" i="2"/>
  <c r="D73" i="8"/>
  <c r="DA75" i="2"/>
  <c r="C179" i="8"/>
  <c r="CY181" i="2"/>
  <c r="DI181" i="2" s="1"/>
  <c r="AV179" i="8" s="1"/>
  <c r="B137" i="8"/>
  <c r="CZ139" i="2"/>
  <c r="G178" i="8"/>
  <c r="DF180" i="2"/>
  <c r="C204" i="8"/>
  <c r="DA206" i="2"/>
  <c r="G99" i="8"/>
  <c r="CZ101" i="2"/>
  <c r="DJ101" i="2" s="1"/>
  <c r="AW99" i="8" s="1"/>
  <c r="B114" i="8"/>
  <c r="CX116" i="2"/>
  <c r="DH116" i="2" s="1"/>
  <c r="AU114" i="8" s="1"/>
  <c r="E188" i="8"/>
  <c r="BO188" i="8" s="1"/>
  <c r="DA190" i="2"/>
  <c r="D44" i="8"/>
  <c r="DA46" i="2"/>
  <c r="F165" i="8"/>
  <c r="DA167" i="2"/>
  <c r="G124" i="8"/>
  <c r="CW129" i="2"/>
  <c r="DG129" i="2" s="1"/>
  <c r="AT127" i="8" s="1"/>
  <c r="G102" i="8"/>
  <c r="DE104" i="2"/>
  <c r="F190" i="8"/>
  <c r="DB85" i="2"/>
  <c r="E82" i="8"/>
  <c r="CZ84" i="2"/>
  <c r="DJ84" i="2" s="1"/>
  <c r="AW82" i="8" s="1"/>
  <c r="C38" i="8"/>
  <c r="DD40" i="2"/>
  <c r="DC145" i="2"/>
  <c r="DB145" i="2"/>
  <c r="CZ176" i="2"/>
  <c r="DE176" i="2"/>
  <c r="E80" i="8"/>
  <c r="CZ82" i="2"/>
  <c r="DJ82" i="2" s="1"/>
  <c r="AW80" i="8" s="1"/>
  <c r="C62" i="8"/>
  <c r="CZ64" i="2"/>
  <c r="G44" i="8"/>
  <c r="CZ46" i="2"/>
  <c r="DD167" i="2"/>
  <c r="DB167" i="2"/>
  <c r="CZ126" i="2"/>
  <c r="DE129" i="2"/>
  <c r="DO129" i="2" s="1"/>
  <c r="BB127" i="8" s="1"/>
  <c r="DD104" i="2"/>
  <c r="DD192" i="2"/>
  <c r="CW192" i="2"/>
  <c r="DG192" i="2" s="1"/>
  <c r="AT190" i="8" s="1"/>
  <c r="B83" i="8"/>
  <c r="DE85" i="2"/>
  <c r="DF85" i="2"/>
  <c r="D82" i="8"/>
  <c r="CY84" i="2"/>
  <c r="DI84" i="2" s="1"/>
  <c r="AV82" i="8" s="1"/>
  <c r="B38" i="8"/>
  <c r="DB40" i="2"/>
  <c r="D143" i="8"/>
  <c r="C143" i="8"/>
  <c r="DF145" i="2"/>
  <c r="F174" i="8"/>
  <c r="CY176" i="2"/>
  <c r="DI176" i="2" s="1"/>
  <c r="AV174" i="8" s="1"/>
  <c r="DB176" i="2"/>
  <c r="DL176" i="2" s="1"/>
  <c r="AY174" i="8" s="1"/>
  <c r="F80" i="8"/>
  <c r="CY82" i="2"/>
  <c r="CX64" i="2"/>
  <c r="CY64" i="2"/>
  <c r="D77" i="8"/>
  <c r="CZ79" i="2"/>
  <c r="CX99" i="2"/>
  <c r="DH99" i="2" s="1"/>
  <c r="AU97" i="8" s="1"/>
  <c r="DB99" i="2"/>
  <c r="F73" i="8"/>
  <c r="DF75" i="2"/>
  <c r="DD181" i="2"/>
  <c r="DN181" i="2" s="1"/>
  <c r="BA179" i="8" s="1"/>
  <c r="CW181" i="2"/>
  <c r="CX139" i="2"/>
  <c r="DH139" i="2" s="1"/>
  <c r="AU137" i="8" s="1"/>
  <c r="DB139" i="2"/>
  <c r="B178" i="8"/>
  <c r="DC180" i="2"/>
  <c r="DM180" i="2" s="1"/>
  <c r="AZ178" i="8" s="1"/>
  <c r="E204" i="8"/>
  <c r="DB206" i="2"/>
  <c r="DL206" i="2" s="1"/>
  <c r="AY204" i="8" s="1"/>
  <c r="B99" i="8"/>
  <c r="DE101" i="2"/>
  <c r="DF101" i="2"/>
  <c r="G114" i="8"/>
  <c r="DD116" i="2"/>
  <c r="F188" i="8"/>
  <c r="DE190" i="2"/>
  <c r="B44" i="8"/>
  <c r="DF46" i="2"/>
  <c r="E165" i="8"/>
  <c r="CY167" i="2"/>
  <c r="C79" i="8"/>
  <c r="B102" i="8"/>
  <c r="CW104" i="2"/>
  <c r="DG104" i="2" s="1"/>
  <c r="AT102" i="8" s="1"/>
  <c r="DF104" i="2"/>
  <c r="CZ192" i="2"/>
  <c r="DJ192" i="2" s="1"/>
  <c r="AW190" i="8" s="1"/>
  <c r="DF192" i="2"/>
  <c r="DP192" i="2" s="1"/>
  <c r="BC190" i="8" s="1"/>
  <c r="D83" i="8"/>
  <c r="DC85" i="2"/>
  <c r="DD84" i="2"/>
  <c r="DN84" i="2" s="1"/>
  <c r="BA82" i="8" s="1"/>
  <c r="E38" i="8"/>
  <c r="CY40" i="2"/>
  <c r="DI40" i="2" s="1"/>
  <c r="AV38" i="8" s="1"/>
  <c r="B143" i="8"/>
  <c r="CX145" i="2"/>
  <c r="E174" i="8"/>
  <c r="BO174" i="8" s="1"/>
  <c r="G174" i="8"/>
  <c r="D80" i="8"/>
  <c r="CX82" i="2"/>
  <c r="DH82" i="2" s="1"/>
  <c r="AU80" i="8" s="1"/>
  <c r="DF82" i="2"/>
  <c r="DP82" i="2" s="1"/>
  <c r="BC80" i="8" s="1"/>
  <c r="G62" i="8"/>
  <c r="DE64" i="2"/>
  <c r="DO64" i="2" s="1"/>
  <c r="BB62" i="8" s="1"/>
  <c r="D165" i="8"/>
  <c r="CX167" i="2"/>
  <c r="CX81" i="2"/>
  <c r="DH81" i="2" s="1"/>
  <c r="AU79" i="8" s="1"/>
  <c r="C102" i="8"/>
  <c r="DC104" i="2"/>
  <c r="DM104" i="2" s="1"/>
  <c r="AZ102" i="8" s="1"/>
  <c r="CX192" i="2"/>
  <c r="DH192" i="2" s="1"/>
  <c r="AU190" i="8" s="1"/>
  <c r="DE192" i="2"/>
  <c r="DO192" i="2" s="1"/>
  <c r="BB190" i="8" s="1"/>
  <c r="C83" i="8"/>
  <c r="DA85" i="2"/>
  <c r="DK85" i="2" s="1"/>
  <c r="AX83" i="8" s="1"/>
  <c r="CX84" i="2"/>
  <c r="DB84" i="2"/>
  <c r="D38" i="8"/>
  <c r="DF40" i="2"/>
  <c r="DP40" i="2" s="1"/>
  <c r="BC38" i="8" s="1"/>
  <c r="E143" i="8"/>
  <c r="CW145" i="2"/>
  <c r="DG145" i="2" s="1"/>
  <c r="AT143" i="8" s="1"/>
  <c r="B174" i="8"/>
  <c r="G80" i="8"/>
  <c r="DE82" i="2"/>
  <c r="DD64" i="2"/>
  <c r="DN64" i="2" s="1"/>
  <c r="BA62" i="8" s="1"/>
  <c r="B188" i="8"/>
  <c r="DD190" i="2"/>
  <c r="DN190" i="2" s="1"/>
  <c r="BA188" i="8" s="1"/>
  <c r="DB190" i="2"/>
  <c r="DL190" i="2" s="1"/>
  <c r="AY188" i="8" s="1"/>
  <c r="C77" i="8"/>
  <c r="DE79" i="2"/>
  <c r="E97" i="8"/>
  <c r="BO97" i="8" s="1"/>
  <c r="CZ99" i="2"/>
  <c r="DJ99" i="2" s="1"/>
  <c r="AW97" i="8" s="1"/>
  <c r="CX75" i="2"/>
  <c r="DH75" i="2" s="1"/>
  <c r="AU73" i="8" s="1"/>
  <c r="DD75" i="2"/>
  <c r="B179" i="8"/>
  <c r="CZ181" i="2"/>
  <c r="DJ181" i="2" s="1"/>
  <c r="AW179" i="8" s="1"/>
  <c r="DB181" i="2"/>
  <c r="DL181" i="2" s="1"/>
  <c r="AY179" i="8" s="1"/>
  <c r="C137" i="8"/>
  <c r="DD139" i="2"/>
  <c r="E178" i="8"/>
  <c r="BO178" i="8" s="1"/>
  <c r="CY180" i="2"/>
  <c r="DI180" i="2" s="1"/>
  <c r="AV178" i="8" s="1"/>
  <c r="D204" i="8"/>
  <c r="CY206" i="2"/>
  <c r="DI206" i="2" s="1"/>
  <c r="AV204" i="8" s="1"/>
  <c r="D99" i="8"/>
  <c r="DC101" i="2"/>
  <c r="DM101" i="2" s="1"/>
  <c r="AZ99" i="8" s="1"/>
  <c r="C114" i="8"/>
  <c r="DE116" i="2"/>
  <c r="DF116" i="2"/>
  <c r="DP116" i="2" s="1"/>
  <c r="BC114" i="8" s="1"/>
  <c r="C188" i="8"/>
  <c r="DC190" i="2"/>
  <c r="CW46" i="2"/>
  <c r="DG46" i="2" s="1"/>
  <c r="AT44" i="8" s="1"/>
  <c r="DD46" i="2"/>
  <c r="DN46" i="2" s="1"/>
  <c r="BA44" i="8" s="1"/>
  <c r="CW167" i="2"/>
  <c r="DG167" i="2" s="1"/>
  <c r="AT165" i="8" s="1"/>
  <c r="CY81" i="2"/>
  <c r="F102" i="8"/>
  <c r="DA104" i="2"/>
  <c r="C190" i="8"/>
  <c r="CY192" i="2"/>
  <c r="DI192" i="2" s="1"/>
  <c r="AV190" i="8" s="1"/>
  <c r="DB192" i="2"/>
  <c r="DL192" i="2" s="1"/>
  <c r="AY190" i="8" s="1"/>
  <c r="CX85" i="2"/>
  <c r="CW85" i="2"/>
  <c r="DG85" i="2" s="1"/>
  <c r="AT83" i="8" s="1"/>
  <c r="C82" i="8"/>
  <c r="CW84" i="2"/>
  <c r="DG84" i="2" s="1"/>
  <c r="AT82" i="8" s="1"/>
  <c r="DF84" i="2"/>
  <c r="DP84" i="2" s="1"/>
  <c r="BC82" i="8" s="1"/>
  <c r="G38" i="8"/>
  <c r="DE40" i="2"/>
  <c r="DO40" i="2" s="1"/>
  <c r="BB38" i="8" s="1"/>
  <c r="DD145" i="2"/>
  <c r="DE145" i="2"/>
  <c r="CW176" i="2"/>
  <c r="CX176" i="2"/>
  <c r="C80" i="8"/>
  <c r="DD82" i="2"/>
  <c r="DN82" i="2" s="1"/>
  <c r="BA80" i="8" s="1"/>
  <c r="F62" i="8"/>
  <c r="CW64" i="2"/>
  <c r="DG64" i="2" s="1"/>
  <c r="AT62" i="8" s="1"/>
  <c r="DC64" i="2"/>
  <c r="F99" i="8"/>
  <c r="DD101" i="2"/>
  <c r="DN101" i="2" s="1"/>
  <c r="BA99" i="8" s="1"/>
  <c r="DB116" i="2"/>
  <c r="F44" i="8"/>
  <c r="DE46" i="2"/>
  <c r="DO46" i="2" s="1"/>
  <c r="BB44" i="8" s="1"/>
  <c r="F77" i="8"/>
  <c r="B97" i="8"/>
  <c r="C73" i="8"/>
  <c r="CW75" i="2"/>
  <c r="F179" i="8"/>
  <c r="BO179" i="8" s="1"/>
  <c r="D137" i="8"/>
  <c r="CW180" i="2"/>
  <c r="DG180" i="2" s="1"/>
  <c r="AT178" i="8" s="1"/>
  <c r="CW206" i="2"/>
  <c r="DG206" i="2" s="1"/>
  <c r="AT204" i="8" s="1"/>
  <c r="C99" i="8"/>
  <c r="CW116" i="2"/>
  <c r="G188" i="8"/>
  <c r="C44" i="8"/>
  <c r="CX46" i="2"/>
  <c r="DH46" i="2" s="1"/>
  <c r="AU44" i="8" s="1"/>
  <c r="C165" i="8"/>
  <c r="DB81" i="2"/>
  <c r="E127" i="8"/>
  <c r="E102" i="8"/>
  <c r="E190" i="8"/>
  <c r="BO190" i="8" s="1"/>
  <c r="E83" i="8"/>
  <c r="F82" i="8"/>
  <c r="CX40" i="2"/>
  <c r="DH40" i="2" s="1"/>
  <c r="AU38" i="8" s="1"/>
  <c r="G143" i="8"/>
  <c r="DD176" i="2"/>
  <c r="DN176" i="2" s="1"/>
  <c r="BA174" i="8" s="1"/>
  <c r="B80" i="8"/>
  <c r="E62" i="8"/>
  <c r="BO62" i="8" s="1"/>
  <c r="CW198" i="2"/>
  <c r="DG198" i="2" s="1"/>
  <c r="AT196" i="8" s="1"/>
  <c r="CY107" i="2"/>
  <c r="DI107" i="2" s="1"/>
  <c r="AV105" i="8" s="1"/>
  <c r="DF88" i="2"/>
  <c r="C131" i="8"/>
  <c r="DE133" i="2"/>
  <c r="E41" i="8"/>
  <c r="DA43" i="2"/>
  <c r="DA178" i="2"/>
  <c r="B124" i="8"/>
  <c r="DA126" i="2"/>
  <c r="DF126" i="2"/>
  <c r="DP126" i="2" s="1"/>
  <c r="BC124" i="8" s="1"/>
  <c r="CX121" i="2"/>
  <c r="DH121" i="2" s="1"/>
  <c r="AU119" i="8" s="1"/>
  <c r="CZ81" i="2"/>
  <c r="F127" i="8"/>
  <c r="CY129" i="2"/>
  <c r="D167" i="8"/>
  <c r="CY169" i="2"/>
  <c r="F66" i="8"/>
  <c r="CW68" i="2"/>
  <c r="DG68" i="2" s="1"/>
  <c r="AT66" i="8" s="1"/>
  <c r="DC68" i="2"/>
  <c r="DM68" i="2" s="1"/>
  <c r="AZ66" i="8" s="1"/>
  <c r="CZ194" i="2"/>
  <c r="G145" i="8"/>
  <c r="DA147" i="2"/>
  <c r="B136" i="8"/>
  <c r="DD138" i="2"/>
  <c r="B47" i="8"/>
  <c r="DA49" i="2"/>
  <c r="DK49" i="2" s="1"/>
  <c r="AX47" i="8" s="1"/>
  <c r="F118" i="8"/>
  <c r="DF120" i="2"/>
  <c r="DP120" i="2" s="1"/>
  <c r="BC118" i="8" s="1"/>
  <c r="C48" i="8"/>
  <c r="CZ50" i="2"/>
  <c r="D101" i="8"/>
  <c r="CY103" i="2"/>
  <c r="DI103" i="2" s="1"/>
  <c r="AV101" i="8" s="1"/>
  <c r="DA166" i="2"/>
  <c r="DA156" i="2"/>
  <c r="DK156" i="2" s="1"/>
  <c r="AX154" i="8" s="1"/>
  <c r="E177" i="8"/>
  <c r="CY179" i="2"/>
  <c r="D42" i="8"/>
  <c r="CY44" i="2"/>
  <c r="F156" i="8"/>
  <c r="D61" i="8"/>
  <c r="CY63" i="2"/>
  <c r="E33" i="8"/>
  <c r="DD35" i="2"/>
  <c r="DN35" i="2" s="1"/>
  <c r="BA33" i="8" s="1"/>
  <c r="G150" i="8"/>
  <c r="DB152" i="2"/>
  <c r="CX198" i="2"/>
  <c r="DH198" i="2" s="1"/>
  <c r="AU196" i="8" s="1"/>
  <c r="B86" i="8"/>
  <c r="C202" i="8"/>
  <c r="DD204" i="2"/>
  <c r="DN204" i="2" s="1"/>
  <c r="BA202" i="8" s="1"/>
  <c r="DD133" i="2"/>
  <c r="DN133" i="2" s="1"/>
  <c r="BA131" i="8" s="1"/>
  <c r="CZ133" i="2"/>
  <c r="B41" i="8"/>
  <c r="CZ43" i="2"/>
  <c r="E176" i="8"/>
  <c r="CZ178" i="2"/>
  <c r="DJ178" i="2" s="1"/>
  <c r="AW176" i="8" s="1"/>
  <c r="DB178" i="2"/>
  <c r="DL178" i="2" s="1"/>
  <c r="AY176" i="8" s="1"/>
  <c r="E124" i="8"/>
  <c r="DD126" i="2"/>
  <c r="F79" i="8"/>
  <c r="CW81" i="2"/>
  <c r="DF81" i="2"/>
  <c r="F45" i="8"/>
  <c r="DD129" i="2"/>
  <c r="DN129" i="2" s="1"/>
  <c r="BA127" i="8" s="1"/>
  <c r="DA129" i="2"/>
  <c r="DK129" i="2" s="1"/>
  <c r="AX127" i="8" s="1"/>
  <c r="F144" i="8"/>
  <c r="G167" i="8"/>
  <c r="DA169" i="2"/>
  <c r="DK169" i="2" s="1"/>
  <c r="AX167" i="8" s="1"/>
  <c r="C66" i="8"/>
  <c r="CZ68" i="2"/>
  <c r="B145" i="8"/>
  <c r="DC147" i="2"/>
  <c r="DM147" i="2" s="1"/>
  <c r="AZ145" i="8" s="1"/>
  <c r="DF156" i="2"/>
  <c r="DP156" i="2" s="1"/>
  <c r="BC154" i="8" s="1"/>
  <c r="DA138" i="2"/>
  <c r="DB138" i="2"/>
  <c r="DL138" i="2" s="1"/>
  <c r="AY136" i="8" s="1"/>
  <c r="D112" i="8"/>
  <c r="AO112" i="8" s="1" a="1"/>
  <c r="AO112" i="8" s="1"/>
  <c r="DF49" i="2"/>
  <c r="B118" i="8"/>
  <c r="CZ120" i="2"/>
  <c r="DJ120" i="2" s="1"/>
  <c r="AW118" i="8" s="1"/>
  <c r="D90" i="8"/>
  <c r="F48" i="8"/>
  <c r="DE50" i="2"/>
  <c r="DO50" i="2" s="1"/>
  <c r="BB48" i="8" s="1"/>
  <c r="G101" i="8"/>
  <c r="DC103" i="2"/>
  <c r="DM103" i="2" s="1"/>
  <c r="AZ101" i="8" s="1"/>
  <c r="E164" i="8"/>
  <c r="CX166" i="2"/>
  <c r="DH166" i="2" s="1"/>
  <c r="AU164" i="8" s="1"/>
  <c r="E144" i="8"/>
  <c r="D177" i="8"/>
  <c r="DA179" i="2"/>
  <c r="G42" i="8"/>
  <c r="DF44" i="2"/>
  <c r="DP44" i="2" s="1"/>
  <c r="BC42" i="8" s="1"/>
  <c r="DE158" i="2"/>
  <c r="DO158" i="2" s="1"/>
  <c r="BB156" i="8" s="1"/>
  <c r="DF63" i="2"/>
  <c r="DP63" i="2" s="1"/>
  <c r="BC61" i="8" s="1"/>
  <c r="D33" i="8"/>
  <c r="DB35" i="2"/>
  <c r="DL35" i="2" s="1"/>
  <c r="AY33" i="8" s="1"/>
  <c r="C150" i="8"/>
  <c r="DF152" i="2"/>
  <c r="DP152" i="2" s="1"/>
  <c r="BC150" i="8" s="1"/>
  <c r="DE198" i="2"/>
  <c r="C105" i="8"/>
  <c r="G86" i="8"/>
  <c r="E202" i="8"/>
  <c r="DC204" i="2"/>
  <c r="DM204" i="2" s="1"/>
  <c r="AZ202" i="8" s="1"/>
  <c r="G131" i="8"/>
  <c r="DB133" i="2"/>
  <c r="DL133" i="2" s="1"/>
  <c r="AY131" i="8" s="1"/>
  <c r="C107" i="8"/>
  <c r="F41" i="8"/>
  <c r="CY43" i="2"/>
  <c r="D176" i="8"/>
  <c r="AH176" i="8" s="1" a="1"/>
  <c r="AH176" i="8" s="1"/>
  <c r="CY178" i="2"/>
  <c r="DI178" i="2" s="1"/>
  <c r="AV176" i="8" s="1"/>
  <c r="D148" i="8"/>
  <c r="D124" i="8"/>
  <c r="CX126" i="2"/>
  <c r="DH126" i="2" s="1"/>
  <c r="AU124" i="8" s="1"/>
  <c r="D79" i="8"/>
  <c r="DE81" i="2"/>
  <c r="DB47" i="2"/>
  <c r="G127" i="8"/>
  <c r="CZ129" i="2"/>
  <c r="DJ129" i="2" s="1"/>
  <c r="AW127" i="8" s="1"/>
  <c r="DC146" i="2"/>
  <c r="DM146" i="2" s="1"/>
  <c r="AZ144" i="8" s="1"/>
  <c r="CZ169" i="2"/>
  <c r="D66" i="8"/>
  <c r="CY68" i="2"/>
  <c r="CW147" i="2"/>
  <c r="DG147" i="2" s="1"/>
  <c r="AT145" i="8" s="1"/>
  <c r="C136" i="8"/>
  <c r="CZ138" i="2"/>
  <c r="DJ138" i="2" s="1"/>
  <c r="AW136" i="8" s="1"/>
  <c r="DF138" i="2"/>
  <c r="DP138" i="2" s="1"/>
  <c r="BC136" i="8" s="1"/>
  <c r="F112" i="8"/>
  <c r="C47" i="8"/>
  <c r="DE49" i="2"/>
  <c r="CX120" i="2"/>
  <c r="DH120" i="2" s="1"/>
  <c r="AU118" i="8" s="1"/>
  <c r="DC120" i="2"/>
  <c r="CY92" i="2"/>
  <c r="DI92" i="2" s="1"/>
  <c r="AV90" i="8" s="1"/>
  <c r="CW50" i="2"/>
  <c r="DG50" i="2" s="1"/>
  <c r="AT48" i="8" s="1"/>
  <c r="DD50" i="2"/>
  <c r="D24" i="8"/>
  <c r="B101" i="8"/>
  <c r="DA103" i="2"/>
  <c r="G164" i="8"/>
  <c r="DC166" i="2"/>
  <c r="F150" i="8"/>
  <c r="DE152" i="2"/>
  <c r="DO152" i="2" s="1"/>
  <c r="BB150" i="8" s="1"/>
  <c r="B105" i="8"/>
  <c r="B131" i="8"/>
  <c r="DF133" i="2"/>
  <c r="E107" i="8"/>
  <c r="C41" i="8"/>
  <c r="DF43" i="2"/>
  <c r="DP43" i="2" s="1"/>
  <c r="BC41" i="8" s="1"/>
  <c r="G176" i="8"/>
  <c r="F176" i="8"/>
  <c r="E148" i="8"/>
  <c r="DC126" i="2"/>
  <c r="B79" i="8"/>
  <c r="DD81" i="2"/>
  <c r="DN81" i="2" s="1"/>
  <c r="BA79" i="8" s="1"/>
  <c r="CY47" i="2"/>
  <c r="DI47" i="2" s="1"/>
  <c r="AV45" i="8" s="1"/>
  <c r="DB129" i="2"/>
  <c r="DL129" i="2" s="1"/>
  <c r="AY127" i="8" s="1"/>
  <c r="DF146" i="2"/>
  <c r="DP146" i="2" s="1"/>
  <c r="BC144" i="8" s="1"/>
  <c r="DC169" i="2"/>
  <c r="DM169" i="2" s="1"/>
  <c r="AZ167" i="8" s="1"/>
  <c r="DB169" i="2"/>
  <c r="F111" i="8"/>
  <c r="G66" i="8"/>
  <c r="DF68" i="2"/>
  <c r="DP68" i="2" s="1"/>
  <c r="BC66" i="8" s="1"/>
  <c r="F145" i="8"/>
  <c r="CY147" i="2"/>
  <c r="DI147" i="2" s="1"/>
  <c r="AV145" i="8" s="1"/>
  <c r="F136" i="8"/>
  <c r="DF114" i="2"/>
  <c r="DP114" i="2" s="1"/>
  <c r="BC112" i="8" s="1"/>
  <c r="CX49" i="2"/>
  <c r="DH49" i="2" s="1"/>
  <c r="AU47" i="8" s="1"/>
  <c r="DD49" i="2"/>
  <c r="DN49" i="2" s="1"/>
  <c r="BA47" i="8" s="1"/>
  <c r="E209" i="8"/>
  <c r="CW120" i="2"/>
  <c r="CY120" i="2"/>
  <c r="DI120" i="2" s="1"/>
  <c r="AV118" i="8" s="1"/>
  <c r="E48" i="8"/>
  <c r="CX50" i="2"/>
  <c r="DC50" i="2"/>
  <c r="DM50" i="2" s="1"/>
  <c r="AZ48" i="8" s="1"/>
  <c r="CY26" i="2"/>
  <c r="CX103" i="2"/>
  <c r="DH103" i="2" s="1"/>
  <c r="AU101" i="8" s="1"/>
  <c r="DB103" i="2"/>
  <c r="DL103" i="2" s="1"/>
  <c r="AY101" i="8" s="1"/>
  <c r="CW48" i="2"/>
  <c r="F164" i="8"/>
  <c r="CY166" i="2"/>
  <c r="DI166" i="2" s="1"/>
  <c r="AV164" i="8" s="1"/>
  <c r="DD179" i="2"/>
  <c r="DN179" i="2" s="1"/>
  <c r="BA177" i="8" s="1"/>
  <c r="CW44" i="2"/>
  <c r="DG44" i="2" s="1"/>
  <c r="AT42" i="8" s="1"/>
  <c r="DD158" i="2"/>
  <c r="CX63" i="2"/>
  <c r="DH63" i="2" s="1"/>
  <c r="AU61" i="8" s="1"/>
  <c r="C33" i="8"/>
  <c r="CY35" i="2"/>
  <c r="E150" i="8"/>
  <c r="BO150" i="8" s="1"/>
  <c r="DA152" i="2"/>
  <c r="CX107" i="2"/>
  <c r="DH107" i="2" s="1"/>
  <c r="AU105" i="8" s="1"/>
  <c r="DA88" i="2"/>
  <c r="DK88" i="2" s="1"/>
  <c r="AX86" i="8" s="1"/>
  <c r="G202" i="8"/>
  <c r="F131" i="8"/>
  <c r="CX133" i="2"/>
  <c r="DA109" i="2"/>
  <c r="DK109" i="2" s="1"/>
  <c r="AX107" i="8" s="1"/>
  <c r="CX43" i="2"/>
  <c r="DH43" i="2" s="1"/>
  <c r="AU41" i="8" s="1"/>
  <c r="DE43" i="2"/>
  <c r="C176" i="8"/>
  <c r="CW178" i="2"/>
  <c r="DG178" i="2" s="1"/>
  <c r="AT176" i="8" s="1"/>
  <c r="DA150" i="2"/>
  <c r="DK150" i="2" s="1"/>
  <c r="AX148" i="8" s="1"/>
  <c r="F124" i="8"/>
  <c r="CY126" i="2"/>
  <c r="E79" i="8"/>
  <c r="DC81" i="2"/>
  <c r="DM81" i="2" s="1"/>
  <c r="AZ79" i="8" s="1"/>
  <c r="D127" i="8"/>
  <c r="DC129" i="2"/>
  <c r="DF129" i="2"/>
  <c r="DP129" i="2" s="1"/>
  <c r="BC127" i="8" s="1"/>
  <c r="F167" i="8"/>
  <c r="C167" i="8"/>
  <c r="DF169" i="2"/>
  <c r="DP169" i="2" s="1"/>
  <c r="BC167" i="8" s="1"/>
  <c r="C111" i="8"/>
  <c r="DE68" i="2"/>
  <c r="D145" i="8"/>
  <c r="CZ147" i="2"/>
  <c r="D136" i="8"/>
  <c r="DE138" i="2"/>
  <c r="DO138" i="2" s="1"/>
  <c r="BB136" i="8" s="1"/>
  <c r="F47" i="8"/>
  <c r="CW49" i="2"/>
  <c r="DG49" i="2" s="1"/>
  <c r="AT47" i="8" s="1"/>
  <c r="DC49" i="2"/>
  <c r="DM49" i="2" s="1"/>
  <c r="AZ47" i="8" s="1"/>
  <c r="DF211" i="2"/>
  <c r="D118" i="8"/>
  <c r="DD120" i="2"/>
  <c r="D48" i="8"/>
  <c r="DB50" i="2"/>
  <c r="DL50" i="2" s="1"/>
  <c r="AY48" i="8" s="1"/>
  <c r="F101" i="8"/>
  <c r="CW103" i="2"/>
  <c r="DG103" i="2" s="1"/>
  <c r="AT101" i="8" s="1"/>
  <c r="DF103" i="2"/>
  <c r="DP103" i="2" s="1"/>
  <c r="BC101" i="8" s="1"/>
  <c r="CY48" i="2"/>
  <c r="CW166" i="2"/>
  <c r="DB166" i="2"/>
  <c r="E156" i="8"/>
  <c r="BO156" i="8" s="1"/>
  <c r="CX158" i="2"/>
  <c r="DH158" i="2" s="1"/>
  <c r="AU156" i="8" s="1"/>
  <c r="G33" i="8"/>
  <c r="B150" i="8"/>
  <c r="C196" i="8"/>
  <c r="CW107" i="2"/>
  <c r="DB88" i="2"/>
  <c r="D131" i="8"/>
  <c r="CY109" i="2"/>
  <c r="DI109" i="2" s="1"/>
  <c r="AV107" i="8" s="1"/>
  <c r="CW43" i="2"/>
  <c r="DG43" i="2" s="1"/>
  <c r="AT41" i="8" s="1"/>
  <c r="C186" i="8"/>
  <c r="B176" i="8"/>
  <c r="CX150" i="2"/>
  <c r="DH150" i="2" s="1"/>
  <c r="AU148" i="8" s="1"/>
  <c r="DE126" i="2"/>
  <c r="D119" i="8"/>
  <c r="G79" i="8"/>
  <c r="B127" i="8"/>
  <c r="B167" i="8"/>
  <c r="DF113" i="2"/>
  <c r="CX68" i="2"/>
  <c r="C192" i="8"/>
  <c r="E145" i="8"/>
  <c r="E136" i="8"/>
  <c r="D47" i="8"/>
  <c r="AO47" i="8" s="1" a="1"/>
  <c r="AO47" i="8" s="1"/>
  <c r="DE211" i="2"/>
  <c r="DO211" i="2" s="1"/>
  <c r="BB209" i="8" s="1"/>
  <c r="G118" i="8"/>
  <c r="G48" i="8"/>
  <c r="E101" i="8"/>
  <c r="B164" i="8"/>
  <c r="DE166" i="2"/>
  <c r="E196" i="8"/>
  <c r="DB198" i="2"/>
  <c r="D105" i="8"/>
  <c r="CZ107" i="2"/>
  <c r="DJ107" i="2" s="1"/>
  <c r="AW105" i="8" s="1"/>
  <c r="E86" i="8"/>
  <c r="DC88" i="2"/>
  <c r="DD109" i="2"/>
  <c r="DN109" i="2" s="1"/>
  <c r="BA107" i="8" s="1"/>
  <c r="CZ109" i="2"/>
  <c r="G186" i="8"/>
  <c r="DA188" i="2"/>
  <c r="G148" i="8"/>
  <c r="DD150" i="2"/>
  <c r="DN150" i="2" s="1"/>
  <c r="BA148" i="8" s="1"/>
  <c r="E119" i="8"/>
  <c r="CW121" i="2"/>
  <c r="DG121" i="2" s="1"/>
  <c r="AT119" i="8" s="1"/>
  <c r="C45" i="8"/>
  <c r="CZ47" i="2"/>
  <c r="DJ47" i="2" s="1"/>
  <c r="AW45" i="8" s="1"/>
  <c r="CZ146" i="2"/>
  <c r="DB146" i="2"/>
  <c r="DC113" i="2"/>
  <c r="DM113" i="2" s="1"/>
  <c r="AZ111" i="8" s="1"/>
  <c r="DB113" i="2"/>
  <c r="DL113" i="2" s="1"/>
  <c r="AY111" i="8" s="1"/>
  <c r="DB194" i="2"/>
  <c r="DA194" i="2"/>
  <c r="DE156" i="2"/>
  <c r="DO156" i="2" s="1"/>
  <c r="BB154" i="8" s="1"/>
  <c r="DB156" i="2"/>
  <c r="CZ114" i="2"/>
  <c r="DB114" i="2"/>
  <c r="G209" i="8"/>
  <c r="DA211" i="2"/>
  <c r="DK211" i="2" s="1"/>
  <c r="AX209" i="8" s="1"/>
  <c r="C90" i="8"/>
  <c r="CZ92" i="2"/>
  <c r="E24" i="8"/>
  <c r="CZ26" i="2"/>
  <c r="DJ26" i="2" s="1"/>
  <c r="AW24" i="8" s="1"/>
  <c r="E46" i="8"/>
  <c r="CZ48" i="2"/>
  <c r="D196" i="8"/>
  <c r="CY198" i="2"/>
  <c r="DI198" i="2" s="1"/>
  <c r="AV196" i="8" s="1"/>
  <c r="G105" i="8"/>
  <c r="DE107" i="2"/>
  <c r="DO107" i="2" s="1"/>
  <c r="BB105" i="8" s="1"/>
  <c r="C86" i="8"/>
  <c r="CZ88" i="2"/>
  <c r="DJ88" i="2" s="1"/>
  <c r="AW86" i="8" s="1"/>
  <c r="G107" i="8"/>
  <c r="DB109" i="2"/>
  <c r="DD188" i="2"/>
  <c r="DN188" i="2" s="1"/>
  <c r="BA186" i="8" s="1"/>
  <c r="DE188" i="2"/>
  <c r="DO188" i="2" s="1"/>
  <c r="BB186" i="8" s="1"/>
  <c r="C148" i="8"/>
  <c r="DC150" i="2"/>
  <c r="DM150" i="2" s="1"/>
  <c r="AZ148" i="8" s="1"/>
  <c r="DD121" i="2"/>
  <c r="DN121" i="2" s="1"/>
  <c r="BA119" i="8" s="1"/>
  <c r="DA121" i="2"/>
  <c r="DK121" i="2" s="1"/>
  <c r="AX119" i="8" s="1"/>
  <c r="D45" i="8"/>
  <c r="DF47" i="2"/>
  <c r="DP47" i="2" s="1"/>
  <c r="BC45" i="8" s="1"/>
  <c r="G144" i="8"/>
  <c r="CW146" i="2"/>
  <c r="DG146" i="2" s="1"/>
  <c r="AT144" i="8" s="1"/>
  <c r="D111" i="8"/>
  <c r="CY113" i="2"/>
  <c r="G192" i="8"/>
  <c r="CW194" i="2"/>
  <c r="DG194" i="2" s="1"/>
  <c r="AT192" i="8" s="1"/>
  <c r="E154" i="8"/>
  <c r="CZ156" i="2"/>
  <c r="G112" i="8"/>
  <c r="CW114" i="2"/>
  <c r="DG114" i="2" s="1"/>
  <c r="AT112" i="8" s="1"/>
  <c r="D209" i="8"/>
  <c r="DD211" i="2"/>
  <c r="DN211" i="2" s="1"/>
  <c r="BA209" i="8" s="1"/>
  <c r="G90" i="8"/>
  <c r="DE92" i="2"/>
  <c r="DO92" i="2" s="1"/>
  <c r="BB90" i="8" s="1"/>
  <c r="CW26" i="2"/>
  <c r="DF26" i="2"/>
  <c r="DP26" i="2" s="1"/>
  <c r="BC24" i="8" s="1"/>
  <c r="D46" i="8"/>
  <c r="DF48" i="2"/>
  <c r="DP48" i="2" s="1"/>
  <c r="BC46" i="8" s="1"/>
  <c r="G156" i="8"/>
  <c r="DA158" i="2"/>
  <c r="DK158" i="2" s="1"/>
  <c r="AX156" i="8" s="1"/>
  <c r="DF158" i="2"/>
  <c r="DP158" i="2" s="1"/>
  <c r="BC156" i="8" s="1"/>
  <c r="G196" i="8"/>
  <c r="DF198" i="2"/>
  <c r="F105" i="8"/>
  <c r="DD107" i="2"/>
  <c r="DN107" i="2" s="1"/>
  <c r="BA105" i="8" s="1"/>
  <c r="CX88" i="2"/>
  <c r="DH88" i="2" s="1"/>
  <c r="AU86" i="8" s="1"/>
  <c r="CY88" i="2"/>
  <c r="B107" i="8"/>
  <c r="DF109" i="2"/>
  <c r="DP109" i="2" s="1"/>
  <c r="BC107" i="8" s="1"/>
  <c r="F186" i="8"/>
  <c r="DC188" i="2"/>
  <c r="DB188" i="2"/>
  <c r="DL188" i="2" s="1"/>
  <c r="AY186" i="8" s="1"/>
  <c r="F148" i="8"/>
  <c r="CY150" i="2"/>
  <c r="G119" i="8"/>
  <c r="CZ121" i="2"/>
  <c r="DJ121" i="2" s="1"/>
  <c r="AW119" i="8" s="1"/>
  <c r="CX47" i="2"/>
  <c r="DE47" i="2"/>
  <c r="C144" i="8"/>
  <c r="DE146" i="2"/>
  <c r="DO146" i="2" s="1"/>
  <c r="BB144" i="8" s="1"/>
  <c r="B111" i="8"/>
  <c r="CX113" i="2"/>
  <c r="B192" i="8"/>
  <c r="CY194" i="2"/>
  <c r="DI194" i="2" s="1"/>
  <c r="AV192" i="8" s="1"/>
  <c r="B154" i="8"/>
  <c r="CX156" i="2"/>
  <c r="C112" i="8"/>
  <c r="DE114" i="2"/>
  <c r="DO114" i="2" s="1"/>
  <c r="BB112" i="8" s="1"/>
  <c r="C209" i="8"/>
  <c r="DC211" i="2"/>
  <c r="DD92" i="2"/>
  <c r="DN92" i="2" s="1"/>
  <c r="BA90" i="8" s="1"/>
  <c r="F24" i="8"/>
  <c r="DE26" i="2"/>
  <c r="G46" i="8"/>
  <c r="DE48" i="2"/>
  <c r="DO48" i="2" s="1"/>
  <c r="BB46" i="8" s="1"/>
  <c r="C156" i="8"/>
  <c r="B196" i="8"/>
  <c r="DD198" i="2"/>
  <c r="DN198" i="2" s="1"/>
  <c r="BA196" i="8" s="1"/>
  <c r="E105" i="8"/>
  <c r="DC107" i="2"/>
  <c r="DM107" i="2" s="1"/>
  <c r="AZ105" i="8" s="1"/>
  <c r="CW88" i="2"/>
  <c r="DG88" i="2" s="1"/>
  <c r="AT86" i="8" s="1"/>
  <c r="DE88" i="2"/>
  <c r="F107" i="8"/>
  <c r="DE109" i="2"/>
  <c r="DO109" i="2" s="1"/>
  <c r="BB107" i="8" s="1"/>
  <c r="B186" i="8"/>
  <c r="CZ188" i="2"/>
  <c r="DJ188" i="2" s="1"/>
  <c r="AW186" i="8" s="1"/>
  <c r="DE150" i="2"/>
  <c r="DO150" i="2" s="1"/>
  <c r="BB148" i="8" s="1"/>
  <c r="DB150" i="2"/>
  <c r="DL150" i="2" s="1"/>
  <c r="AY148" i="8" s="1"/>
  <c r="DB121" i="2"/>
  <c r="CW47" i="2"/>
  <c r="DG47" i="2" s="1"/>
  <c r="AT45" i="8" s="1"/>
  <c r="DD47" i="2"/>
  <c r="DN47" i="2" s="1"/>
  <c r="BA45" i="8" s="1"/>
  <c r="B144" i="8"/>
  <c r="CX146" i="2"/>
  <c r="DH146" i="2" s="1"/>
  <c r="AU144" i="8" s="1"/>
  <c r="E111" i="8"/>
  <c r="CW113" i="2"/>
  <c r="DG113" i="2" s="1"/>
  <c r="AT111" i="8" s="1"/>
  <c r="E192" i="8"/>
  <c r="F192" i="8"/>
  <c r="C154" i="8"/>
  <c r="CW156" i="2"/>
  <c r="DG156" i="2" s="1"/>
  <c r="AT154" i="8" s="1"/>
  <c r="B112" i="8"/>
  <c r="CX114" i="2"/>
  <c r="DH114" i="2" s="1"/>
  <c r="AU112" i="8" s="1"/>
  <c r="DB211" i="2"/>
  <c r="DL211" i="2" s="1"/>
  <c r="AY209" i="8" s="1"/>
  <c r="CX92" i="2"/>
  <c r="DH92" i="2" s="1"/>
  <c r="AU90" i="8" s="1"/>
  <c r="DB92" i="2"/>
  <c r="DC26" i="2"/>
  <c r="DM26" i="2" s="1"/>
  <c r="AZ24" i="8" s="1"/>
  <c r="DD48" i="2"/>
  <c r="DN48" i="2" s="1"/>
  <c r="BA46" i="8" s="1"/>
  <c r="F196" i="8"/>
  <c r="D86" i="8"/>
  <c r="AJ86" i="8" s="1" a="1"/>
  <c r="AJ86" i="8" s="1"/>
  <c r="D107" i="8"/>
  <c r="AJ107" i="8" s="1" a="1"/>
  <c r="AJ107" i="8" s="1"/>
  <c r="DC109" i="2"/>
  <c r="DM109" i="2" s="1"/>
  <c r="AZ107" i="8" s="1"/>
  <c r="E186" i="8"/>
  <c r="CY188" i="2"/>
  <c r="B148" i="8"/>
  <c r="CW150" i="2"/>
  <c r="DG150" i="2" s="1"/>
  <c r="AT148" i="8" s="1"/>
  <c r="DF150" i="2"/>
  <c r="DP150" i="2" s="1"/>
  <c r="BC148" i="8" s="1"/>
  <c r="F119" i="8"/>
  <c r="DC121" i="2"/>
  <c r="DM121" i="2" s="1"/>
  <c r="AZ119" i="8" s="1"/>
  <c r="DF121" i="2"/>
  <c r="DP121" i="2" s="1"/>
  <c r="BC119" i="8" s="1"/>
  <c r="B45" i="8"/>
  <c r="DC47" i="2"/>
  <c r="DM47" i="2" s="1"/>
  <c r="AZ45" i="8" s="1"/>
  <c r="DD146" i="2"/>
  <c r="DN146" i="2" s="1"/>
  <c r="BA144" i="8" s="1"/>
  <c r="DD113" i="2"/>
  <c r="DN113" i="2" s="1"/>
  <c r="BA111" i="8" s="1"/>
  <c r="DE113" i="2"/>
  <c r="D192" i="8"/>
  <c r="DF194" i="2"/>
  <c r="DP194" i="2" s="1"/>
  <c r="BC192" i="8" s="1"/>
  <c r="D154" i="8"/>
  <c r="DC156" i="2"/>
  <c r="DM156" i="2" s="1"/>
  <c r="AZ154" i="8" s="1"/>
  <c r="DD114" i="2"/>
  <c r="DN114" i="2" s="1"/>
  <c r="BA112" i="8" s="1"/>
  <c r="CW211" i="2"/>
  <c r="CZ211" i="2"/>
  <c r="F90" i="8"/>
  <c r="CW92" i="2"/>
  <c r="DG92" i="2" s="1"/>
  <c r="AT90" i="8" s="1"/>
  <c r="DF92" i="2"/>
  <c r="DP92" i="2" s="1"/>
  <c r="BC90" i="8" s="1"/>
  <c r="B24" i="8"/>
  <c r="CX26" i="2"/>
  <c r="DH26" i="2" s="1"/>
  <c r="AU24" i="8" s="1"/>
  <c r="DA26" i="2"/>
  <c r="B46" i="8"/>
  <c r="CX48" i="2"/>
  <c r="DC48" i="2"/>
  <c r="DM48" i="2" s="1"/>
  <c r="AZ46" i="8" s="1"/>
  <c r="G111" i="8"/>
  <c r="DA113" i="2"/>
  <c r="DK113" i="2" s="1"/>
  <c r="AX111" i="8" s="1"/>
  <c r="DD194" i="2"/>
  <c r="DN194" i="2" s="1"/>
  <c r="BA192" i="8" s="1"/>
  <c r="G154" i="8"/>
  <c r="CY156" i="2"/>
  <c r="E112" i="8"/>
  <c r="DC114" i="2"/>
  <c r="DM114" i="2" s="1"/>
  <c r="AZ112" i="8" s="1"/>
  <c r="B209" i="8"/>
  <c r="CX211" i="2"/>
  <c r="B90" i="8"/>
  <c r="DC92" i="2"/>
  <c r="DM92" i="2" s="1"/>
  <c r="AZ90" i="8" s="1"/>
  <c r="C24" i="8"/>
  <c r="DD26" i="2"/>
  <c r="C46" i="8"/>
  <c r="DB48" i="2"/>
  <c r="DL48" i="2" s="1"/>
  <c r="AY46" i="8" s="1"/>
  <c r="CX109" i="2"/>
  <c r="DH109" i="2" s="1"/>
  <c r="AU107" i="8" s="1"/>
  <c r="D186" i="8"/>
  <c r="AI186" i="8" s="1" a="1"/>
  <c r="AI186" i="8" s="1"/>
  <c r="B119" i="8"/>
  <c r="G45" i="8"/>
  <c r="DA146" i="2"/>
  <c r="DC194" i="2"/>
  <c r="DM194" i="2" s="1"/>
  <c r="AZ192" i="8" s="1"/>
  <c r="DA114" i="2"/>
  <c r="F209" i="8"/>
  <c r="E90" i="8"/>
  <c r="G24" i="8"/>
  <c r="F46" i="8"/>
  <c r="DI17" i="2"/>
  <c r="AV15" i="8" s="1"/>
  <c r="DG17" i="2"/>
  <c r="AT15" i="8" s="1"/>
  <c r="DH17" i="2"/>
  <c r="AU15" i="8" s="1"/>
  <c r="CB59" i="2"/>
  <c r="CB35" i="2"/>
  <c r="CB53" i="2"/>
  <c r="CB58" i="2"/>
  <c r="CB188" i="2"/>
  <c r="CB66" i="2"/>
  <c r="CB95" i="2"/>
  <c r="CB94" i="2"/>
  <c r="CB80" i="2"/>
  <c r="CB151" i="2"/>
  <c r="CB209" i="2"/>
  <c r="CB193" i="2"/>
  <c r="CB192" i="2"/>
  <c r="CB186" i="2"/>
  <c r="CB115" i="2"/>
  <c r="CB191" i="2"/>
  <c r="CB206" i="2"/>
  <c r="CB174" i="2"/>
  <c r="CB189" i="2"/>
  <c r="CB212" i="2"/>
  <c r="CB190" i="2"/>
  <c r="CB97" i="2"/>
  <c r="CB159" i="2"/>
  <c r="CB150" i="2"/>
  <c r="CB158" i="2"/>
  <c r="CB161" i="2"/>
  <c r="CB84" i="2"/>
  <c r="CB38" i="2"/>
  <c r="CB112" i="2"/>
  <c r="CB109" i="2"/>
  <c r="CB149" i="2"/>
  <c r="CB170" i="2"/>
  <c r="CB104" i="2"/>
  <c r="CB116" i="2"/>
  <c r="CB37" i="2"/>
  <c r="CB71" i="2"/>
  <c r="CB15" i="2"/>
  <c r="CB23" i="2"/>
  <c r="CB45" i="2"/>
  <c r="CB114" i="2"/>
  <c r="CB86" i="2"/>
  <c r="CB64" i="2"/>
  <c r="CB49" i="2"/>
  <c r="CB127" i="2"/>
  <c r="CB195" i="2"/>
  <c r="CB48" i="2"/>
  <c r="CB168" i="2"/>
  <c r="CB135" i="2"/>
  <c r="CB110" i="2"/>
  <c r="CB16" i="2"/>
  <c r="CB55" i="2"/>
  <c r="CB213" i="2"/>
  <c r="CB100" i="2"/>
  <c r="CB139" i="2"/>
  <c r="CB184" i="2"/>
  <c r="CB120" i="2"/>
  <c r="CB42" i="2"/>
  <c r="CB173" i="2"/>
  <c r="CB43" i="2"/>
  <c r="CB205" i="2"/>
  <c r="CB167" i="2"/>
  <c r="CB103" i="2"/>
  <c r="CB204" i="2"/>
  <c r="CB26" i="2"/>
  <c r="CB197" i="2"/>
  <c r="CB142" i="2"/>
  <c r="CB56" i="2"/>
  <c r="CB57" i="2"/>
  <c r="CB17" i="2"/>
  <c r="CB121" i="2"/>
  <c r="CB24" i="2"/>
  <c r="CB39" i="2"/>
  <c r="CB93" i="2"/>
  <c r="CB140" i="2"/>
  <c r="CB125" i="2"/>
  <c r="CB202" i="2"/>
  <c r="CB141" i="2"/>
  <c r="CB137" i="2"/>
  <c r="CB61" i="2"/>
  <c r="CB208" i="2"/>
  <c r="CB164" i="2"/>
  <c r="CB75" i="2"/>
  <c r="CB175" i="2"/>
  <c r="CB90" i="2"/>
  <c r="CB83" i="2"/>
  <c r="CB122" i="2"/>
  <c r="CB131" i="2"/>
  <c r="CB138" i="2"/>
  <c r="CB154" i="2"/>
  <c r="CB214" i="2"/>
  <c r="CB34" i="2"/>
  <c r="CB144" i="2"/>
  <c r="CB181" i="2"/>
  <c r="CB25" i="2"/>
  <c r="CB118" i="2"/>
  <c r="CB172" i="2"/>
  <c r="CB134" i="2"/>
  <c r="CB177" i="2"/>
  <c r="CB171" i="2"/>
  <c r="CB129" i="2"/>
  <c r="CB124" i="2"/>
  <c r="CB157" i="2"/>
  <c r="CB54" i="2"/>
  <c r="CB73" i="2"/>
  <c r="CB70" i="2"/>
  <c r="CB163" i="2"/>
  <c r="CB146" i="2"/>
  <c r="CB92" i="2"/>
  <c r="CB108" i="2"/>
  <c r="CB107" i="2"/>
  <c r="CB99" i="2"/>
  <c r="CB60" i="2"/>
  <c r="CB169" i="2"/>
  <c r="CB89" i="2"/>
  <c r="CB28" i="2"/>
  <c r="CB199" i="2"/>
  <c r="CB182" i="2"/>
  <c r="CB36" i="2"/>
  <c r="CB74" i="2"/>
  <c r="CB67" i="2"/>
  <c r="CB96" i="2"/>
  <c r="CB111" i="2"/>
  <c r="CB119" i="2"/>
  <c r="CB102" i="2"/>
  <c r="CB88" i="2"/>
  <c r="CB180" i="2"/>
  <c r="CB113" i="2"/>
  <c r="CB40" i="2"/>
  <c r="CB50" i="2"/>
  <c r="CB187" i="2"/>
  <c r="CB201" i="2"/>
  <c r="CB72" i="2"/>
  <c r="CB101" i="2"/>
  <c r="CB178" i="2"/>
  <c r="CB148" i="2"/>
  <c r="CB29" i="2"/>
  <c r="CB176" i="2"/>
  <c r="CB156" i="2"/>
  <c r="CB194" i="2"/>
  <c r="CB91" i="2"/>
  <c r="CB145" i="2"/>
  <c r="CB106" i="2"/>
  <c r="CB123" i="2"/>
  <c r="CB52" i="2"/>
  <c r="CB153" i="2"/>
  <c r="CB27" i="2"/>
  <c r="CB160" i="2"/>
  <c r="CB41" i="2"/>
  <c r="CB196" i="2"/>
  <c r="CB152" i="2"/>
  <c r="CB179" i="2"/>
  <c r="CB211" i="2"/>
  <c r="CB166" i="2"/>
  <c r="CB132" i="2"/>
  <c r="CB85" i="2"/>
  <c r="CB165" i="2"/>
  <c r="CB63" i="2"/>
  <c r="CB31" i="2"/>
  <c r="CB21" i="2"/>
  <c r="CB117" i="2"/>
  <c r="CB81" i="2"/>
  <c r="CB133" i="2"/>
  <c r="CB77" i="2"/>
  <c r="CB98" i="2"/>
  <c r="CB183" i="2"/>
  <c r="CB198" i="2"/>
  <c r="CB200" i="2"/>
  <c r="CB207" i="2"/>
  <c r="CB69" i="2"/>
  <c r="CB155" i="2"/>
  <c r="CB130" i="2"/>
  <c r="CB44" i="2"/>
  <c r="CB51" i="2"/>
  <c r="CB33" i="2"/>
  <c r="CB128" i="2"/>
  <c r="CB105" i="2"/>
  <c r="CB136" i="2"/>
  <c r="CB143" i="2"/>
  <c r="CB82" i="2"/>
  <c r="CB203" i="2"/>
  <c r="CB87" i="2"/>
  <c r="CB32" i="2"/>
  <c r="CB65" i="2"/>
  <c r="CB126" i="2"/>
  <c r="CB22" i="2"/>
  <c r="CB78" i="2"/>
  <c r="CB47" i="2"/>
  <c r="CB30" i="2"/>
  <c r="CB79" i="2"/>
  <c r="CB147" i="2"/>
  <c r="CB46" i="2"/>
  <c r="CB62" i="2"/>
  <c r="CB210" i="2"/>
  <c r="CB162" i="2"/>
  <c r="CB68" i="2"/>
  <c r="CB76" i="2"/>
  <c r="AP13" i="8" a="1"/>
  <c r="AP13" i="8" s="1"/>
  <c r="AB13" i="8" a="1"/>
  <c r="AB13" i="8" s="1"/>
  <c r="AO13" i="8" a="1"/>
  <c r="AO13" i="8" s="1"/>
  <c r="AN13" i="8" a="1"/>
  <c r="AN13" i="8" s="1"/>
  <c r="Z13" i="8" a="1"/>
  <c r="Z13" i="8" s="1"/>
  <c r="T13" i="8" a="1"/>
  <c r="T13" i="8" s="1"/>
  <c r="U13" i="8" s="1"/>
  <c r="AC13" i="8" a="1"/>
  <c r="AC13" i="8" s="1"/>
  <c r="Y13" i="8" a="1"/>
  <c r="Y13" i="8" s="1"/>
  <c r="AM13" i="8" a="1"/>
  <c r="AM13" i="8" s="1"/>
  <c r="AA13" i="8" a="1"/>
  <c r="AA13" i="8" s="1"/>
  <c r="AK13" i="8" a="1"/>
  <c r="AK13" i="8" s="1"/>
  <c r="AD13" i="8" a="1"/>
  <c r="AD13" i="8" s="1"/>
  <c r="AL13" i="8" a="1"/>
  <c r="AL13" i="8" s="1"/>
  <c r="AE13" i="8" a="1"/>
  <c r="AE13" i="8" s="1"/>
  <c r="AJ13" i="8" a="1"/>
  <c r="AJ13" i="8" s="1"/>
  <c r="DH15" i="2"/>
  <c r="AU13" i="8" s="1"/>
  <c r="DH16" i="2"/>
  <c r="AU14" i="8" s="1"/>
  <c r="DG15" i="2"/>
  <c r="AT13" i="8" s="1"/>
  <c r="AM15" i="8" a="1"/>
  <c r="AM15" i="8" s="1"/>
  <c r="AA15" i="8" a="1"/>
  <c r="AA15" i="8" s="1"/>
  <c r="AC15" i="8" a="1"/>
  <c r="AC15" i="8" s="1"/>
  <c r="AI15" i="8" a="1"/>
  <c r="AI15" i="8" s="1"/>
  <c r="V15" i="8" a="1"/>
  <c r="V15" i="8" s="1"/>
  <c r="AG15" i="8" a="1"/>
  <c r="AG15" i="8" s="1"/>
  <c r="AD15" i="8" a="1"/>
  <c r="AD15" i="8" s="1"/>
  <c r="T15" i="8" a="1"/>
  <c r="T15" i="8" s="1"/>
  <c r="U15" i="8" s="1"/>
  <c r="Z15" i="8" a="1"/>
  <c r="Z15" i="8" s="1"/>
  <c r="AL15" i="8" a="1"/>
  <c r="AL15" i="8" s="1"/>
  <c r="AH15" i="8" a="1"/>
  <c r="AH15" i="8" s="1"/>
  <c r="W15" i="8" a="1"/>
  <c r="W15" i="8" s="1"/>
  <c r="AB15" i="8" a="1"/>
  <c r="AB15" i="8" s="1"/>
  <c r="AN15" i="8" a="1"/>
  <c r="AN15" i="8" s="1"/>
  <c r="AE15" i="8" a="1"/>
  <c r="AE15" i="8" s="1"/>
  <c r="AJ15" i="8" a="1"/>
  <c r="AJ15" i="8" s="1"/>
  <c r="AO15" i="8" a="1"/>
  <c r="AO15" i="8" s="1"/>
  <c r="AK15" i="8" a="1"/>
  <c r="AK15" i="8" s="1"/>
  <c r="AP15" i="8" a="1"/>
  <c r="AP15" i="8" s="1"/>
  <c r="Y15" i="8" a="1"/>
  <c r="Y15" i="8" s="1"/>
  <c r="AP14" i="8" a="1"/>
  <c r="AP14" i="8" s="1"/>
  <c r="Z14" i="8" a="1"/>
  <c r="Z14" i="8" s="1"/>
  <c r="AA14" i="8" a="1"/>
  <c r="AA14" i="8" s="1"/>
  <c r="T14" i="8" a="1"/>
  <c r="T14" i="8" s="1"/>
  <c r="U14" i="8" s="1"/>
  <c r="AK14" i="8" a="1"/>
  <c r="AK14" i="8" s="1"/>
  <c r="AE14" i="8" a="1"/>
  <c r="AE14" i="8" s="1"/>
  <c r="AB14" i="8" a="1"/>
  <c r="AB14" i="8" s="1"/>
  <c r="AL14" i="8" a="1"/>
  <c r="AL14" i="8" s="1"/>
  <c r="AN14" i="8" a="1"/>
  <c r="AN14" i="8" s="1"/>
  <c r="AM14" i="8" a="1"/>
  <c r="AM14" i="8" s="1"/>
  <c r="Y14" i="8" a="1"/>
  <c r="Y14" i="8" s="1"/>
  <c r="AC14" i="8" a="1"/>
  <c r="AC14" i="8" s="1"/>
  <c r="AD14" i="8" a="1"/>
  <c r="AD14" i="8" s="1"/>
  <c r="AO14" i="8" a="1"/>
  <c r="AO14" i="8" s="1"/>
  <c r="AJ14" i="8" a="1"/>
  <c r="AJ14" i="8" s="1"/>
  <c r="DI16" i="2"/>
  <c r="AV14" i="8" s="1"/>
  <c r="DG16" i="2"/>
  <c r="AT14" i="8" s="1"/>
  <c r="DI15" i="2"/>
  <c r="DO128" i="2"/>
  <c r="BB126" i="8" s="1"/>
  <c r="DO38" i="2"/>
  <c r="BB36" i="8" s="1"/>
  <c r="AH178" i="8" a="1"/>
  <c r="AH178" i="8" s="1"/>
  <c r="AP178" i="8" a="1"/>
  <c r="AP178" i="8" s="1"/>
  <c r="AI178" i="8" a="1"/>
  <c r="AI178" i="8" s="1"/>
  <c r="AM178" i="8" a="1"/>
  <c r="AM178" i="8" s="1"/>
  <c r="AO178" i="8" a="1"/>
  <c r="AO178" i="8" s="1"/>
  <c r="AG178" i="8" a="1"/>
  <c r="AG178" i="8" s="1"/>
  <c r="AK178" i="8" a="1"/>
  <c r="AK178" i="8" s="1"/>
  <c r="AJ178" i="8" a="1"/>
  <c r="AJ178" i="8" s="1"/>
  <c r="AL178" i="8" a="1"/>
  <c r="AL178" i="8" s="1"/>
  <c r="AN178" i="8" a="1"/>
  <c r="AN178" i="8" s="1"/>
  <c r="V178" i="8" a="1"/>
  <c r="V178" i="8" s="1"/>
  <c r="AD178" i="8" a="1"/>
  <c r="AD178" i="8" s="1"/>
  <c r="W178" i="8" a="1"/>
  <c r="W178" i="8" s="1"/>
  <c r="AE178" i="8" a="1"/>
  <c r="AE178" i="8" s="1"/>
  <c r="Y178" i="8" a="1"/>
  <c r="Y178" i="8" s="1"/>
  <c r="Z178" i="8" a="1"/>
  <c r="Z178" i="8" s="1"/>
  <c r="AA178" i="8" a="1"/>
  <c r="AA178" i="8" s="1"/>
  <c r="BJ178" i="8" s="1" a="1"/>
  <c r="BJ178" i="8" s="1"/>
  <c r="AC178" i="8" a="1"/>
  <c r="AC178" i="8" s="1"/>
  <c r="BL178" i="8" s="1" a="1"/>
  <c r="BL178" i="8" s="1"/>
  <c r="AB178" i="8" a="1"/>
  <c r="AB178" i="8" s="1"/>
  <c r="T178" i="8" a="1"/>
  <c r="T178" i="8" s="1"/>
  <c r="U178" i="8" s="1"/>
  <c r="DN22" i="2"/>
  <c r="BA20" i="8" s="1"/>
  <c r="AN37" i="8" a="1"/>
  <c r="AN37" i="8" s="1"/>
  <c r="AG37" i="8" a="1"/>
  <c r="AG37" i="8" s="1"/>
  <c r="AO37" i="8" a="1"/>
  <c r="AO37" i="8" s="1"/>
  <c r="AH37" i="8" a="1"/>
  <c r="AH37" i="8" s="1"/>
  <c r="AP37" i="8" a="1"/>
  <c r="AP37" i="8" s="1"/>
  <c r="AI37" i="8" a="1"/>
  <c r="AI37" i="8" s="1"/>
  <c r="AJ37" i="8" a="1"/>
  <c r="AJ37" i="8" s="1"/>
  <c r="AK37" i="8" a="1"/>
  <c r="AK37" i="8" s="1"/>
  <c r="AL37" i="8" a="1"/>
  <c r="AL37" i="8" s="1"/>
  <c r="AM37" i="8" a="1"/>
  <c r="AM37" i="8" s="1"/>
  <c r="Z37" i="8" a="1"/>
  <c r="Z37" i="8" s="1"/>
  <c r="V37" i="8" a="1"/>
  <c r="V37" i="8" s="1"/>
  <c r="AD37" i="8" a="1"/>
  <c r="AD37" i="8" s="1"/>
  <c r="AE37" i="8" a="1"/>
  <c r="AE37" i="8" s="1"/>
  <c r="W37" i="8" a="1"/>
  <c r="W37" i="8" s="1"/>
  <c r="Y37" i="8" a="1"/>
  <c r="Y37" i="8" s="1"/>
  <c r="AA37" i="8" a="1"/>
  <c r="AA37" i="8" s="1"/>
  <c r="AB37" i="8" a="1"/>
  <c r="AB37" i="8" s="1"/>
  <c r="AC37" i="8" a="1"/>
  <c r="AC37" i="8" s="1"/>
  <c r="T37" i="8" a="1"/>
  <c r="T37" i="8" s="1"/>
  <c r="U37" i="8" s="1"/>
  <c r="DN39" i="2"/>
  <c r="BA37" i="8" s="1"/>
  <c r="DP79" i="2"/>
  <c r="BC77" i="8" s="1"/>
  <c r="DO179" i="2"/>
  <c r="BB177" i="8" s="1"/>
  <c r="DP99" i="2"/>
  <c r="BC97" i="8" s="1"/>
  <c r="DN168" i="2"/>
  <c r="BA166" i="8" s="1"/>
  <c r="DP173" i="2"/>
  <c r="BC171" i="8" s="1"/>
  <c r="DN91" i="2"/>
  <c r="BA89" i="8" s="1"/>
  <c r="DO69" i="2"/>
  <c r="BB67" i="8" s="1"/>
  <c r="DO21" i="2"/>
  <c r="BB19" i="8" s="1"/>
  <c r="DO65" i="2"/>
  <c r="BB63" i="8" s="1"/>
  <c r="DP31" i="2"/>
  <c r="BC29" i="8" s="1"/>
  <c r="AN169" i="8" a="1"/>
  <c r="AN169" i="8" s="1"/>
  <c r="AG169" i="8" a="1"/>
  <c r="AG169" i="8" s="1"/>
  <c r="AO169" i="8" a="1"/>
  <c r="AO169" i="8" s="1"/>
  <c r="AJ169" i="8" a="1"/>
  <c r="AJ169" i="8" s="1"/>
  <c r="AK169" i="8" a="1"/>
  <c r="AK169" i="8" s="1"/>
  <c r="AM169" i="8" a="1"/>
  <c r="AM169" i="8" s="1"/>
  <c r="AP169" i="8" a="1"/>
  <c r="AP169" i="8" s="1"/>
  <c r="AI169" i="8" a="1"/>
  <c r="AI169" i="8" s="1"/>
  <c r="AH169" i="8" a="1"/>
  <c r="AH169" i="8" s="1"/>
  <c r="AL169" i="8" a="1"/>
  <c r="AL169" i="8" s="1"/>
  <c r="Y169" i="8" a="1"/>
  <c r="Y169" i="8" s="1"/>
  <c r="Z169" i="8" a="1"/>
  <c r="Z169" i="8" s="1"/>
  <c r="AB169" i="8" a="1"/>
  <c r="AB169" i="8" s="1"/>
  <c r="AC169" i="8" a="1"/>
  <c r="AC169" i="8" s="1"/>
  <c r="V169" i="8" a="1"/>
  <c r="V169" i="8" s="1"/>
  <c r="AD169" i="8" a="1"/>
  <c r="AD169" i="8" s="1"/>
  <c r="W169" i="8" a="1"/>
  <c r="W169" i="8" s="1"/>
  <c r="AE169" i="8" a="1"/>
  <c r="AE169" i="8" s="1"/>
  <c r="AA169" i="8" a="1"/>
  <c r="AA169" i="8" s="1"/>
  <c r="T169" i="8" a="1"/>
  <c r="T169" i="8" s="1"/>
  <c r="U169" i="8" s="1"/>
  <c r="DN25" i="2"/>
  <c r="BA23" i="8" s="1"/>
  <c r="AM187" i="8" a="1"/>
  <c r="AM187" i="8" s="1"/>
  <c r="AN187" i="8" a="1"/>
  <c r="AN187" i="8" s="1"/>
  <c r="AH187" i="8" a="1"/>
  <c r="AH187" i="8" s="1"/>
  <c r="AJ187" i="8" a="1"/>
  <c r="AJ187" i="8" s="1"/>
  <c r="AL187" i="8" a="1"/>
  <c r="AL187" i="8" s="1"/>
  <c r="AP187" i="8" a="1"/>
  <c r="AP187" i="8" s="1"/>
  <c r="AG187" i="8" a="1"/>
  <c r="AG187" i="8" s="1"/>
  <c r="AI187" i="8" a="1"/>
  <c r="AI187" i="8" s="1"/>
  <c r="AO187" i="8" a="1"/>
  <c r="AO187" i="8" s="1"/>
  <c r="AK187" i="8" a="1"/>
  <c r="AK187" i="8" s="1"/>
  <c r="AB187" i="8" a="1"/>
  <c r="AB187" i="8" s="1"/>
  <c r="V187" i="8" a="1"/>
  <c r="V187" i="8" s="1"/>
  <c r="AD187" i="8" a="1"/>
  <c r="AD187" i="8" s="1"/>
  <c r="AE187" i="8" a="1"/>
  <c r="AE187" i="8" s="1"/>
  <c r="BN187" i="8" s="1" a="1"/>
  <c r="BN187" i="8" s="1"/>
  <c r="W187" i="8" a="1"/>
  <c r="W187" i="8" s="1"/>
  <c r="BG187" i="8" a="1"/>
  <c r="BG187" i="8" s="1"/>
  <c r="Z187" i="8" a="1"/>
  <c r="Z187" i="8" s="1"/>
  <c r="AA187" i="8" a="1"/>
  <c r="AA187" i="8" s="1"/>
  <c r="AC187" i="8" a="1"/>
  <c r="AC187" i="8" s="1"/>
  <c r="Y187" i="8" a="1"/>
  <c r="Y187" i="8" s="1"/>
  <c r="BH187" i="8" s="1" a="1"/>
  <c r="BH187" i="8" s="1"/>
  <c r="T187" i="8" a="1"/>
  <c r="T187" i="8" s="1"/>
  <c r="U187" i="8" s="1"/>
  <c r="DP174" i="2"/>
  <c r="BC172" i="8" s="1"/>
  <c r="DN38" i="2"/>
  <c r="BA36" i="8" s="1"/>
  <c r="DN180" i="2"/>
  <c r="BA178" i="8" s="1"/>
  <c r="T17" i="8" a="1"/>
  <c r="T17" i="8" s="1"/>
  <c r="U17" i="8" s="1"/>
  <c r="DP19" i="2"/>
  <c r="AP17" i="8" s="1" a="1"/>
  <c r="AP17" i="8" s="1"/>
  <c r="AJ53" i="8" a="1"/>
  <c r="AJ53" i="8" s="1"/>
  <c r="AK53" i="8" a="1"/>
  <c r="AK53" i="8" s="1"/>
  <c r="AL53" i="8" a="1"/>
  <c r="AL53" i="8" s="1"/>
  <c r="AM53" i="8" a="1"/>
  <c r="AM53" i="8" s="1"/>
  <c r="AN53" i="8" a="1"/>
  <c r="AN53" i="8" s="1"/>
  <c r="AG53" i="8" a="1"/>
  <c r="AG53" i="8" s="1"/>
  <c r="AO53" i="8" a="1"/>
  <c r="AO53" i="8" s="1"/>
  <c r="AH53" i="8" a="1"/>
  <c r="AH53" i="8" s="1"/>
  <c r="AP53" i="8" a="1"/>
  <c r="AP53" i="8" s="1"/>
  <c r="AI53" i="8" a="1"/>
  <c r="AI53" i="8" s="1"/>
  <c r="W53" i="8" a="1"/>
  <c r="W53" i="8" s="1"/>
  <c r="AE53" i="8" a="1"/>
  <c r="AE53" i="8" s="1"/>
  <c r="AA53" i="8" a="1"/>
  <c r="AA53" i="8" s="1"/>
  <c r="AB53" i="8" a="1"/>
  <c r="AB53" i="8" s="1"/>
  <c r="V53" i="8" a="1"/>
  <c r="V53" i="8" s="1"/>
  <c r="Z53" i="8" a="1"/>
  <c r="Z53" i="8" s="1"/>
  <c r="Y53" i="8" a="1"/>
  <c r="Y53" i="8" s="1"/>
  <c r="AC53" i="8" a="1"/>
  <c r="AC53" i="8" s="1"/>
  <c r="AD53" i="8" a="1"/>
  <c r="AD53" i="8" s="1"/>
  <c r="T53" i="8" a="1"/>
  <c r="T53" i="8" s="1"/>
  <c r="U53" i="8" s="1"/>
  <c r="AJ208" i="8" a="1"/>
  <c r="AJ208" i="8" s="1"/>
  <c r="AL208" i="8" a="1"/>
  <c r="AL208" i="8" s="1"/>
  <c r="AN208" i="8" a="1"/>
  <c r="AN208" i="8" s="1"/>
  <c r="AH208" i="8" a="1"/>
  <c r="AH208" i="8" s="1"/>
  <c r="AP208" i="8" a="1"/>
  <c r="AP208" i="8" s="1"/>
  <c r="AI208" i="8" a="1"/>
  <c r="AI208" i="8" s="1"/>
  <c r="AO208" i="8" a="1"/>
  <c r="AO208" i="8" s="1"/>
  <c r="AG208" i="8" a="1"/>
  <c r="AG208" i="8" s="1"/>
  <c r="AK208" i="8" a="1"/>
  <c r="AK208" i="8" s="1"/>
  <c r="AM208" i="8" a="1"/>
  <c r="AM208" i="8" s="1"/>
  <c r="Z208" i="8" a="1"/>
  <c r="Z208" i="8" s="1"/>
  <c r="AB208" i="8" a="1"/>
  <c r="AB208" i="8" s="1"/>
  <c r="V208" i="8" a="1"/>
  <c r="V208" i="8" s="1"/>
  <c r="AD208" i="8" a="1"/>
  <c r="AD208" i="8" s="1"/>
  <c r="Y208" i="8" a="1"/>
  <c r="Y208" i="8" s="1"/>
  <c r="AC208" i="8" a="1"/>
  <c r="AC208" i="8" s="1"/>
  <c r="AE208" i="8" a="1"/>
  <c r="AE208" i="8" s="1"/>
  <c r="W208" i="8" a="1"/>
  <c r="W208" i="8" s="1"/>
  <c r="AA208" i="8" a="1"/>
  <c r="AA208" i="8" s="1"/>
  <c r="T208" i="8" a="1"/>
  <c r="T208" i="8" s="1"/>
  <c r="U208" i="8" s="1"/>
  <c r="DO206" i="2"/>
  <c r="BB204" i="8" s="1"/>
  <c r="DN125" i="2"/>
  <c r="BA123" i="8" s="1"/>
  <c r="AM120" i="8" a="1"/>
  <c r="AM120" i="8" s="1"/>
  <c r="AH120" i="8" a="1"/>
  <c r="AH120" i="8" s="1"/>
  <c r="AP120" i="8" a="1"/>
  <c r="AP120" i="8" s="1"/>
  <c r="AI120" i="8" a="1"/>
  <c r="AI120" i="8" s="1"/>
  <c r="AK120" i="8" a="1"/>
  <c r="AK120" i="8" s="1"/>
  <c r="AL120" i="8" a="1"/>
  <c r="AL120" i="8" s="1"/>
  <c r="AJ120" i="8" a="1"/>
  <c r="AJ120" i="8" s="1"/>
  <c r="AG120" i="8" a="1"/>
  <c r="AG120" i="8" s="1"/>
  <c r="AN120" i="8" a="1"/>
  <c r="AN120" i="8" s="1"/>
  <c r="AO120" i="8" a="1"/>
  <c r="AO120" i="8" s="1"/>
  <c r="AB120" i="8" a="1"/>
  <c r="AB120" i="8" s="1"/>
  <c r="V120" i="8" a="1"/>
  <c r="V120" i="8" s="1"/>
  <c r="Y120" i="8" a="1"/>
  <c r="Y120" i="8" s="1"/>
  <c r="AA120" i="8" a="1"/>
  <c r="AA120" i="8" s="1"/>
  <c r="AD120" i="8" a="1"/>
  <c r="AD120" i="8" s="1"/>
  <c r="AE120" i="8" a="1"/>
  <c r="AE120" i="8" s="1"/>
  <c r="W120" i="8" a="1"/>
  <c r="W120" i="8" s="1"/>
  <c r="Z120" i="8" a="1"/>
  <c r="Z120" i="8" s="1"/>
  <c r="AC120" i="8" a="1"/>
  <c r="AC120" i="8" s="1"/>
  <c r="T120" i="8" a="1"/>
  <c r="T120" i="8" s="1"/>
  <c r="U120" i="8" s="1"/>
  <c r="DP41" i="2"/>
  <c r="BC39" i="8" s="1"/>
  <c r="DN111" i="2"/>
  <c r="BA109" i="8" s="1"/>
  <c r="DO101" i="2"/>
  <c r="BB99" i="8" s="1"/>
  <c r="DP101" i="2"/>
  <c r="BC99" i="8" s="1"/>
  <c r="DO74" i="2"/>
  <c r="BB72" i="8" s="1"/>
  <c r="DN33" i="2"/>
  <c r="BA31" i="8" s="1"/>
  <c r="DO116" i="2"/>
  <c r="BB114" i="8" s="1"/>
  <c r="DO30" i="2"/>
  <c r="BB28" i="8" s="1"/>
  <c r="AI57" i="8" a="1"/>
  <c r="AI57" i="8" s="1"/>
  <c r="AJ57" i="8" a="1"/>
  <c r="AJ57" i="8" s="1"/>
  <c r="AK57" i="8" a="1"/>
  <c r="AK57" i="8" s="1"/>
  <c r="AL57" i="8" a="1"/>
  <c r="AL57" i="8" s="1"/>
  <c r="AM57" i="8" a="1"/>
  <c r="AM57" i="8" s="1"/>
  <c r="AN57" i="8" a="1"/>
  <c r="AN57" i="8" s="1"/>
  <c r="AG57" i="8" a="1"/>
  <c r="AG57" i="8" s="1"/>
  <c r="AO57" i="8" a="1"/>
  <c r="AO57" i="8" s="1"/>
  <c r="AH57" i="8" a="1"/>
  <c r="AH57" i="8" s="1"/>
  <c r="AP57" i="8" a="1"/>
  <c r="AP57" i="8" s="1"/>
  <c r="AC57" i="8" a="1"/>
  <c r="AC57" i="8" s="1"/>
  <c r="Y57" i="8" a="1"/>
  <c r="Y57" i="8" s="1"/>
  <c r="AB57" i="8" a="1"/>
  <c r="AB57" i="8" s="1"/>
  <c r="V57" i="8" a="1"/>
  <c r="V57" i="8" s="1"/>
  <c r="W57" i="8" a="1"/>
  <c r="W57" i="8" s="1"/>
  <c r="AA57" i="8" a="1"/>
  <c r="AA57" i="8" s="1"/>
  <c r="Z57" i="8" a="1"/>
  <c r="Z57" i="8" s="1"/>
  <c r="AD57" i="8" a="1"/>
  <c r="AD57" i="8" s="1"/>
  <c r="AE57" i="8" a="1"/>
  <c r="AE57" i="8" s="1"/>
  <c r="T57" i="8" a="1"/>
  <c r="T57" i="8" s="1"/>
  <c r="U57" i="8" s="1"/>
  <c r="DP59" i="2"/>
  <c r="BC57" i="8" s="1"/>
  <c r="DN134" i="2"/>
  <c r="BA132" i="8" s="1"/>
  <c r="AN35" i="8" a="1"/>
  <c r="AN35" i="8" s="1"/>
  <c r="AG35" i="8" a="1"/>
  <c r="AG35" i="8" s="1"/>
  <c r="AA35" i="8" a="1"/>
  <c r="AA35" i="8" s="1"/>
  <c r="AD35" i="8" a="1"/>
  <c r="AD35" i="8" s="1"/>
  <c r="DN42" i="2"/>
  <c r="BA40" i="8" s="1"/>
  <c r="DO43" i="2"/>
  <c r="BB41" i="8" s="1"/>
  <c r="DP61" i="2"/>
  <c r="BC59" i="8" s="1"/>
  <c r="DN178" i="2"/>
  <c r="BA176" i="8" s="1"/>
  <c r="DP178" i="2"/>
  <c r="BC176" i="8" s="1"/>
  <c r="AI142" i="8" a="1"/>
  <c r="AI142" i="8" s="1"/>
  <c r="AP142" i="8" a="1"/>
  <c r="AP142" i="8" s="1"/>
  <c r="AL142" i="8" a="1"/>
  <c r="AL142" i="8" s="1"/>
  <c r="AG142" i="8" a="1"/>
  <c r="AG142" i="8" s="1"/>
  <c r="AH142" i="8" a="1"/>
  <c r="AH142" i="8" s="1"/>
  <c r="AO142" i="8" a="1"/>
  <c r="AO142" i="8" s="1"/>
  <c r="AJ142" i="8" a="1"/>
  <c r="AJ142" i="8" s="1"/>
  <c r="AK142" i="8" a="1"/>
  <c r="AK142" i="8" s="1"/>
  <c r="AN142" i="8" a="1"/>
  <c r="AN142" i="8" s="1"/>
  <c r="AM142" i="8" a="1"/>
  <c r="AM142" i="8" s="1"/>
  <c r="Y142" i="8" a="1"/>
  <c r="Y142" i="8" s="1"/>
  <c r="AC142" i="8" a="1"/>
  <c r="AC142" i="8" s="1"/>
  <c r="AD142" i="8" a="1"/>
  <c r="AD142" i="8" s="1"/>
  <c r="V142" i="8" a="1"/>
  <c r="V142" i="8" s="1"/>
  <c r="W142" i="8" a="1"/>
  <c r="W142" i="8" s="1"/>
  <c r="Z142" i="8" a="1"/>
  <c r="Z142" i="8" s="1"/>
  <c r="AA142" i="8" a="1"/>
  <c r="AA142" i="8" s="1"/>
  <c r="AB142" i="8" a="1"/>
  <c r="AB142" i="8" s="1"/>
  <c r="AE142" i="8" a="1"/>
  <c r="AE142" i="8" s="1"/>
  <c r="T142" i="8" a="1"/>
  <c r="T142" i="8" s="1"/>
  <c r="U142" i="8" s="1"/>
  <c r="DP167" i="2"/>
  <c r="BC165" i="8" s="1"/>
  <c r="AI43" i="8" a="1"/>
  <c r="AI43" i="8" s="1"/>
  <c r="AJ43" i="8" a="1"/>
  <c r="AJ43" i="8" s="1"/>
  <c r="AK43" i="8" a="1"/>
  <c r="AK43" i="8" s="1"/>
  <c r="AL43" i="8" a="1"/>
  <c r="AL43" i="8" s="1"/>
  <c r="AM43" i="8" a="1"/>
  <c r="AM43" i="8" s="1"/>
  <c r="AN43" i="8" a="1"/>
  <c r="AN43" i="8" s="1"/>
  <c r="AG43" i="8" a="1"/>
  <c r="AG43" i="8" s="1"/>
  <c r="AO43" i="8" a="1"/>
  <c r="AO43" i="8" s="1"/>
  <c r="AH43" i="8" a="1"/>
  <c r="AH43" i="8" s="1"/>
  <c r="AP43" i="8" a="1"/>
  <c r="AP43" i="8" s="1"/>
  <c r="AC43" i="8" a="1"/>
  <c r="AC43" i="8" s="1"/>
  <c r="Y43" i="8" a="1"/>
  <c r="Y43" i="8" s="1"/>
  <c r="W43" i="8" a="1"/>
  <c r="W43" i="8" s="1"/>
  <c r="AA43" i="8" a="1"/>
  <c r="AA43" i="8" s="1"/>
  <c r="AB43" i="8" a="1"/>
  <c r="AB43" i="8" s="1"/>
  <c r="AD43" i="8" a="1"/>
  <c r="AD43" i="8" s="1"/>
  <c r="V43" i="8" a="1"/>
  <c r="V43" i="8" s="1"/>
  <c r="Z43" i="8" a="1"/>
  <c r="Z43" i="8" s="1"/>
  <c r="AE43" i="8" a="1"/>
  <c r="AE43" i="8" s="1"/>
  <c r="T43" i="8" a="1"/>
  <c r="T43" i="8" s="1"/>
  <c r="U43" i="8" s="1"/>
  <c r="DO89" i="2"/>
  <c r="BB87" i="8" s="1"/>
  <c r="AI212" i="8" a="1"/>
  <c r="AI212" i="8" s="1"/>
  <c r="AK212" i="8" a="1"/>
  <c r="AK212" i="8" s="1"/>
  <c r="AM212" i="8" a="1"/>
  <c r="AM212" i="8" s="1"/>
  <c r="AG212" i="8" a="1"/>
  <c r="AG212" i="8" s="1"/>
  <c r="AO212" i="8" a="1"/>
  <c r="AO212" i="8" s="1"/>
  <c r="AP212" i="8" a="1"/>
  <c r="AP212" i="8" s="1"/>
  <c r="AH212" i="8" a="1"/>
  <c r="AH212" i="8" s="1"/>
  <c r="AN212" i="8" a="1"/>
  <c r="AN212" i="8" s="1"/>
  <c r="AJ212" i="8" a="1"/>
  <c r="AJ212" i="8" s="1"/>
  <c r="AL212" i="8" a="1"/>
  <c r="AL212" i="8" s="1"/>
  <c r="Z212" i="8" a="1"/>
  <c r="Z212" i="8" s="1"/>
  <c r="AB212" i="8" a="1"/>
  <c r="AB212" i="8" s="1"/>
  <c r="V212" i="8" a="1"/>
  <c r="V212" i="8" s="1"/>
  <c r="AD212" i="8" a="1"/>
  <c r="AD212" i="8" s="1"/>
  <c r="W212" i="8" a="1"/>
  <c r="W212" i="8" s="1"/>
  <c r="Y212" i="8" a="1"/>
  <c r="Y212" i="8" s="1"/>
  <c r="AA212" i="8" a="1"/>
  <c r="AA212" i="8" s="1"/>
  <c r="AC212" i="8" a="1"/>
  <c r="AC212" i="8" s="1"/>
  <c r="AE212" i="8" a="1"/>
  <c r="AE212" i="8" s="1"/>
  <c r="T212" i="8" a="1"/>
  <c r="T212" i="8" s="1"/>
  <c r="U212" i="8" s="1"/>
  <c r="DO214" i="2"/>
  <c r="BB212" i="8" s="1"/>
  <c r="AH189" i="8" a="1"/>
  <c r="AH189" i="8" s="1"/>
  <c r="AP189" i="8" a="1"/>
  <c r="AP189" i="8" s="1"/>
  <c r="AI189" i="8" a="1"/>
  <c r="AI189" i="8" s="1"/>
  <c r="AG189" i="8" a="1"/>
  <c r="AG189" i="8" s="1"/>
  <c r="AK189" i="8" a="1"/>
  <c r="AK189" i="8" s="1"/>
  <c r="AM189" i="8" a="1"/>
  <c r="AM189" i="8" s="1"/>
  <c r="AO189" i="8" a="1"/>
  <c r="AO189" i="8" s="1"/>
  <c r="AJ189" i="8" a="1"/>
  <c r="AJ189" i="8" s="1"/>
  <c r="AN189" i="8" a="1"/>
  <c r="AN189" i="8" s="1"/>
  <c r="AL189" i="8" a="1"/>
  <c r="AL189" i="8" s="1"/>
  <c r="Z189" i="8" a="1"/>
  <c r="Z189" i="8" s="1"/>
  <c r="AA189" i="8" a="1"/>
  <c r="AA189" i="8" s="1"/>
  <c r="AB189" i="8" a="1"/>
  <c r="AB189" i="8" s="1"/>
  <c r="V189" i="8" a="1"/>
  <c r="V189" i="8" s="1"/>
  <c r="AD189" i="8" a="1"/>
  <c r="AD189" i="8" s="1"/>
  <c r="W189" i="8" a="1"/>
  <c r="W189" i="8" s="1"/>
  <c r="AE189" i="8" a="1"/>
  <c r="AE189" i="8" s="1"/>
  <c r="Y189" i="8" a="1"/>
  <c r="Y189" i="8" s="1"/>
  <c r="AC189" i="8" a="1"/>
  <c r="AC189" i="8" s="1"/>
  <c r="T189" i="8" a="1"/>
  <c r="T189" i="8" s="1"/>
  <c r="U189" i="8" s="1"/>
  <c r="DP191" i="2"/>
  <c r="BC189" i="8" s="1"/>
  <c r="AJ124" i="8" a="1"/>
  <c r="AJ124" i="8" s="1"/>
  <c r="AK124" i="8" a="1"/>
  <c r="AK124" i="8" s="1"/>
  <c r="AE124" i="8" a="1"/>
  <c r="AE124" i="8" s="1"/>
  <c r="W124" i="8" a="1"/>
  <c r="W124" i="8" s="1"/>
  <c r="T124" i="8" a="1"/>
  <c r="T124" i="8" s="1"/>
  <c r="U124" i="8" s="1"/>
  <c r="AL27" i="8" a="1"/>
  <c r="AL27" i="8" s="1"/>
  <c r="AM27" i="8" a="1"/>
  <c r="AM27" i="8" s="1"/>
  <c r="AN27" i="8" a="1"/>
  <c r="AN27" i="8" s="1"/>
  <c r="AG27" i="8" a="1"/>
  <c r="AG27" i="8" s="1"/>
  <c r="AO27" i="8" a="1"/>
  <c r="AO27" i="8" s="1"/>
  <c r="AH27" i="8" a="1"/>
  <c r="AH27" i="8" s="1"/>
  <c r="AP27" i="8" a="1"/>
  <c r="AP27" i="8" s="1"/>
  <c r="AI27" i="8" a="1"/>
  <c r="AI27" i="8" s="1"/>
  <c r="AJ27" i="8" a="1"/>
  <c r="AJ27" i="8" s="1"/>
  <c r="AK27" i="8" a="1"/>
  <c r="AK27" i="8" s="1"/>
  <c r="Y27" i="8" a="1"/>
  <c r="Y27" i="8" s="1"/>
  <c r="AC27" i="8" a="1"/>
  <c r="AC27" i="8" s="1"/>
  <c r="AA27" i="8" a="1"/>
  <c r="AA27" i="8" s="1"/>
  <c r="AB27" i="8" a="1"/>
  <c r="AB27" i="8" s="1"/>
  <c r="AD27" i="8" a="1"/>
  <c r="AD27" i="8" s="1"/>
  <c r="AE27" i="8" a="1"/>
  <c r="AE27" i="8" s="1"/>
  <c r="V27" i="8" a="1"/>
  <c r="V27" i="8" s="1"/>
  <c r="W27" i="8" a="1"/>
  <c r="W27" i="8" s="1"/>
  <c r="Z27" i="8" a="1"/>
  <c r="Z27" i="8" s="1"/>
  <c r="T27" i="8" a="1"/>
  <c r="T27" i="8" s="1"/>
  <c r="U27" i="8" s="1"/>
  <c r="AH182" i="8" a="1"/>
  <c r="AH182" i="8" s="1"/>
  <c r="AP182" i="8" a="1"/>
  <c r="AP182" i="8" s="1"/>
  <c r="AI182" i="8" a="1"/>
  <c r="AI182" i="8" s="1"/>
  <c r="AO182" i="8" a="1"/>
  <c r="AO182" i="8" s="1"/>
  <c r="AG182" i="8" a="1"/>
  <c r="AG182" i="8" s="1"/>
  <c r="AK182" i="8" a="1"/>
  <c r="AK182" i="8" s="1"/>
  <c r="AM182" i="8" a="1"/>
  <c r="AM182" i="8" s="1"/>
  <c r="AL182" i="8" a="1"/>
  <c r="AL182" i="8" s="1"/>
  <c r="AN182" i="8" a="1"/>
  <c r="AN182" i="8" s="1"/>
  <c r="AJ182" i="8" a="1"/>
  <c r="AJ182" i="8" s="1"/>
  <c r="V182" i="8" a="1"/>
  <c r="V182" i="8" s="1"/>
  <c r="AD182" i="8" a="1"/>
  <c r="AD182" i="8" s="1"/>
  <c r="BM182" i="8" s="1" a="1"/>
  <c r="BM182" i="8" s="1"/>
  <c r="Y182" i="8" a="1"/>
  <c r="Y182" i="8" s="1"/>
  <c r="Z182" i="8" a="1"/>
  <c r="Z182" i="8" s="1"/>
  <c r="AB182" i="8" a="1"/>
  <c r="AB182" i="8" s="1"/>
  <c r="AC182" i="8" a="1"/>
  <c r="AC182" i="8" s="1"/>
  <c r="W182" i="8" a="1"/>
  <c r="W182" i="8" s="1"/>
  <c r="AA182" i="8" a="1"/>
  <c r="AA182" i="8" s="1"/>
  <c r="AE182" i="8" a="1"/>
  <c r="AE182" i="8" s="1"/>
  <c r="T182" i="8" a="1"/>
  <c r="T182" i="8" s="1"/>
  <c r="U182" i="8" s="1"/>
  <c r="DN36" i="2"/>
  <c r="BA34" i="8" s="1"/>
  <c r="DP213" i="2"/>
  <c r="BC211" i="8" s="1"/>
  <c r="DO213" i="2"/>
  <c r="BB211" i="8" s="1"/>
  <c r="DN96" i="2"/>
  <c r="BA94" i="8" s="1"/>
  <c r="AM45" i="8" a="1"/>
  <c r="AM45" i="8" s="1"/>
  <c r="AN45" i="8" a="1"/>
  <c r="AN45" i="8" s="1"/>
  <c r="AG45" i="8" a="1"/>
  <c r="AG45" i="8" s="1"/>
  <c r="AO45" i="8" a="1"/>
  <c r="AO45" i="8" s="1"/>
  <c r="AH45" i="8" a="1"/>
  <c r="AH45" i="8" s="1"/>
  <c r="AP45" i="8" a="1"/>
  <c r="AP45" i="8" s="1"/>
  <c r="AI45" i="8" a="1"/>
  <c r="AI45" i="8" s="1"/>
  <c r="AJ45" i="8" a="1"/>
  <c r="AJ45" i="8" s="1"/>
  <c r="AK45" i="8" a="1"/>
  <c r="AK45" i="8" s="1"/>
  <c r="AL45" i="8" a="1"/>
  <c r="AL45" i="8" s="1"/>
  <c r="AB45" i="8" a="1"/>
  <c r="AB45" i="8" s="1"/>
  <c r="W45" i="8" a="1"/>
  <c r="W45" i="8" s="1"/>
  <c r="Y45" i="8" a="1"/>
  <c r="Y45" i="8" s="1"/>
  <c r="AA45" i="8" a="1"/>
  <c r="AA45" i="8" s="1"/>
  <c r="AC45" i="8" a="1"/>
  <c r="AC45" i="8" s="1"/>
  <c r="AD45" i="8" a="1"/>
  <c r="AD45" i="8" s="1"/>
  <c r="V45" i="8" a="1"/>
  <c r="V45" i="8" s="1"/>
  <c r="AE45" i="8" a="1"/>
  <c r="AE45" i="8" s="1"/>
  <c r="Z45" i="8" a="1"/>
  <c r="Z45" i="8" s="1"/>
  <c r="T45" i="8" a="1"/>
  <c r="T45" i="8" s="1"/>
  <c r="U45" i="8" s="1"/>
  <c r="AK201" i="8" a="1"/>
  <c r="AK201" i="8" s="1"/>
  <c r="AM201" i="8" a="1"/>
  <c r="AM201" i="8" s="1"/>
  <c r="AG201" i="8" a="1"/>
  <c r="AG201" i="8" s="1"/>
  <c r="AO201" i="8" a="1"/>
  <c r="AO201" i="8" s="1"/>
  <c r="AI201" i="8" a="1"/>
  <c r="AI201" i="8" s="1"/>
  <c r="AH201" i="8" a="1"/>
  <c r="AH201" i="8" s="1"/>
  <c r="AJ201" i="8" a="1"/>
  <c r="AJ201" i="8" s="1"/>
  <c r="AP201" i="8" a="1"/>
  <c r="AP201" i="8" s="1"/>
  <c r="AL201" i="8" a="1"/>
  <c r="AL201" i="8" s="1"/>
  <c r="AN201" i="8" a="1"/>
  <c r="AN201" i="8" s="1"/>
  <c r="Z201" i="8" a="1"/>
  <c r="Z201" i="8" s="1"/>
  <c r="AB201" i="8" a="1"/>
  <c r="AB201" i="8" s="1"/>
  <c r="V201" i="8" a="1"/>
  <c r="V201" i="8" s="1"/>
  <c r="AD201" i="8" a="1"/>
  <c r="AD201" i="8" s="1"/>
  <c r="AE201" i="8" a="1"/>
  <c r="AE201" i="8" s="1"/>
  <c r="Y201" i="8" a="1"/>
  <c r="Y201" i="8" s="1"/>
  <c r="W201" i="8" a="1"/>
  <c r="W201" i="8" s="1"/>
  <c r="AA201" i="8" a="1"/>
  <c r="AA201" i="8" s="1"/>
  <c r="AC201" i="8" a="1"/>
  <c r="AC201" i="8" s="1"/>
  <c r="T201" i="8" a="1"/>
  <c r="T201" i="8" s="1"/>
  <c r="U201" i="8" s="1"/>
  <c r="DN104" i="2"/>
  <c r="BA102" i="8" s="1"/>
  <c r="DP62" i="2"/>
  <c r="BC60" i="8" s="1"/>
  <c r="AM200" i="8" a="1"/>
  <c r="AM200" i="8" s="1"/>
  <c r="AG200" i="8" a="1"/>
  <c r="AG200" i="8" s="1"/>
  <c r="AO200" i="8" a="1"/>
  <c r="AO200" i="8" s="1"/>
  <c r="AI200" i="8" a="1"/>
  <c r="AI200" i="8" s="1"/>
  <c r="AK200" i="8" a="1"/>
  <c r="AK200" i="8" s="1"/>
  <c r="AL200" i="8" a="1"/>
  <c r="AL200" i="8" s="1"/>
  <c r="AJ200" i="8" a="1"/>
  <c r="AJ200" i="8" s="1"/>
  <c r="AH200" i="8" a="1"/>
  <c r="AH200" i="8" s="1"/>
  <c r="AN200" i="8" a="1"/>
  <c r="AN200" i="8" s="1"/>
  <c r="AP200" i="8" a="1"/>
  <c r="AP200" i="8" s="1"/>
  <c r="Z200" i="8" a="1"/>
  <c r="Z200" i="8" s="1"/>
  <c r="AB200" i="8" a="1"/>
  <c r="AB200" i="8" s="1"/>
  <c r="V200" i="8" a="1"/>
  <c r="V200" i="8" s="1"/>
  <c r="AD200" i="8" a="1"/>
  <c r="AD200" i="8" s="1"/>
  <c r="AA200" i="8" a="1"/>
  <c r="AA200" i="8" s="1"/>
  <c r="AC200" i="8" a="1"/>
  <c r="AC200" i="8" s="1"/>
  <c r="AE200" i="8" a="1"/>
  <c r="AE200" i="8" s="1"/>
  <c r="W200" i="8" a="1"/>
  <c r="W200" i="8" s="1"/>
  <c r="Y200" i="8" a="1"/>
  <c r="Y200" i="8" s="1"/>
  <c r="T200" i="8" a="1"/>
  <c r="T200" i="8" s="1"/>
  <c r="U200" i="8" s="1"/>
  <c r="DN195" i="2"/>
  <c r="BA193" i="8" s="1"/>
  <c r="AP111" i="8" a="1"/>
  <c r="AP111" i="8" s="1"/>
  <c r="AI111" i="8" a="1"/>
  <c r="AI111" i="8" s="1"/>
  <c r="AN58" i="8" a="1"/>
  <c r="AN58" i="8" s="1"/>
  <c r="AG58" i="8" a="1"/>
  <c r="AG58" i="8" s="1"/>
  <c r="AO58" i="8" a="1"/>
  <c r="AO58" i="8" s="1"/>
  <c r="AH58" i="8" a="1"/>
  <c r="AH58" i="8" s="1"/>
  <c r="AP58" i="8" a="1"/>
  <c r="AP58" i="8" s="1"/>
  <c r="AI58" i="8" a="1"/>
  <c r="AI58" i="8" s="1"/>
  <c r="AJ58" i="8" a="1"/>
  <c r="AJ58" i="8" s="1"/>
  <c r="AK58" i="8" a="1"/>
  <c r="AK58" i="8" s="1"/>
  <c r="AL58" i="8" a="1"/>
  <c r="AL58" i="8" s="1"/>
  <c r="AM58" i="8" a="1"/>
  <c r="AM58" i="8" s="1"/>
  <c r="AA58" i="8" a="1"/>
  <c r="AA58" i="8" s="1"/>
  <c r="W58" i="8" a="1"/>
  <c r="W58" i="8" s="1"/>
  <c r="BF58" i="8" s="1" a="1"/>
  <c r="BF58" i="8" s="1"/>
  <c r="AE58" i="8" a="1"/>
  <c r="AE58" i="8" s="1"/>
  <c r="BN58" i="8" s="1" a="1"/>
  <c r="BN58" i="8" s="1"/>
  <c r="AC58" i="8" a="1"/>
  <c r="AC58" i="8" s="1"/>
  <c r="V58" i="8" a="1"/>
  <c r="V58" i="8" s="1"/>
  <c r="AB58" i="8" a="1"/>
  <c r="AB58" i="8" s="1"/>
  <c r="Z58" i="8" a="1"/>
  <c r="Z58" i="8" s="1"/>
  <c r="AD58" i="8" a="1"/>
  <c r="AD58" i="8" s="1"/>
  <c r="Y58" i="8" a="1"/>
  <c r="Y58" i="8" s="1"/>
  <c r="T58" i="8" a="1"/>
  <c r="T58" i="8" s="1"/>
  <c r="U58" i="8" s="1"/>
  <c r="AI168" i="8" a="1"/>
  <c r="AI168" i="8" s="1"/>
  <c r="AP168" i="8" a="1"/>
  <c r="AP168" i="8" s="1"/>
  <c r="AJ168" i="8" a="1"/>
  <c r="AJ168" i="8" s="1"/>
  <c r="AK168" i="8" a="1"/>
  <c r="AK168" i="8" s="1"/>
  <c r="AL168" i="8" a="1"/>
  <c r="AL168" i="8" s="1"/>
  <c r="AN168" i="8" a="1"/>
  <c r="AN168" i="8" s="1"/>
  <c r="AO168" i="8" a="1"/>
  <c r="AO168" i="8" s="1"/>
  <c r="AH168" i="8" a="1"/>
  <c r="AH168" i="8" s="1"/>
  <c r="AG168" i="8" a="1"/>
  <c r="AG168" i="8" s="1"/>
  <c r="AM168" i="8" a="1"/>
  <c r="AM168" i="8" s="1"/>
  <c r="AA168" i="8" a="1"/>
  <c r="AA168" i="8" s="1"/>
  <c r="AB168" i="8" a="1"/>
  <c r="AB168" i="8" s="1"/>
  <c r="V168" i="8" a="1"/>
  <c r="V168" i="8" s="1"/>
  <c r="AD168" i="8" a="1"/>
  <c r="AD168" i="8" s="1"/>
  <c r="W168" i="8" a="1"/>
  <c r="W168" i="8" s="1"/>
  <c r="AE168" i="8" a="1"/>
  <c r="AE168" i="8" s="1"/>
  <c r="Z168" i="8" a="1"/>
  <c r="Z168" i="8" s="1"/>
  <c r="AC168" i="8" a="1"/>
  <c r="AC168" i="8" s="1"/>
  <c r="Y168" i="8" a="1"/>
  <c r="Y168" i="8" s="1"/>
  <c r="T168" i="8" a="1"/>
  <c r="T168" i="8" s="1"/>
  <c r="U168" i="8" s="1"/>
  <c r="DP147" i="2"/>
  <c r="BC145" i="8" s="1"/>
  <c r="DN71" i="2"/>
  <c r="BA69" i="8" s="1"/>
  <c r="DO72" i="2"/>
  <c r="BB70" i="8" s="1"/>
  <c r="DO84" i="2"/>
  <c r="BB82" i="8" s="1"/>
  <c r="AI129" i="8" a="1"/>
  <c r="AI129" i="8" s="1"/>
  <c r="AL129" i="8" a="1"/>
  <c r="AL129" i="8" s="1"/>
  <c r="AG129" i="8" a="1"/>
  <c r="AG129" i="8" s="1"/>
  <c r="AO129" i="8" a="1"/>
  <c r="AO129" i="8" s="1"/>
  <c r="AH129" i="8" a="1"/>
  <c r="AH129" i="8" s="1"/>
  <c r="AP129" i="8" a="1"/>
  <c r="AP129" i="8" s="1"/>
  <c r="AJ129" i="8" a="1"/>
  <c r="AJ129" i="8" s="1"/>
  <c r="AN129" i="8" a="1"/>
  <c r="AN129" i="8" s="1"/>
  <c r="AK129" i="8" a="1"/>
  <c r="AK129" i="8" s="1"/>
  <c r="AM129" i="8" a="1"/>
  <c r="AM129" i="8" s="1"/>
  <c r="V129" i="8" a="1"/>
  <c r="V129" i="8" s="1"/>
  <c r="AD129" i="8" a="1"/>
  <c r="AD129" i="8" s="1"/>
  <c r="Z129" i="8" a="1"/>
  <c r="Z129" i="8" s="1"/>
  <c r="AA129" i="8" a="1"/>
  <c r="AA129" i="8" s="1"/>
  <c r="AC129" i="8" a="1"/>
  <c r="AC129" i="8" s="1"/>
  <c r="W129" i="8" a="1"/>
  <c r="W129" i="8" s="1"/>
  <c r="Y129" i="8" a="1"/>
  <c r="Y129" i="8" s="1"/>
  <c r="AB129" i="8" a="1"/>
  <c r="AB129" i="8" s="1"/>
  <c r="AE129" i="8" a="1"/>
  <c r="AE129" i="8" s="1"/>
  <c r="T129" i="8" a="1"/>
  <c r="T129" i="8" s="1"/>
  <c r="U129" i="8" s="1"/>
  <c r="DN53" i="2"/>
  <c r="BA51" i="8" s="1"/>
  <c r="DN80" i="2"/>
  <c r="BA78" i="8" s="1"/>
  <c r="AL38" i="8" a="1"/>
  <c r="AL38" i="8" s="1"/>
  <c r="AM38" i="8" a="1"/>
  <c r="AM38" i="8" s="1"/>
  <c r="AN38" i="8" a="1"/>
  <c r="AN38" i="8" s="1"/>
  <c r="AG38" i="8" a="1"/>
  <c r="AG38" i="8" s="1"/>
  <c r="AO38" i="8" a="1"/>
  <c r="AO38" i="8" s="1"/>
  <c r="AH38" i="8" a="1"/>
  <c r="AH38" i="8" s="1"/>
  <c r="AP38" i="8" a="1"/>
  <c r="AP38" i="8" s="1"/>
  <c r="AI38" i="8" a="1"/>
  <c r="AI38" i="8" s="1"/>
  <c r="AJ38" i="8" a="1"/>
  <c r="AJ38" i="8" s="1"/>
  <c r="AK38" i="8" a="1"/>
  <c r="AK38" i="8" s="1"/>
  <c r="AB38" i="8" a="1"/>
  <c r="AB38" i="8" s="1"/>
  <c r="AE38" i="8" a="1"/>
  <c r="AE38" i="8" s="1"/>
  <c r="V38" i="8" a="1"/>
  <c r="V38" i="8" s="1"/>
  <c r="W38" i="8" a="1"/>
  <c r="W38" i="8" s="1"/>
  <c r="Y38" i="8" a="1"/>
  <c r="Y38" i="8" s="1"/>
  <c r="Z38" i="8" a="1"/>
  <c r="Z38" i="8" s="1"/>
  <c r="AA38" i="8" a="1"/>
  <c r="AA38" i="8" s="1"/>
  <c r="AC38" i="8" a="1"/>
  <c r="AC38" i="8" s="1"/>
  <c r="AD38" i="8" a="1"/>
  <c r="AD38" i="8" s="1"/>
  <c r="T38" i="8" a="1"/>
  <c r="T38" i="8" s="1"/>
  <c r="U38" i="8" s="1"/>
  <c r="DN95" i="2"/>
  <c r="BA93" i="8" s="1"/>
  <c r="AM209" i="8" a="1"/>
  <c r="AM209" i="8" s="1"/>
  <c r="AI209" i="8" a="1"/>
  <c r="AI209" i="8" s="1"/>
  <c r="DP185" i="2"/>
  <c r="BC183" i="8" s="1"/>
  <c r="DN98" i="2"/>
  <c r="BA96" i="8" s="1"/>
  <c r="AJ174" i="8" a="1"/>
  <c r="AJ174" i="8" s="1"/>
  <c r="AK174" i="8" a="1"/>
  <c r="AK174" i="8" s="1"/>
  <c r="AL174" i="8" a="1"/>
  <c r="AL174" i="8" s="1"/>
  <c r="AM174" i="8" a="1"/>
  <c r="AM174" i="8" s="1"/>
  <c r="AN174" i="8" a="1"/>
  <c r="AN174" i="8" s="1"/>
  <c r="AO174" i="8" a="1"/>
  <c r="AO174" i="8" s="1"/>
  <c r="AG174" i="8" a="1"/>
  <c r="AG174" i="8" s="1"/>
  <c r="AP174" i="8" a="1"/>
  <c r="AP174" i="8" s="1"/>
  <c r="AI174" i="8" a="1"/>
  <c r="AI174" i="8" s="1"/>
  <c r="AH174" i="8" a="1"/>
  <c r="AH174" i="8" s="1"/>
  <c r="V174" i="8" a="1"/>
  <c r="V174" i="8" s="1"/>
  <c r="W174" i="8" a="1"/>
  <c r="W174" i="8" s="1"/>
  <c r="AE174" i="8" a="1"/>
  <c r="AE174" i="8" s="1"/>
  <c r="Y174" i="8" a="1"/>
  <c r="Y174" i="8" s="1"/>
  <c r="Z174" i="8" a="1"/>
  <c r="Z174" i="8" s="1"/>
  <c r="AA174" i="8" a="1"/>
  <c r="AA174" i="8" s="1"/>
  <c r="AC174" i="8" a="1"/>
  <c r="AC174" i="8" s="1"/>
  <c r="AD174" i="8" a="1"/>
  <c r="AD174" i="8" s="1"/>
  <c r="AB174" i="8" a="1"/>
  <c r="AB174" i="8" s="1"/>
  <c r="T174" i="8" a="1"/>
  <c r="T174" i="8" s="1"/>
  <c r="U174" i="8" s="1"/>
  <c r="DP97" i="2"/>
  <c r="BC95" i="8" s="1"/>
  <c r="AN22" i="8" a="1"/>
  <c r="AN22" i="8" s="1"/>
  <c r="AG22" i="8" a="1"/>
  <c r="AG22" i="8" s="1"/>
  <c r="AO22" i="8" a="1"/>
  <c r="AO22" i="8" s="1"/>
  <c r="AH22" i="8" a="1"/>
  <c r="AH22" i="8" s="1"/>
  <c r="AP22" i="8" a="1"/>
  <c r="AP22" i="8" s="1"/>
  <c r="AI22" i="8" a="1"/>
  <c r="AI22" i="8" s="1"/>
  <c r="AJ22" i="8" a="1"/>
  <c r="AJ22" i="8" s="1"/>
  <c r="AK22" i="8" a="1"/>
  <c r="AK22" i="8" s="1"/>
  <c r="AL22" i="8" a="1"/>
  <c r="AL22" i="8" s="1"/>
  <c r="AM22" i="8" a="1"/>
  <c r="AM22" i="8" s="1"/>
  <c r="Y22" i="8" a="1"/>
  <c r="Y22" i="8" s="1"/>
  <c r="AB22" i="8" a="1"/>
  <c r="AB22" i="8" s="1"/>
  <c r="AC22" i="8" a="1"/>
  <c r="AC22" i="8" s="1"/>
  <c r="V22" i="8" a="1"/>
  <c r="V22" i="8" s="1"/>
  <c r="W22" i="8" a="1"/>
  <c r="W22" i="8" s="1"/>
  <c r="Z22" i="8" a="1"/>
  <c r="Z22" i="8" s="1"/>
  <c r="AA22" i="8" a="1"/>
  <c r="AA22" i="8" s="1"/>
  <c r="AD22" i="8" a="1"/>
  <c r="AD22" i="8" s="1"/>
  <c r="BM22" i="8" s="1" a="1"/>
  <c r="BM22" i="8" s="1"/>
  <c r="AE22" i="8" a="1"/>
  <c r="AE22" i="8" s="1"/>
  <c r="T22" i="8" a="1"/>
  <c r="T22" i="8" s="1"/>
  <c r="U22" i="8" s="1"/>
  <c r="DN76" i="2"/>
  <c r="BA74" i="8" s="1"/>
  <c r="DN103" i="2"/>
  <c r="BA101" i="8" s="1"/>
  <c r="AI161" i="8" a="1"/>
  <c r="AI161" i="8" s="1"/>
  <c r="AJ161" i="8" a="1"/>
  <c r="AJ161" i="8" s="1"/>
  <c r="AG161" i="8" a="1"/>
  <c r="AG161" i="8" s="1"/>
  <c r="AH161" i="8" a="1"/>
  <c r="AH161" i="8" s="1"/>
  <c r="AL161" i="8" a="1"/>
  <c r="AL161" i="8" s="1"/>
  <c r="AM161" i="8" a="1"/>
  <c r="AM161" i="8" s="1"/>
  <c r="AN161" i="8" a="1"/>
  <c r="AN161" i="8" s="1"/>
  <c r="AP161" i="8" a="1"/>
  <c r="AP161" i="8" s="1"/>
  <c r="AK161" i="8" a="1"/>
  <c r="AK161" i="8" s="1"/>
  <c r="AO161" i="8" a="1"/>
  <c r="AO161" i="8" s="1"/>
  <c r="Z161" i="8" a="1"/>
  <c r="Z161" i="8" s="1"/>
  <c r="AB161" i="8" a="1"/>
  <c r="AB161" i="8" s="1"/>
  <c r="V161" i="8" a="1"/>
  <c r="V161" i="8" s="1"/>
  <c r="AC161" i="8" a="1"/>
  <c r="AC161" i="8" s="1"/>
  <c r="W161" i="8" a="1"/>
  <c r="W161" i="8" s="1"/>
  <c r="AD161" i="8" a="1"/>
  <c r="AD161" i="8" s="1"/>
  <c r="Y161" i="8" a="1"/>
  <c r="Y161" i="8" s="1"/>
  <c r="AE161" i="8" a="1"/>
  <c r="AE161" i="8" s="1"/>
  <c r="AA161" i="8" a="1"/>
  <c r="AA161" i="8" s="1"/>
  <c r="T161" i="8" a="1"/>
  <c r="T161" i="8" s="1"/>
  <c r="U161" i="8" s="1"/>
  <c r="DO82" i="2"/>
  <c r="BB80" i="8" s="1"/>
  <c r="DO201" i="2"/>
  <c r="BB199" i="8" s="1"/>
  <c r="DP157" i="2"/>
  <c r="BC155" i="8" s="1"/>
  <c r="DN58" i="2"/>
  <c r="BA56" i="8" s="1"/>
  <c r="T18" i="8" a="1"/>
  <c r="T18" i="8" s="1"/>
  <c r="U18" i="8" s="1"/>
  <c r="DN199" i="2"/>
  <c r="BA197" i="8" s="1"/>
  <c r="DO51" i="2"/>
  <c r="BB49" i="8" s="1"/>
  <c r="DN93" i="2"/>
  <c r="BA91" i="8" s="1"/>
  <c r="DP193" i="2"/>
  <c r="BC191" i="8" s="1"/>
  <c r="AB26" i="8" a="1"/>
  <c r="AB26" i="8" s="1"/>
  <c r="DN119" i="2"/>
  <c r="BA117" i="8" s="1"/>
  <c r="DO153" i="2"/>
  <c r="BB151" i="8" s="1"/>
  <c r="DN173" i="2"/>
  <c r="BA171" i="8" s="1"/>
  <c r="DN69" i="2"/>
  <c r="BA67" i="8" s="1"/>
  <c r="DP205" i="2"/>
  <c r="BC203" i="8" s="1"/>
  <c r="DO205" i="2"/>
  <c r="BB203" i="8" s="1"/>
  <c r="DN65" i="2"/>
  <c r="BA63" i="8" s="1"/>
  <c r="DO31" i="2"/>
  <c r="BB29" i="8" s="1"/>
  <c r="AO36" i="8" a="1"/>
  <c r="AO36" i="8" s="1"/>
  <c r="AC36" i="8" a="1"/>
  <c r="AC36" i="8" s="1"/>
  <c r="AD36" i="8" a="1"/>
  <c r="AD36" i="8" s="1"/>
  <c r="T36" i="8" a="1"/>
  <c r="T36" i="8" s="1"/>
  <c r="U36" i="8" s="1"/>
  <c r="AI152" i="8" a="1"/>
  <c r="AI152" i="8" s="1"/>
  <c r="AJ152" i="8" a="1"/>
  <c r="AJ152" i="8" s="1"/>
  <c r="AG152" i="8" a="1"/>
  <c r="AG152" i="8" s="1"/>
  <c r="AH152" i="8" a="1"/>
  <c r="AH152" i="8" s="1"/>
  <c r="AL152" i="8" a="1"/>
  <c r="AL152" i="8" s="1"/>
  <c r="AM152" i="8" a="1"/>
  <c r="AM152" i="8" s="1"/>
  <c r="AN152" i="8" a="1"/>
  <c r="AN152" i="8" s="1"/>
  <c r="AP152" i="8" a="1"/>
  <c r="AP152" i="8" s="1"/>
  <c r="AO152" i="8" a="1"/>
  <c r="AO152" i="8" s="1"/>
  <c r="AK152" i="8" a="1"/>
  <c r="AK152" i="8" s="1"/>
  <c r="AB152" i="8" a="1"/>
  <c r="AB152" i="8" s="1"/>
  <c r="AC152" i="8" a="1"/>
  <c r="AC152" i="8" s="1"/>
  <c r="AD152" i="8" a="1"/>
  <c r="AD152" i="8" s="1"/>
  <c r="V152" i="8" a="1"/>
  <c r="V152" i="8" s="1"/>
  <c r="W152" i="8" a="1"/>
  <c r="W152" i="8" s="1"/>
  <c r="Y152" i="8" a="1"/>
  <c r="Y152" i="8" s="1"/>
  <c r="AA152" i="8" a="1"/>
  <c r="AA152" i="8" s="1"/>
  <c r="AE152" i="8" a="1"/>
  <c r="AE152" i="8" s="1"/>
  <c r="Z152" i="8" a="1"/>
  <c r="Z152" i="8" s="1"/>
  <c r="T152" i="8" a="1"/>
  <c r="T152" i="8" s="1"/>
  <c r="U152" i="8" s="1"/>
  <c r="DP154" i="2"/>
  <c r="BC152" i="8" s="1"/>
  <c r="AM150" i="8" a="1"/>
  <c r="AM150" i="8" s="1"/>
  <c r="AN150" i="8" a="1"/>
  <c r="AN150" i="8" s="1"/>
  <c r="AG150" i="8" a="1"/>
  <c r="AG150" i="8" s="1"/>
  <c r="AH150" i="8" a="1"/>
  <c r="AH150" i="8" s="1"/>
  <c r="AJ150" i="8" a="1"/>
  <c r="AJ150" i="8" s="1"/>
  <c r="AK150" i="8" a="1"/>
  <c r="AK150" i="8" s="1"/>
  <c r="AL150" i="8" a="1"/>
  <c r="AL150" i="8" s="1"/>
  <c r="AP150" i="8" a="1"/>
  <c r="AP150" i="8" s="1"/>
  <c r="AI150" i="8" a="1"/>
  <c r="AI150" i="8" s="1"/>
  <c r="AO150" i="8" a="1"/>
  <c r="AO150" i="8" s="1"/>
  <c r="AB150" i="8" a="1"/>
  <c r="AB150" i="8" s="1"/>
  <c r="AA150" i="8" a="1"/>
  <c r="AA150" i="8" s="1"/>
  <c r="AC150" i="8" a="1"/>
  <c r="AC150" i="8" s="1"/>
  <c r="AE150" i="8" a="1"/>
  <c r="AE150" i="8" s="1"/>
  <c r="V150" i="8" a="1"/>
  <c r="V150" i="8" s="1"/>
  <c r="W150" i="8" a="1"/>
  <c r="W150" i="8" s="1"/>
  <c r="Z150" i="8" a="1"/>
  <c r="Z150" i="8" s="1"/>
  <c r="Y150" i="8" a="1"/>
  <c r="Y150" i="8" s="1"/>
  <c r="AD150" i="8" a="1"/>
  <c r="AD150" i="8" s="1"/>
  <c r="T150" i="8" a="1"/>
  <c r="T150" i="8" s="1"/>
  <c r="U150" i="8" s="1"/>
  <c r="DN152" i="2"/>
  <c r="BA150" i="8" s="1"/>
  <c r="DO19" i="2"/>
  <c r="AD17" i="8" s="1" a="1"/>
  <c r="AD17" i="8" s="1"/>
  <c r="DP55" i="2"/>
  <c r="BC53" i="8" s="1"/>
  <c r="DP198" i="2"/>
  <c r="BC196" i="8" s="1"/>
  <c r="DP125" i="2"/>
  <c r="BC123" i="8" s="1"/>
  <c r="DO41" i="2"/>
  <c r="BB39" i="8" s="1"/>
  <c r="AL180" i="8" a="1"/>
  <c r="AL180" i="8" s="1"/>
  <c r="AM180" i="8" a="1"/>
  <c r="AM180" i="8" s="1"/>
  <c r="AO180" i="8" a="1"/>
  <c r="AO180" i="8" s="1"/>
  <c r="AG180" i="8" a="1"/>
  <c r="AG180" i="8" s="1"/>
  <c r="AI180" i="8" a="1"/>
  <c r="AI180" i="8" s="1"/>
  <c r="AK180" i="8" a="1"/>
  <c r="AK180" i="8" s="1"/>
  <c r="AJ180" i="8" a="1"/>
  <c r="AJ180" i="8" s="1"/>
  <c r="AN180" i="8" a="1"/>
  <c r="AN180" i="8" s="1"/>
  <c r="AP180" i="8" a="1"/>
  <c r="AP180" i="8" s="1"/>
  <c r="AH180" i="8" a="1"/>
  <c r="AH180" i="8" s="1"/>
  <c r="Y180" i="8" a="1"/>
  <c r="Y180" i="8" s="1"/>
  <c r="Z180" i="8" a="1"/>
  <c r="Z180" i="8" s="1"/>
  <c r="AB180" i="8" a="1"/>
  <c r="AB180" i="8" s="1"/>
  <c r="AC180" i="8" a="1"/>
  <c r="AC180" i="8" s="1"/>
  <c r="V180" i="8" a="1"/>
  <c r="V180" i="8" s="1"/>
  <c r="AD180" i="8" a="1"/>
  <c r="AD180" i="8" s="1"/>
  <c r="AE180" i="8" a="1"/>
  <c r="AE180" i="8" s="1"/>
  <c r="W180" i="8" a="1"/>
  <c r="W180" i="8" s="1"/>
  <c r="AA180" i="8" a="1"/>
  <c r="AA180" i="8" s="1"/>
  <c r="T180" i="8" a="1"/>
  <c r="T180" i="8" s="1"/>
  <c r="U180" i="8" s="1"/>
  <c r="DO136" i="2"/>
  <c r="BB134" i="8" s="1"/>
  <c r="DP136" i="2"/>
  <c r="BC134" i="8" s="1"/>
  <c r="DN74" i="2"/>
  <c r="BA72" i="8" s="1"/>
  <c r="DP57" i="2"/>
  <c r="BC55" i="8" s="1"/>
  <c r="AL31" i="8" a="1"/>
  <c r="AL31" i="8" s="1"/>
  <c r="AM31" i="8" a="1"/>
  <c r="AM31" i="8" s="1"/>
  <c r="AG31" i="8" a="1"/>
  <c r="AG31" i="8" s="1"/>
  <c r="AN31" i="8" a="1"/>
  <c r="AN31" i="8" s="1"/>
  <c r="AH31" i="8" a="1"/>
  <c r="AH31" i="8" s="1"/>
  <c r="AO31" i="8" a="1"/>
  <c r="AO31" i="8" s="1"/>
  <c r="AI31" i="8" a="1"/>
  <c r="AI31" i="8" s="1"/>
  <c r="AP31" i="8" a="1"/>
  <c r="AP31" i="8" s="1"/>
  <c r="AJ31" i="8" a="1"/>
  <c r="AJ31" i="8" s="1"/>
  <c r="AK31" i="8" a="1"/>
  <c r="AK31" i="8" s="1"/>
  <c r="AB31" i="8" a="1"/>
  <c r="AB31" i="8" s="1"/>
  <c r="AC31" i="8" a="1"/>
  <c r="AC31" i="8" s="1"/>
  <c r="AD31" i="8" a="1"/>
  <c r="AD31" i="8" s="1"/>
  <c r="AE31" i="8" a="1"/>
  <c r="AE31" i="8" s="1"/>
  <c r="V31" i="8" a="1"/>
  <c r="V31" i="8" s="1"/>
  <c r="W31" i="8" a="1"/>
  <c r="W31" i="8" s="1"/>
  <c r="Y31" i="8" a="1"/>
  <c r="Y31" i="8" s="1"/>
  <c r="Z31" i="8" a="1"/>
  <c r="Z31" i="8" s="1"/>
  <c r="AA31" i="8" a="1"/>
  <c r="AA31" i="8" s="1"/>
  <c r="T31" i="8" a="1"/>
  <c r="T31" i="8" s="1"/>
  <c r="U31" i="8" s="1"/>
  <c r="DP160" i="2"/>
  <c r="BC158" i="8" s="1"/>
  <c r="DP172" i="2"/>
  <c r="BC170" i="8" s="1"/>
  <c r="DP105" i="2"/>
  <c r="BC103" i="8" s="1"/>
  <c r="DO59" i="2"/>
  <c r="BB57" i="8" s="1"/>
  <c r="AJ132" i="8" a="1"/>
  <c r="AJ132" i="8" s="1"/>
  <c r="AM132" i="8" a="1"/>
  <c r="AM132" i="8" s="1"/>
  <c r="AH132" i="8" a="1"/>
  <c r="AH132" i="8" s="1"/>
  <c r="AP132" i="8" a="1"/>
  <c r="AP132" i="8" s="1"/>
  <c r="AI132" i="8" a="1"/>
  <c r="AI132" i="8" s="1"/>
  <c r="AK132" i="8" a="1"/>
  <c r="AK132" i="8" s="1"/>
  <c r="AO132" i="8" a="1"/>
  <c r="AO132" i="8" s="1"/>
  <c r="AG132" i="8" a="1"/>
  <c r="AG132" i="8" s="1"/>
  <c r="AL132" i="8" a="1"/>
  <c r="AL132" i="8" s="1"/>
  <c r="AN132" i="8" a="1"/>
  <c r="AN132" i="8" s="1"/>
  <c r="W132" i="8" a="1"/>
  <c r="W132" i="8" s="1"/>
  <c r="AD132" i="8" a="1"/>
  <c r="AD132" i="8" s="1"/>
  <c r="AA132" i="8" a="1"/>
  <c r="AA132" i="8" s="1"/>
  <c r="Y132" i="8" a="1"/>
  <c r="Y132" i="8" s="1"/>
  <c r="AC132" i="8" a="1"/>
  <c r="AC132" i="8" s="1"/>
  <c r="V132" i="8" a="1"/>
  <c r="V132" i="8" s="1"/>
  <c r="BE132" i="8" s="1" a="1"/>
  <c r="BE132" i="8" s="1"/>
  <c r="Z132" i="8" a="1"/>
  <c r="Z132" i="8" s="1"/>
  <c r="AB132" i="8" a="1"/>
  <c r="AB132" i="8" s="1"/>
  <c r="AE132" i="8" a="1"/>
  <c r="AE132" i="8" s="1"/>
  <c r="T132" i="8" a="1"/>
  <c r="T132" i="8" s="1"/>
  <c r="U132" i="8" s="1"/>
  <c r="AC40" i="8" a="1"/>
  <c r="AC40" i="8" s="1"/>
  <c r="T40" i="8" a="1"/>
  <c r="T40" i="8" s="1"/>
  <c r="U40" i="8" s="1"/>
  <c r="DO61" i="2"/>
  <c r="BB59" i="8" s="1"/>
  <c r="DO162" i="2"/>
  <c r="BB160" i="8" s="1"/>
  <c r="DO178" i="2"/>
  <c r="BB176" i="8" s="1"/>
  <c r="DN144" i="2"/>
  <c r="BA142" i="8" s="1"/>
  <c r="AO50" i="8" a="1"/>
  <c r="AO50" i="8" s="1"/>
  <c r="AH50" i="8" a="1"/>
  <c r="AH50" i="8" s="1"/>
  <c r="AE50" i="8" a="1"/>
  <c r="AE50" i="8" s="1"/>
  <c r="V50" i="8" a="1"/>
  <c r="V50" i="8" s="1"/>
  <c r="DN89" i="2"/>
  <c r="BA87" i="8" s="1"/>
  <c r="DO191" i="2"/>
  <c r="BB189" i="8" s="1"/>
  <c r="DP132" i="2"/>
  <c r="BC130" i="8" s="1"/>
  <c r="AI122" i="8" a="1"/>
  <c r="AI122" i="8" s="1"/>
  <c r="AP122" i="8" a="1"/>
  <c r="AP122" i="8" s="1"/>
  <c r="AL122" i="8" a="1"/>
  <c r="AL122" i="8" s="1"/>
  <c r="AG122" i="8" a="1"/>
  <c r="AG122" i="8" s="1"/>
  <c r="AH122" i="8" a="1"/>
  <c r="AH122" i="8" s="1"/>
  <c r="AO122" i="8" a="1"/>
  <c r="AO122" i="8" s="1"/>
  <c r="AM122" i="8" a="1"/>
  <c r="AM122" i="8" s="1"/>
  <c r="AN122" i="8" a="1"/>
  <c r="AN122" i="8" s="1"/>
  <c r="AJ122" i="8" a="1"/>
  <c r="AJ122" i="8" s="1"/>
  <c r="AK122" i="8" a="1"/>
  <c r="AK122" i="8" s="1"/>
  <c r="V122" i="8" a="1"/>
  <c r="V122" i="8" s="1"/>
  <c r="AC122" i="8" a="1"/>
  <c r="AC122" i="8" s="1"/>
  <c r="Z122" i="8" a="1"/>
  <c r="Z122" i="8" s="1"/>
  <c r="AD122" i="8" a="1"/>
  <c r="AD122" i="8" s="1"/>
  <c r="AA122" i="8" a="1"/>
  <c r="AA122" i="8" s="1"/>
  <c r="AE122" i="8" a="1"/>
  <c r="AE122" i="8" s="1"/>
  <c r="W122" i="8" a="1"/>
  <c r="W122" i="8" s="1"/>
  <c r="Y122" i="8" a="1"/>
  <c r="Y122" i="8" s="1"/>
  <c r="AB122" i="8" a="1"/>
  <c r="AB122" i="8" s="1"/>
  <c r="T122" i="8" a="1"/>
  <c r="T122" i="8" s="1"/>
  <c r="U122" i="8" s="1"/>
  <c r="DO83" i="2"/>
  <c r="BB81" i="8" s="1"/>
  <c r="DN213" i="2"/>
  <c r="BA211" i="8" s="1"/>
  <c r="DN159" i="2"/>
  <c r="BA157" i="8" s="1"/>
  <c r="DP159" i="2"/>
  <c r="BC157" i="8" s="1"/>
  <c r="DO47" i="2"/>
  <c r="BB45" i="8" s="1"/>
  <c r="DO148" i="2"/>
  <c r="BB146" i="8" s="1"/>
  <c r="DP148" i="2"/>
  <c r="BC146" i="8" s="1"/>
  <c r="DO62" i="2"/>
  <c r="BB60" i="8" s="1"/>
  <c r="AN210" i="8" a="1"/>
  <c r="AN210" i="8" s="1"/>
  <c r="AH210" i="8" a="1"/>
  <c r="AH210" i="8" s="1"/>
  <c r="AP210" i="8" a="1"/>
  <c r="AP210" i="8" s="1"/>
  <c r="AJ210" i="8" a="1"/>
  <c r="AJ210" i="8" s="1"/>
  <c r="AL210" i="8" a="1"/>
  <c r="AL210" i="8" s="1"/>
  <c r="AK210" i="8" a="1"/>
  <c r="AK210" i="8" s="1"/>
  <c r="AM210" i="8" a="1"/>
  <c r="AM210" i="8" s="1"/>
  <c r="AO210" i="8" a="1"/>
  <c r="AO210" i="8" s="1"/>
  <c r="AG210" i="8" a="1"/>
  <c r="AG210" i="8" s="1"/>
  <c r="AI210" i="8" a="1"/>
  <c r="AI210" i="8" s="1"/>
  <c r="V210" i="8" a="1"/>
  <c r="V210" i="8" s="1"/>
  <c r="AD210" i="8" a="1"/>
  <c r="AD210" i="8" s="1"/>
  <c r="Z210" i="8" a="1"/>
  <c r="Z210" i="8" s="1"/>
  <c r="AB210" i="8" a="1"/>
  <c r="AB210" i="8" s="1"/>
  <c r="Y210" i="8" a="1"/>
  <c r="Y210" i="8" s="1"/>
  <c r="AA210" i="8" a="1"/>
  <c r="AA210" i="8" s="1"/>
  <c r="AE210" i="8" a="1"/>
  <c r="AE210" i="8" s="1"/>
  <c r="W210" i="8" a="1"/>
  <c r="W210" i="8" s="1"/>
  <c r="AC210" i="8" a="1"/>
  <c r="AC210" i="8" s="1"/>
  <c r="T210" i="8" a="1"/>
  <c r="T210" i="8" s="1"/>
  <c r="U210" i="8" s="1"/>
  <c r="DP202" i="2"/>
  <c r="BC200" i="8" s="1"/>
  <c r="AL88" i="8" a="1"/>
  <c r="AL88" i="8" s="1"/>
  <c r="AM88" i="8" a="1"/>
  <c r="AM88" i="8" s="1"/>
  <c r="AN88" i="8" a="1"/>
  <c r="AN88" i="8" s="1"/>
  <c r="AG88" i="8" a="1"/>
  <c r="AG88" i="8" s="1"/>
  <c r="AH88" i="8" a="1"/>
  <c r="AH88" i="8" s="1"/>
  <c r="AO88" i="8" a="1"/>
  <c r="AO88" i="8" s="1"/>
  <c r="AI88" i="8" a="1"/>
  <c r="AI88" i="8" s="1"/>
  <c r="AP88" i="8" a="1"/>
  <c r="AP88" i="8" s="1"/>
  <c r="AJ88" i="8" a="1"/>
  <c r="AJ88" i="8" s="1"/>
  <c r="AK88" i="8" a="1"/>
  <c r="AK88" i="8" s="1"/>
  <c r="AB88" i="8" a="1"/>
  <c r="AB88" i="8" s="1"/>
  <c r="AA88" i="8" a="1"/>
  <c r="AA88" i="8" s="1"/>
  <c r="AD88" i="8" a="1"/>
  <c r="AD88" i="8" s="1"/>
  <c r="V88" i="8" a="1"/>
  <c r="V88" i="8" s="1"/>
  <c r="Y88" i="8" a="1"/>
  <c r="Y88" i="8" s="1"/>
  <c r="Z88" i="8" a="1"/>
  <c r="Z88" i="8" s="1"/>
  <c r="AC88" i="8" a="1"/>
  <c r="AC88" i="8" s="1"/>
  <c r="AE88" i="8" a="1"/>
  <c r="AE88" i="8" s="1"/>
  <c r="W88" i="8" a="1"/>
  <c r="W88" i="8" s="1"/>
  <c r="T88" i="8" a="1"/>
  <c r="T88" i="8" s="1"/>
  <c r="U88" i="8" s="1"/>
  <c r="DP90" i="2"/>
  <c r="BC88" i="8" s="1"/>
  <c r="DP60" i="2"/>
  <c r="BC58" i="8" s="1"/>
  <c r="DN170" i="2"/>
  <c r="BA168" i="8" s="1"/>
  <c r="AL76" i="8" a="1"/>
  <c r="AL76" i="8" s="1"/>
  <c r="AM76" i="8" a="1"/>
  <c r="AM76" i="8" s="1"/>
  <c r="AN76" i="8" a="1"/>
  <c r="AN76" i="8" s="1"/>
  <c r="AG76" i="8" a="1"/>
  <c r="AG76" i="8" s="1"/>
  <c r="AO76" i="8" a="1"/>
  <c r="AO76" i="8" s="1"/>
  <c r="AH76" i="8" a="1"/>
  <c r="AH76" i="8" s="1"/>
  <c r="AP76" i="8" a="1"/>
  <c r="AP76" i="8" s="1"/>
  <c r="AI76" i="8" a="1"/>
  <c r="AI76" i="8" s="1"/>
  <c r="AJ76" i="8" a="1"/>
  <c r="AJ76" i="8" s="1"/>
  <c r="AK76" i="8" a="1"/>
  <c r="AK76" i="8" s="1"/>
  <c r="AD76" i="8" a="1"/>
  <c r="AD76" i="8" s="1"/>
  <c r="Y76" i="8" a="1"/>
  <c r="Y76" i="8" s="1"/>
  <c r="Z76" i="8" a="1"/>
  <c r="Z76" i="8" s="1"/>
  <c r="V76" i="8" a="1"/>
  <c r="V76" i="8" s="1"/>
  <c r="AC76" i="8" a="1"/>
  <c r="AC76" i="8" s="1"/>
  <c r="W76" i="8" a="1"/>
  <c r="W76" i="8" s="1"/>
  <c r="AA76" i="8" a="1"/>
  <c r="AA76" i="8" s="1"/>
  <c r="BJ76" i="8" s="1" a="1"/>
  <c r="BJ76" i="8" s="1"/>
  <c r="AE76" i="8" a="1"/>
  <c r="AE76" i="8" s="1"/>
  <c r="AB76" i="8" a="1"/>
  <c r="AB76" i="8" s="1"/>
  <c r="T76" i="8" a="1"/>
  <c r="T76" i="8" s="1"/>
  <c r="U76" i="8" s="1"/>
  <c r="DP161" i="2"/>
  <c r="BC159" i="8" s="1"/>
  <c r="DN72" i="2"/>
  <c r="BA70" i="8" s="1"/>
  <c r="DO131" i="2"/>
  <c r="BB129" i="8" s="1"/>
  <c r="DN137" i="2"/>
  <c r="BA135" i="8" s="1"/>
  <c r="DO137" i="2"/>
  <c r="BB135" i="8" s="1"/>
  <c r="AN47" i="8" a="1"/>
  <c r="AN47" i="8" s="1"/>
  <c r="AG47" i="8" a="1"/>
  <c r="AG47" i="8" s="1"/>
  <c r="AC47" i="8" a="1"/>
  <c r="AC47" i="8" s="1"/>
  <c r="AD47" i="8" a="1"/>
  <c r="AD47" i="8" s="1"/>
  <c r="AH93" i="8" a="1"/>
  <c r="AH93" i="8" s="1"/>
  <c r="AP93" i="8" a="1"/>
  <c r="AP93" i="8" s="1"/>
  <c r="AI93" i="8" a="1"/>
  <c r="AI93" i="8" s="1"/>
  <c r="AJ93" i="8" a="1"/>
  <c r="AJ93" i="8" s="1"/>
  <c r="AK93" i="8" a="1"/>
  <c r="AK93" i="8" s="1"/>
  <c r="AL93" i="8" a="1"/>
  <c r="AL93" i="8" s="1"/>
  <c r="AM93" i="8" a="1"/>
  <c r="AM93" i="8" s="1"/>
  <c r="AN93" i="8" a="1"/>
  <c r="AN93" i="8" s="1"/>
  <c r="AG93" i="8" a="1"/>
  <c r="AG93" i="8" s="1"/>
  <c r="AO93" i="8" a="1"/>
  <c r="AO93" i="8" s="1"/>
  <c r="BG93" i="8" a="1"/>
  <c r="BG93" i="8" s="1"/>
  <c r="AB93" i="8" a="1"/>
  <c r="AB93" i="8" s="1"/>
  <c r="AC93" i="8" a="1"/>
  <c r="AC93" i="8" s="1"/>
  <c r="AE93" i="8" a="1"/>
  <c r="AE93" i="8" s="1"/>
  <c r="W93" i="8" a="1"/>
  <c r="W93" i="8" s="1"/>
  <c r="Z93" i="8" a="1"/>
  <c r="Z93" i="8" s="1"/>
  <c r="V93" i="8" a="1"/>
  <c r="V93" i="8" s="1"/>
  <c r="Y93" i="8" a="1"/>
  <c r="Y93" i="8" s="1"/>
  <c r="AA93" i="8" a="1"/>
  <c r="AA93" i="8" s="1"/>
  <c r="AD93" i="8" a="1"/>
  <c r="AD93" i="8" s="1"/>
  <c r="T93" i="8" a="1"/>
  <c r="T93" i="8" s="1"/>
  <c r="U93" i="8" s="1"/>
  <c r="DP165" i="2"/>
  <c r="BC163" i="8" s="1"/>
  <c r="DO185" i="2"/>
  <c r="BB183" i="8" s="1"/>
  <c r="DO151" i="2"/>
  <c r="BB149" i="8" s="1"/>
  <c r="AL65" i="8" a="1"/>
  <c r="AL65" i="8" s="1"/>
  <c r="AM65" i="8" a="1"/>
  <c r="AM65" i="8" s="1"/>
  <c r="AN65" i="8" a="1"/>
  <c r="AN65" i="8" s="1"/>
  <c r="AG65" i="8" a="1"/>
  <c r="AG65" i="8" s="1"/>
  <c r="AO65" i="8" a="1"/>
  <c r="AO65" i="8" s="1"/>
  <c r="AH65" i="8" a="1"/>
  <c r="AH65" i="8" s="1"/>
  <c r="AP65" i="8" a="1"/>
  <c r="AP65" i="8" s="1"/>
  <c r="AI65" i="8" a="1"/>
  <c r="AI65" i="8" s="1"/>
  <c r="AJ65" i="8" a="1"/>
  <c r="AJ65" i="8" s="1"/>
  <c r="AK65" i="8" a="1"/>
  <c r="AK65" i="8" s="1"/>
  <c r="W65" i="8" a="1"/>
  <c r="W65" i="8" s="1"/>
  <c r="AE65" i="8" a="1"/>
  <c r="AE65" i="8" s="1"/>
  <c r="Z65" i="8" a="1"/>
  <c r="Z65" i="8" s="1"/>
  <c r="AA65" i="8" a="1"/>
  <c r="AA65" i="8" s="1"/>
  <c r="V65" i="8" a="1"/>
  <c r="V65" i="8" s="1"/>
  <c r="AD65" i="8" a="1"/>
  <c r="AD65" i="8" s="1"/>
  <c r="AB65" i="8" a="1"/>
  <c r="AB65" i="8" s="1"/>
  <c r="AC65" i="8" a="1"/>
  <c r="AC65" i="8" s="1"/>
  <c r="Y65" i="8" a="1"/>
  <c r="Y65" i="8" s="1"/>
  <c r="T65" i="8" a="1"/>
  <c r="T65" i="8" s="1"/>
  <c r="U65" i="8" s="1"/>
  <c r="DP50" i="2"/>
  <c r="BC48" i="8" s="1"/>
  <c r="AI125" i="8" a="1"/>
  <c r="AI125" i="8" s="1"/>
  <c r="AG125" i="8" a="1"/>
  <c r="AG125" i="8" s="1"/>
  <c r="Z125" i="8" a="1"/>
  <c r="Z125" i="8" s="1"/>
  <c r="AA125" i="8" a="1"/>
  <c r="AA125" i="8" s="1"/>
  <c r="AI96" i="8" a="1"/>
  <c r="AI96" i="8" s="1"/>
  <c r="AP96" i="8" a="1"/>
  <c r="AP96" i="8" s="1"/>
  <c r="AJ96" i="8" a="1"/>
  <c r="AJ96" i="8" s="1"/>
  <c r="AK96" i="8" a="1"/>
  <c r="AK96" i="8" s="1"/>
  <c r="AL96" i="8" a="1"/>
  <c r="AL96" i="8" s="1"/>
  <c r="AM96" i="8" a="1"/>
  <c r="AM96" i="8" s="1"/>
  <c r="AG96" i="8" a="1"/>
  <c r="AG96" i="8" s="1"/>
  <c r="AN96" i="8" a="1"/>
  <c r="AN96" i="8" s="1"/>
  <c r="AH96" i="8" a="1"/>
  <c r="AH96" i="8" s="1"/>
  <c r="AO96" i="8" a="1"/>
  <c r="AO96" i="8" s="1"/>
  <c r="Z96" i="8" a="1"/>
  <c r="Z96" i="8" s="1"/>
  <c r="V96" i="8" a="1"/>
  <c r="V96" i="8" s="1"/>
  <c r="AC96" i="8" a="1"/>
  <c r="AC96" i="8" s="1"/>
  <c r="AD96" i="8" a="1"/>
  <c r="AD96" i="8" s="1"/>
  <c r="W96" i="8" a="1"/>
  <c r="W96" i="8" s="1"/>
  <c r="Y96" i="8" a="1"/>
  <c r="Y96" i="8" s="1"/>
  <c r="AB96" i="8" a="1"/>
  <c r="AB96" i="8" s="1"/>
  <c r="AE96" i="8" a="1"/>
  <c r="AE96" i="8" s="1"/>
  <c r="BN96" i="8" s="1" a="1"/>
  <c r="BN96" i="8" s="1"/>
  <c r="AA96" i="8" a="1"/>
  <c r="AA96" i="8" s="1"/>
  <c r="T96" i="8" a="1"/>
  <c r="T96" i="8" s="1"/>
  <c r="U96" i="8" s="1"/>
  <c r="DO97" i="2"/>
  <c r="BB95" i="8" s="1"/>
  <c r="DO26" i="2"/>
  <c r="BB24" i="8" s="1"/>
  <c r="AG32" i="8" a="1"/>
  <c r="AG32" i="8" s="1"/>
  <c r="AH32" i="8" a="1"/>
  <c r="AH32" i="8" s="1"/>
  <c r="V32" i="8" a="1"/>
  <c r="V32" i="8" s="1"/>
  <c r="W32" i="8" a="1"/>
  <c r="W32" i="8" s="1"/>
  <c r="T32" i="8" a="1"/>
  <c r="T32" i="8" s="1"/>
  <c r="U32" i="8" s="1"/>
  <c r="DP130" i="2"/>
  <c r="BC128" i="8" s="1"/>
  <c r="AK42" i="8" a="1"/>
  <c r="AK42" i="8" s="1"/>
  <c r="AL42" i="8" a="1"/>
  <c r="AL42" i="8" s="1"/>
  <c r="AM42" i="8" a="1"/>
  <c r="AM42" i="8" s="1"/>
  <c r="AN42" i="8" a="1"/>
  <c r="AN42" i="8" s="1"/>
  <c r="AG42" i="8" a="1"/>
  <c r="AG42" i="8" s="1"/>
  <c r="AO42" i="8" a="1"/>
  <c r="AO42" i="8" s="1"/>
  <c r="AH42" i="8" a="1"/>
  <c r="AH42" i="8" s="1"/>
  <c r="AP42" i="8" a="1"/>
  <c r="AP42" i="8" s="1"/>
  <c r="AI42" i="8" a="1"/>
  <c r="AI42" i="8" s="1"/>
  <c r="AJ42" i="8" a="1"/>
  <c r="AJ42" i="8" s="1"/>
  <c r="AE42" i="8" a="1"/>
  <c r="AE42" i="8" s="1"/>
  <c r="AB42" i="8" a="1"/>
  <c r="AB42" i="8" s="1"/>
  <c r="W42" i="8" a="1"/>
  <c r="W42" i="8" s="1"/>
  <c r="Y42" i="8" a="1"/>
  <c r="Y42" i="8" s="1"/>
  <c r="AA42" i="8" a="1"/>
  <c r="AA42" i="8" s="1"/>
  <c r="AC42" i="8" a="1"/>
  <c r="AC42" i="8" s="1"/>
  <c r="AD42" i="8" a="1"/>
  <c r="AD42" i="8" s="1"/>
  <c r="V42" i="8" a="1"/>
  <c r="V42" i="8" s="1"/>
  <c r="Z42" i="8" a="1"/>
  <c r="Z42" i="8" s="1"/>
  <c r="T42" i="8" a="1"/>
  <c r="T42" i="8" s="1"/>
  <c r="U42" i="8" s="1"/>
  <c r="DP73" i="2"/>
  <c r="BC71" i="8" s="1"/>
  <c r="DO25" i="2"/>
  <c r="BB23" i="8" s="1"/>
  <c r="AJ39" i="8" a="1"/>
  <c r="AJ39" i="8" s="1"/>
  <c r="AK39" i="8" a="1"/>
  <c r="AK39" i="8" s="1"/>
  <c r="AL39" i="8" a="1"/>
  <c r="AL39" i="8" s="1"/>
  <c r="AM39" i="8" a="1"/>
  <c r="AM39" i="8" s="1"/>
  <c r="AN39" i="8" a="1"/>
  <c r="AN39" i="8" s="1"/>
  <c r="AG39" i="8" a="1"/>
  <c r="AG39" i="8" s="1"/>
  <c r="AO39" i="8" a="1"/>
  <c r="AO39" i="8" s="1"/>
  <c r="AH39" i="8" a="1"/>
  <c r="AH39" i="8" s="1"/>
  <c r="AP39" i="8" a="1"/>
  <c r="AP39" i="8" s="1"/>
  <c r="AI39" i="8" a="1"/>
  <c r="AI39" i="8" s="1"/>
  <c r="V39" i="8" a="1"/>
  <c r="V39" i="8" s="1"/>
  <c r="AD39" i="8" a="1"/>
  <c r="AD39" i="8" s="1"/>
  <c r="Z39" i="8" a="1"/>
  <c r="Z39" i="8" s="1"/>
  <c r="W39" i="8" a="1"/>
  <c r="W39" i="8" s="1"/>
  <c r="Y39" i="8" a="1"/>
  <c r="Y39" i="8" s="1"/>
  <c r="AA39" i="8" a="1"/>
  <c r="AA39" i="8" s="1"/>
  <c r="AB39" i="8" a="1"/>
  <c r="AB39" i="8" s="1"/>
  <c r="AC39" i="8" a="1"/>
  <c r="AC39" i="8" s="1"/>
  <c r="AE39" i="8" a="1"/>
  <c r="AE39" i="8" s="1"/>
  <c r="T39" i="8" a="1"/>
  <c r="T39" i="8" s="1"/>
  <c r="U39" i="8" s="1"/>
  <c r="AH110" i="8" a="1"/>
  <c r="AH110" i="8" s="1"/>
  <c r="AO110" i="8" a="1"/>
  <c r="AO110" i="8" s="1"/>
  <c r="AI110" i="8" a="1"/>
  <c r="AI110" i="8" s="1"/>
  <c r="AP110" i="8" a="1"/>
  <c r="AP110" i="8" s="1"/>
  <c r="AJ110" i="8" a="1"/>
  <c r="AJ110" i="8" s="1"/>
  <c r="AK110" i="8" a="1"/>
  <c r="AK110" i="8" s="1"/>
  <c r="AL110" i="8" a="1"/>
  <c r="AL110" i="8" s="1"/>
  <c r="AM110" i="8" a="1"/>
  <c r="AM110" i="8" s="1"/>
  <c r="AN110" i="8" a="1"/>
  <c r="AN110" i="8" s="1"/>
  <c r="AG110" i="8" a="1"/>
  <c r="AG110" i="8" s="1"/>
  <c r="W110" i="8" a="1"/>
  <c r="W110" i="8" s="1"/>
  <c r="AA110" i="8" a="1"/>
  <c r="AA110" i="8" s="1"/>
  <c r="V110" i="8" a="1"/>
  <c r="V110" i="8" s="1"/>
  <c r="Y110" i="8" a="1"/>
  <c r="Y110" i="8" s="1"/>
  <c r="AB110" i="8" a="1"/>
  <c r="AB110" i="8" s="1"/>
  <c r="AD110" i="8" a="1"/>
  <c r="AD110" i="8" s="1"/>
  <c r="AE110" i="8" a="1"/>
  <c r="AE110" i="8" s="1"/>
  <c r="Z110" i="8" a="1"/>
  <c r="Z110" i="8" s="1"/>
  <c r="AC110" i="8" a="1"/>
  <c r="AC110" i="8" s="1"/>
  <c r="T110" i="8" a="1"/>
  <c r="T110" i="8" s="1"/>
  <c r="U110" i="8" s="1"/>
  <c r="AJ77" i="8" a="1"/>
  <c r="AJ77" i="8" s="1"/>
  <c r="AK77" i="8" a="1"/>
  <c r="AK77" i="8" s="1"/>
  <c r="AL77" i="8" a="1"/>
  <c r="AL77" i="8" s="1"/>
  <c r="AM77" i="8" a="1"/>
  <c r="AM77" i="8" s="1"/>
  <c r="AN77" i="8" a="1"/>
  <c r="AN77" i="8" s="1"/>
  <c r="AG77" i="8" a="1"/>
  <c r="AG77" i="8" s="1"/>
  <c r="AO77" i="8" a="1"/>
  <c r="AO77" i="8" s="1"/>
  <c r="AH77" i="8" a="1"/>
  <c r="AH77" i="8" s="1"/>
  <c r="AP77" i="8" a="1"/>
  <c r="AP77" i="8" s="1"/>
  <c r="AI77" i="8" a="1"/>
  <c r="AI77" i="8" s="1"/>
  <c r="AA77" i="8" a="1"/>
  <c r="AA77" i="8" s="1"/>
  <c r="BJ77" i="8" s="1" a="1"/>
  <c r="BJ77" i="8" s="1"/>
  <c r="V77" i="8" a="1"/>
  <c r="V77" i="8" s="1"/>
  <c r="AD77" i="8" a="1"/>
  <c r="AD77" i="8" s="1"/>
  <c r="W77" i="8" a="1"/>
  <c r="W77" i="8" s="1"/>
  <c r="AE77" i="8" a="1"/>
  <c r="AE77" i="8" s="1"/>
  <c r="Z77" i="8" a="1"/>
  <c r="Z77" i="8" s="1"/>
  <c r="AB77" i="8" a="1"/>
  <c r="AB77" i="8" s="1"/>
  <c r="Y77" i="8" a="1"/>
  <c r="Y77" i="8" s="1"/>
  <c r="AC77" i="8" a="1"/>
  <c r="AC77" i="8" s="1"/>
  <c r="T77" i="8" a="1"/>
  <c r="T77" i="8" s="1"/>
  <c r="U77" i="8" s="1"/>
  <c r="AI89" i="8" a="1"/>
  <c r="AI89" i="8" s="1"/>
  <c r="AJ89" i="8" a="1"/>
  <c r="AJ89" i="8" s="1"/>
  <c r="AK89" i="8" a="1"/>
  <c r="AK89" i="8" s="1"/>
  <c r="AL89" i="8" a="1"/>
  <c r="AL89" i="8" s="1"/>
  <c r="AM89" i="8" a="1"/>
  <c r="AM89" i="8" s="1"/>
  <c r="AN89" i="8" a="1"/>
  <c r="AN89" i="8" s="1"/>
  <c r="AG89" i="8" a="1"/>
  <c r="AG89" i="8" s="1"/>
  <c r="AO89" i="8" a="1"/>
  <c r="AO89" i="8" s="1"/>
  <c r="AH89" i="8" a="1"/>
  <c r="AH89" i="8" s="1"/>
  <c r="AP89" i="8" a="1"/>
  <c r="AP89" i="8" s="1"/>
  <c r="Z89" i="8" a="1"/>
  <c r="Z89" i="8" s="1"/>
  <c r="BI89" i="8" s="1" a="1"/>
  <c r="BI89" i="8" s="1"/>
  <c r="V89" i="8" a="1"/>
  <c r="V89" i="8" s="1"/>
  <c r="AB89" i="8" a="1"/>
  <c r="AB89" i="8" s="1"/>
  <c r="AD89" i="8" a="1"/>
  <c r="AD89" i="8" s="1"/>
  <c r="W89" i="8" a="1"/>
  <c r="W89" i="8" s="1"/>
  <c r="Y89" i="8" a="1"/>
  <c r="Y89" i="8" s="1"/>
  <c r="AA89" i="8" a="1"/>
  <c r="AA89" i="8" s="1"/>
  <c r="AC89" i="8" a="1"/>
  <c r="AC89" i="8" s="1"/>
  <c r="AE89" i="8" a="1"/>
  <c r="AE89" i="8" s="1"/>
  <c r="T89" i="8" a="1"/>
  <c r="T89" i="8" s="1"/>
  <c r="U89" i="8" s="1"/>
  <c r="AN100" i="8" a="1"/>
  <c r="AN100" i="8" s="1"/>
  <c r="AG100" i="8" a="1"/>
  <c r="AG100" i="8" s="1"/>
  <c r="AO100" i="8" a="1"/>
  <c r="AO100" i="8" s="1"/>
  <c r="AH100" i="8" a="1"/>
  <c r="AH100" i="8" s="1"/>
  <c r="AP100" i="8" a="1"/>
  <c r="AP100" i="8" s="1"/>
  <c r="AI100" i="8" a="1"/>
  <c r="AI100" i="8" s="1"/>
  <c r="AJ100" i="8" a="1"/>
  <c r="AJ100" i="8" s="1"/>
  <c r="AK100" i="8" a="1"/>
  <c r="AK100" i="8" s="1"/>
  <c r="AL100" i="8" a="1"/>
  <c r="AL100" i="8" s="1"/>
  <c r="AM100" i="8" a="1"/>
  <c r="AM100" i="8" s="1"/>
  <c r="Y100" i="8" a="1"/>
  <c r="Y100" i="8" s="1"/>
  <c r="AC100" i="8" a="1"/>
  <c r="AC100" i="8" s="1"/>
  <c r="V100" i="8" a="1"/>
  <c r="V100" i="8" s="1"/>
  <c r="AA100" i="8" a="1"/>
  <c r="AA100" i="8" s="1"/>
  <c r="AD100" i="8" a="1"/>
  <c r="AD100" i="8" s="1"/>
  <c r="AE100" i="8" a="1"/>
  <c r="AE100" i="8" s="1"/>
  <c r="W100" i="8" a="1"/>
  <c r="W100" i="8" s="1"/>
  <c r="Z100" i="8" a="1"/>
  <c r="Z100" i="8" s="1"/>
  <c r="AB100" i="8" a="1"/>
  <c r="AB100" i="8" s="1"/>
  <c r="T100" i="8" a="1"/>
  <c r="T100" i="8" s="1"/>
  <c r="U100" i="8" s="1"/>
  <c r="DO193" i="2"/>
  <c r="BB191" i="8" s="1"/>
  <c r="DN112" i="2"/>
  <c r="BA110" i="8" s="1"/>
  <c r="DP28" i="2"/>
  <c r="BC26" i="8" s="1"/>
  <c r="DP119" i="2"/>
  <c r="BC117" i="8" s="1"/>
  <c r="AL173" i="8" a="1"/>
  <c r="AL173" i="8" s="1"/>
  <c r="AM173" i="8" a="1"/>
  <c r="AM173" i="8" s="1"/>
  <c r="AJ173" i="8" a="1"/>
  <c r="AJ173" i="8" s="1"/>
  <c r="AK173" i="8" a="1"/>
  <c r="AK173" i="8" s="1"/>
  <c r="AO173" i="8" a="1"/>
  <c r="AO173" i="8" s="1"/>
  <c r="AP173" i="8" a="1"/>
  <c r="AP173" i="8" s="1"/>
  <c r="AG173" i="8" a="1"/>
  <c r="AG173" i="8" s="1"/>
  <c r="AI173" i="8" a="1"/>
  <c r="AI173" i="8" s="1"/>
  <c r="AH173" i="8" a="1"/>
  <c r="AH173" i="8" s="1"/>
  <c r="AN173" i="8" a="1"/>
  <c r="AN173" i="8" s="1"/>
  <c r="Y173" i="8" a="1"/>
  <c r="Y173" i="8" s="1"/>
  <c r="AA173" i="8" a="1"/>
  <c r="AA173" i="8" s="1"/>
  <c r="AB173" i="8" a="1"/>
  <c r="AB173" i="8" s="1"/>
  <c r="AC173" i="8" a="1"/>
  <c r="AC173" i="8" s="1"/>
  <c r="W173" i="8" a="1"/>
  <c r="W173" i="8" s="1"/>
  <c r="AE173" i="8" a="1"/>
  <c r="AE173" i="8" s="1"/>
  <c r="V173" i="8" a="1"/>
  <c r="V173" i="8" s="1"/>
  <c r="Z173" i="8" a="1"/>
  <c r="Z173" i="8" s="1"/>
  <c r="AD173" i="8" a="1"/>
  <c r="AD173" i="8" s="1"/>
  <c r="T173" i="8" a="1"/>
  <c r="T173" i="8" s="1"/>
  <c r="U173" i="8" s="1"/>
  <c r="DO175" i="2"/>
  <c r="BB173" i="8" s="1"/>
  <c r="DN128" i="2"/>
  <c r="BA126" i="8" s="1"/>
  <c r="AI21" i="8" a="1"/>
  <c r="AI21" i="8" s="1"/>
  <c r="AJ21" i="8" a="1"/>
  <c r="AJ21" i="8" s="1"/>
  <c r="AK21" i="8" a="1"/>
  <c r="AK21" i="8" s="1"/>
  <c r="AL21" i="8" a="1"/>
  <c r="AL21" i="8" s="1"/>
  <c r="AM21" i="8" a="1"/>
  <c r="AM21" i="8" s="1"/>
  <c r="AN21" i="8" a="1"/>
  <c r="AN21" i="8" s="1"/>
  <c r="AG21" i="8" a="1"/>
  <c r="AG21" i="8" s="1"/>
  <c r="AO21" i="8" a="1"/>
  <c r="AO21" i="8" s="1"/>
  <c r="AH21" i="8" a="1"/>
  <c r="AH21" i="8" s="1"/>
  <c r="AP21" i="8" a="1"/>
  <c r="AP21" i="8" s="1"/>
  <c r="AA21" i="8" a="1"/>
  <c r="AA21" i="8" s="1"/>
  <c r="V21" i="8" a="1"/>
  <c r="V21" i="8" s="1"/>
  <c r="AD21" i="8" a="1"/>
  <c r="AD21" i="8" s="1"/>
  <c r="W21" i="8" a="1"/>
  <c r="W21" i="8" s="1"/>
  <c r="AE21" i="8" a="1"/>
  <c r="AE21" i="8" s="1"/>
  <c r="Z21" i="8" a="1"/>
  <c r="Z21" i="8" s="1"/>
  <c r="Y21" i="8" a="1"/>
  <c r="Y21" i="8" s="1"/>
  <c r="AB21" i="8" a="1"/>
  <c r="AB21" i="8" s="1"/>
  <c r="AC21" i="8" a="1"/>
  <c r="AC21" i="8" s="1"/>
  <c r="T21" i="8" a="1"/>
  <c r="T21" i="8" s="1"/>
  <c r="U21" i="8" s="1"/>
  <c r="AN64" i="8" a="1"/>
  <c r="AN64" i="8" s="1"/>
  <c r="AG64" i="8" a="1"/>
  <c r="AG64" i="8" s="1"/>
  <c r="AO64" i="8" a="1"/>
  <c r="AO64" i="8" s="1"/>
  <c r="AH64" i="8" a="1"/>
  <c r="AH64" i="8" s="1"/>
  <c r="AP64" i="8" a="1"/>
  <c r="AP64" i="8" s="1"/>
  <c r="AI64" i="8" a="1"/>
  <c r="AI64" i="8" s="1"/>
  <c r="AJ64" i="8" a="1"/>
  <c r="AJ64" i="8" s="1"/>
  <c r="AK64" i="8" a="1"/>
  <c r="AK64" i="8" s="1"/>
  <c r="AL64" i="8" a="1"/>
  <c r="AL64" i="8" s="1"/>
  <c r="AM64" i="8" a="1"/>
  <c r="AM64" i="8" s="1"/>
  <c r="AA64" i="8" a="1"/>
  <c r="AA64" i="8" s="1"/>
  <c r="V64" i="8" a="1"/>
  <c r="V64" i="8" s="1"/>
  <c r="AC64" i="8" a="1"/>
  <c r="AC64" i="8" s="1"/>
  <c r="W64" i="8" a="1"/>
  <c r="W64" i="8" s="1"/>
  <c r="AD64" i="8" a="1"/>
  <c r="AD64" i="8" s="1"/>
  <c r="Z64" i="8" a="1"/>
  <c r="Z64" i="8" s="1"/>
  <c r="BI64" i="8" s="1" a="1"/>
  <c r="BI64" i="8" s="1"/>
  <c r="Y64" i="8" a="1"/>
  <c r="Y64" i="8" s="1"/>
  <c r="AE64" i="8" a="1"/>
  <c r="AE64" i="8" s="1"/>
  <c r="AB64" i="8" a="1"/>
  <c r="AB64" i="8" s="1"/>
  <c r="T64" i="8" a="1"/>
  <c r="T64" i="8" s="1"/>
  <c r="U64" i="8" s="1"/>
  <c r="DN44" i="2"/>
  <c r="BA42" i="8" s="1"/>
  <c r="DO168" i="2"/>
  <c r="BB166" i="8" s="1"/>
  <c r="DP168" i="2"/>
  <c r="BC166" i="8" s="1"/>
  <c r="DO173" i="2"/>
  <c r="BB171" i="8" s="1"/>
  <c r="AJ73" i="8" a="1"/>
  <c r="AJ73" i="8" s="1"/>
  <c r="AK73" i="8" a="1"/>
  <c r="AK73" i="8" s="1"/>
  <c r="AL73" i="8" a="1"/>
  <c r="AL73" i="8" s="1"/>
  <c r="AM73" i="8" a="1"/>
  <c r="AM73" i="8" s="1"/>
  <c r="AN73" i="8" a="1"/>
  <c r="AN73" i="8" s="1"/>
  <c r="AG73" i="8" a="1"/>
  <c r="AG73" i="8" s="1"/>
  <c r="AO73" i="8" a="1"/>
  <c r="AO73" i="8" s="1"/>
  <c r="AH73" i="8" a="1"/>
  <c r="AH73" i="8" s="1"/>
  <c r="AP73" i="8" a="1"/>
  <c r="AP73" i="8" s="1"/>
  <c r="AI73" i="8" a="1"/>
  <c r="AI73" i="8" s="1"/>
  <c r="V73" i="8" a="1"/>
  <c r="V73" i="8" s="1"/>
  <c r="AD73" i="8" a="1"/>
  <c r="AD73" i="8" s="1"/>
  <c r="Y73" i="8" a="1"/>
  <c r="Y73" i="8" s="1"/>
  <c r="Z73" i="8" a="1"/>
  <c r="Z73" i="8" s="1"/>
  <c r="AC73" i="8" a="1"/>
  <c r="AC73" i="8" s="1"/>
  <c r="W73" i="8" a="1"/>
  <c r="W73" i="8" s="1"/>
  <c r="AA73" i="8" a="1"/>
  <c r="AA73" i="8" s="1"/>
  <c r="AB73" i="8" a="1"/>
  <c r="AB73" i="8" s="1"/>
  <c r="AE73" i="8" a="1"/>
  <c r="AE73" i="8" s="1"/>
  <c r="T73" i="8" a="1"/>
  <c r="T73" i="8" s="1"/>
  <c r="U73" i="8" s="1"/>
  <c r="DP183" i="2"/>
  <c r="BC181" i="8" s="1"/>
  <c r="DP181" i="2"/>
  <c r="BC179" i="8" s="1"/>
  <c r="AG71" i="8" a="1"/>
  <c r="AG71" i="8" s="1"/>
  <c r="AO71" i="8" a="1"/>
  <c r="AO71" i="8" s="1"/>
  <c r="AH71" i="8" a="1"/>
  <c r="AH71" i="8" s="1"/>
  <c r="AP71" i="8" a="1"/>
  <c r="AP71" i="8" s="1"/>
  <c r="AI71" i="8" a="1"/>
  <c r="AI71" i="8" s="1"/>
  <c r="AJ71" i="8" a="1"/>
  <c r="AJ71" i="8" s="1"/>
  <c r="AK71" i="8" a="1"/>
  <c r="AK71" i="8" s="1"/>
  <c r="AL71" i="8" a="1"/>
  <c r="AL71" i="8" s="1"/>
  <c r="AM71" i="8" a="1"/>
  <c r="AM71" i="8" s="1"/>
  <c r="AN71" i="8" a="1"/>
  <c r="AN71" i="8" s="1"/>
  <c r="Z71" i="8" a="1"/>
  <c r="Z71" i="8" s="1"/>
  <c r="AC71" i="8" a="1"/>
  <c r="AC71" i="8" s="1"/>
  <c r="V71" i="8" a="1"/>
  <c r="V71" i="8" s="1"/>
  <c r="AD71" i="8" a="1"/>
  <c r="AD71" i="8" s="1"/>
  <c r="Y71" i="8" a="1"/>
  <c r="Y71" i="8" s="1"/>
  <c r="AA71" i="8" a="1"/>
  <c r="AA71" i="8" s="1"/>
  <c r="AE71" i="8" a="1"/>
  <c r="AE71" i="8" s="1"/>
  <c r="W71" i="8" a="1"/>
  <c r="W71" i="8" s="1"/>
  <c r="AB71" i="8" a="1"/>
  <c r="AB71" i="8" s="1"/>
  <c r="T71" i="8" a="1"/>
  <c r="T71" i="8" s="1"/>
  <c r="U71" i="8" s="1"/>
  <c r="AG203" i="8" a="1"/>
  <c r="AG203" i="8" s="1"/>
  <c r="AO203" i="8" a="1"/>
  <c r="AO203" i="8" s="1"/>
  <c r="AI203" i="8" a="1"/>
  <c r="AI203" i="8" s="1"/>
  <c r="AP203" i="8" a="1"/>
  <c r="AP203" i="8" s="1"/>
  <c r="AK203" i="8" a="1"/>
  <c r="AK203" i="8" s="1"/>
  <c r="AM203" i="8" a="1"/>
  <c r="AM203" i="8" s="1"/>
  <c r="AN203" i="8" a="1"/>
  <c r="AN203" i="8" s="1"/>
  <c r="AL203" i="8" a="1"/>
  <c r="AL203" i="8" s="1"/>
  <c r="AH203" i="8" a="1"/>
  <c r="AH203" i="8" s="1"/>
  <c r="AJ203" i="8" a="1"/>
  <c r="AJ203" i="8" s="1"/>
  <c r="AB203" i="8" a="1"/>
  <c r="AB203" i="8" s="1"/>
  <c r="V203" i="8" a="1"/>
  <c r="V203" i="8" s="1"/>
  <c r="AD203" i="8" a="1"/>
  <c r="AD203" i="8" s="1"/>
  <c r="Z203" i="8" a="1"/>
  <c r="Z203" i="8" s="1"/>
  <c r="AE203" i="8" a="1"/>
  <c r="AE203" i="8" s="1"/>
  <c r="AC203" i="8" a="1"/>
  <c r="AC203" i="8" s="1"/>
  <c r="W203" i="8" a="1"/>
  <c r="W203" i="8" s="1"/>
  <c r="Y203" i="8" a="1"/>
  <c r="Y203" i="8" s="1"/>
  <c r="AA203" i="8" a="1"/>
  <c r="AA203" i="8" s="1"/>
  <c r="T203" i="8" a="1"/>
  <c r="T203" i="8" s="1"/>
  <c r="U203" i="8" s="1"/>
  <c r="DN205" i="2"/>
  <c r="BA203" i="8" s="1"/>
  <c r="DP171" i="2"/>
  <c r="BC169" i="8" s="1"/>
  <c r="AL61" i="8" a="1"/>
  <c r="AL61" i="8" s="1"/>
  <c r="V61" i="8" a="1"/>
  <c r="V61" i="8" s="1"/>
  <c r="DP139" i="2"/>
  <c r="BC137" i="8" s="1"/>
  <c r="DN174" i="2"/>
  <c r="BA172" i="8" s="1"/>
  <c r="DO174" i="2"/>
  <c r="BB172" i="8" s="1"/>
  <c r="AH25" i="8" a="1"/>
  <c r="AH25" i="8" s="1"/>
  <c r="AP25" i="8" a="1"/>
  <c r="AP25" i="8" s="1"/>
  <c r="AI25" i="8" a="1"/>
  <c r="AI25" i="8" s="1"/>
  <c r="AJ25" i="8" a="1"/>
  <c r="AJ25" i="8" s="1"/>
  <c r="AK25" i="8" a="1"/>
  <c r="AK25" i="8" s="1"/>
  <c r="AL25" i="8" a="1"/>
  <c r="AL25" i="8" s="1"/>
  <c r="AM25" i="8" a="1"/>
  <c r="AM25" i="8" s="1"/>
  <c r="AN25" i="8" a="1"/>
  <c r="AN25" i="8" s="1"/>
  <c r="AO25" i="8" a="1"/>
  <c r="AO25" i="8" s="1"/>
  <c r="AG25" i="8" a="1"/>
  <c r="AG25" i="8" s="1"/>
  <c r="V25" i="8" a="1"/>
  <c r="V25" i="8" s="1"/>
  <c r="AD25" i="8" a="1"/>
  <c r="AD25" i="8" s="1"/>
  <c r="Z25" i="8" a="1"/>
  <c r="Z25" i="8" s="1"/>
  <c r="AA25" i="8" a="1"/>
  <c r="AA25" i="8" s="1"/>
  <c r="AB25" i="8" a="1"/>
  <c r="AB25" i="8" s="1"/>
  <c r="AC25" i="8" a="1"/>
  <c r="AC25" i="8" s="1"/>
  <c r="BL25" i="8" s="1" a="1"/>
  <c r="BL25" i="8" s="1"/>
  <c r="AE25" i="8" a="1"/>
  <c r="AE25" i="8" s="1"/>
  <c r="W25" i="8" a="1"/>
  <c r="W25" i="8" s="1"/>
  <c r="Y25" i="8" a="1"/>
  <c r="Y25" i="8" s="1"/>
  <c r="T25" i="8" a="1"/>
  <c r="T25" i="8" s="1"/>
  <c r="U25" i="8" s="1"/>
  <c r="DP27" i="2"/>
  <c r="BC25" i="8" s="1"/>
  <c r="AL98" i="8" a="1"/>
  <c r="AL98" i="8" s="1"/>
  <c r="AM98" i="8" a="1"/>
  <c r="AM98" i="8" s="1"/>
  <c r="AN98" i="8" a="1"/>
  <c r="AN98" i="8" s="1"/>
  <c r="AG98" i="8" a="1"/>
  <c r="AG98" i="8" s="1"/>
  <c r="AH98" i="8" a="1"/>
  <c r="AH98" i="8" s="1"/>
  <c r="AO98" i="8" a="1"/>
  <c r="AO98" i="8" s="1"/>
  <c r="AI98" i="8" a="1"/>
  <c r="AI98" i="8" s="1"/>
  <c r="AJ98" i="8" a="1"/>
  <c r="AJ98" i="8" s="1"/>
  <c r="AP98" i="8" a="1"/>
  <c r="AP98" i="8" s="1"/>
  <c r="AK98" i="8" a="1"/>
  <c r="AK98" i="8" s="1"/>
  <c r="AC98" i="8" a="1"/>
  <c r="AC98" i="8" s="1"/>
  <c r="BL98" i="8" s="1" a="1"/>
  <c r="BL98" i="8" s="1"/>
  <c r="Y98" i="8" a="1"/>
  <c r="Y98" i="8" s="1"/>
  <c r="AE98" i="8" a="1"/>
  <c r="AE98" i="8" s="1"/>
  <c r="W98" i="8" a="1"/>
  <c r="W98" i="8" s="1"/>
  <c r="Z98" i="8" a="1"/>
  <c r="Z98" i="8" s="1"/>
  <c r="AB98" i="8" a="1"/>
  <c r="AB98" i="8" s="1"/>
  <c r="AD98" i="8" a="1"/>
  <c r="AD98" i="8" s="1"/>
  <c r="V98" i="8" a="1"/>
  <c r="V98" i="8" s="1"/>
  <c r="AA98" i="8" a="1"/>
  <c r="AA98" i="8" s="1"/>
  <c r="T98" i="8" a="1"/>
  <c r="T98" i="8" s="1"/>
  <c r="U98" i="8" s="1"/>
  <c r="DO94" i="2"/>
  <c r="BB92" i="8" s="1"/>
  <c r="DP94" i="2"/>
  <c r="BC92" i="8" s="1"/>
  <c r="DO55" i="2"/>
  <c r="BB53" i="8" s="1"/>
  <c r="DP210" i="2"/>
  <c r="BC208" i="8" s="1"/>
  <c r="DP122" i="2"/>
  <c r="BC120" i="8" s="1"/>
  <c r="DO111" i="2"/>
  <c r="BB109" i="8" s="1"/>
  <c r="AL99" i="8" a="1"/>
  <c r="AL99" i="8" s="1"/>
  <c r="DO110" i="2"/>
  <c r="BB108" i="8" s="1"/>
  <c r="DO57" i="2"/>
  <c r="BB55" i="8" s="1"/>
  <c r="DO88" i="2"/>
  <c r="BB86" i="8" s="1"/>
  <c r="AI202" i="8" a="1"/>
  <c r="AI202" i="8" s="1"/>
  <c r="AK202" i="8" a="1"/>
  <c r="AK202" i="8" s="1"/>
  <c r="AM202" i="8" a="1"/>
  <c r="AM202" i="8" s="1"/>
  <c r="AG202" i="8" a="1"/>
  <c r="AG202" i="8" s="1"/>
  <c r="AO202" i="8" a="1"/>
  <c r="AO202" i="8" s="1"/>
  <c r="AH202" i="8" a="1"/>
  <c r="AH202" i="8" s="1"/>
  <c r="AN202" i="8" a="1"/>
  <c r="AN202" i="8" s="1"/>
  <c r="AP202" i="8" a="1"/>
  <c r="AP202" i="8" s="1"/>
  <c r="AJ202" i="8" a="1"/>
  <c r="AJ202" i="8" s="1"/>
  <c r="AL202" i="8" a="1"/>
  <c r="AL202" i="8" s="1"/>
  <c r="V202" i="8" a="1"/>
  <c r="V202" i="8" s="1"/>
  <c r="AD202" i="8" a="1"/>
  <c r="AD202" i="8" s="1"/>
  <c r="Z202" i="8" a="1"/>
  <c r="Z202" i="8" s="1"/>
  <c r="AB202" i="8" a="1"/>
  <c r="AB202" i="8" s="1"/>
  <c r="Y202" i="8" a="1"/>
  <c r="Y202" i="8" s="1"/>
  <c r="AA202" i="8" a="1"/>
  <c r="AA202" i="8" s="1"/>
  <c r="AC202" i="8" a="1"/>
  <c r="AC202" i="8" s="1"/>
  <c r="AE202" i="8" a="1"/>
  <c r="AE202" i="8" s="1"/>
  <c r="W202" i="8" a="1"/>
  <c r="W202" i="8" s="1"/>
  <c r="T202" i="8" a="1"/>
  <c r="T202" i="8" s="1"/>
  <c r="U202" i="8" s="1"/>
  <c r="DO160" i="2"/>
  <c r="BB158" i="8" s="1"/>
  <c r="DN172" i="2"/>
  <c r="BA170" i="8" s="1"/>
  <c r="DO172" i="2"/>
  <c r="BB170" i="8" s="1"/>
  <c r="DO105" i="2"/>
  <c r="BB103" i="8" s="1"/>
  <c r="DP133" i="2"/>
  <c r="BC131" i="8" s="1"/>
  <c r="DN59" i="2"/>
  <c r="BA57" i="8" s="1"/>
  <c r="DN61" i="2"/>
  <c r="BA59" i="8" s="1"/>
  <c r="AL194" i="8" a="1"/>
  <c r="AL194" i="8" s="1"/>
  <c r="AI194" i="8" a="1"/>
  <c r="AI194" i="8" s="1"/>
  <c r="AL160" i="8" a="1"/>
  <c r="AL160" i="8" s="1"/>
  <c r="AM160" i="8" a="1"/>
  <c r="AM160" i="8" s="1"/>
  <c r="AH160" i="8" a="1"/>
  <c r="AH160" i="8" s="1"/>
  <c r="AI160" i="8" a="1"/>
  <c r="AI160" i="8" s="1"/>
  <c r="AK160" i="8" a="1"/>
  <c r="AK160" i="8" s="1"/>
  <c r="AN160" i="8" a="1"/>
  <c r="AN160" i="8" s="1"/>
  <c r="AG160" i="8" a="1"/>
  <c r="AG160" i="8" s="1"/>
  <c r="AP160" i="8" a="1"/>
  <c r="AP160" i="8" s="1"/>
  <c r="AO160" i="8" a="1"/>
  <c r="AO160" i="8" s="1"/>
  <c r="AJ160" i="8" a="1"/>
  <c r="AJ160" i="8" s="1"/>
  <c r="AB160" i="8" a="1"/>
  <c r="AB160" i="8" s="1"/>
  <c r="AC160" i="8" a="1"/>
  <c r="AC160" i="8" s="1"/>
  <c r="W160" i="8" a="1"/>
  <c r="W160" i="8" s="1"/>
  <c r="AE160" i="8" a="1"/>
  <c r="AE160" i="8" s="1"/>
  <c r="Y160" i="8" a="1"/>
  <c r="Y160" i="8" s="1"/>
  <c r="AA160" i="8" a="1"/>
  <c r="AA160" i="8" s="1"/>
  <c r="V160" i="8" a="1"/>
  <c r="V160" i="8" s="1"/>
  <c r="Z160" i="8" a="1"/>
  <c r="Z160" i="8" s="1"/>
  <c r="AD160" i="8" a="1"/>
  <c r="AD160" i="8" s="1"/>
  <c r="T160" i="8" a="1"/>
  <c r="T160" i="8" s="1"/>
  <c r="U160" i="8" s="1"/>
  <c r="AG44" i="8" a="1"/>
  <c r="AG44" i="8" s="1"/>
  <c r="AO44" i="8" a="1"/>
  <c r="AO44" i="8" s="1"/>
  <c r="AH44" i="8" a="1"/>
  <c r="AH44" i="8" s="1"/>
  <c r="AP44" i="8" a="1"/>
  <c r="AP44" i="8" s="1"/>
  <c r="AI44" i="8" a="1"/>
  <c r="AI44" i="8" s="1"/>
  <c r="AJ44" i="8" a="1"/>
  <c r="AJ44" i="8" s="1"/>
  <c r="AK44" i="8" a="1"/>
  <c r="AK44" i="8" s="1"/>
  <c r="AL44" i="8" a="1"/>
  <c r="AL44" i="8" s="1"/>
  <c r="AM44" i="8" a="1"/>
  <c r="AM44" i="8" s="1"/>
  <c r="AN44" i="8" a="1"/>
  <c r="AN44" i="8" s="1"/>
  <c r="AA44" i="8" a="1"/>
  <c r="AA44" i="8" s="1"/>
  <c r="W44" i="8" a="1"/>
  <c r="W44" i="8" s="1"/>
  <c r="AE44" i="8" a="1"/>
  <c r="AE44" i="8" s="1"/>
  <c r="Y44" i="8" a="1"/>
  <c r="Y44" i="8" s="1"/>
  <c r="AB44" i="8" a="1"/>
  <c r="AB44" i="8" s="1"/>
  <c r="AC44" i="8" a="1"/>
  <c r="AC44" i="8" s="1"/>
  <c r="AD44" i="8" a="1"/>
  <c r="AD44" i="8" s="1"/>
  <c r="V44" i="8" a="1"/>
  <c r="V44" i="8" s="1"/>
  <c r="Z44" i="8" a="1"/>
  <c r="Z44" i="8" s="1"/>
  <c r="T44" i="8" a="1"/>
  <c r="T44" i="8" s="1"/>
  <c r="U44" i="8" s="1"/>
  <c r="DP52" i="2"/>
  <c r="BC50" i="8" s="1"/>
  <c r="AP165" i="8" a="1"/>
  <c r="AP165" i="8" s="1"/>
  <c r="AL165" i="8" a="1"/>
  <c r="AL165" i="8" s="1"/>
  <c r="AA165" i="8" a="1"/>
  <c r="AA165" i="8" s="1"/>
  <c r="DO135" i="2"/>
  <c r="BB133" i="8" s="1"/>
  <c r="DP29" i="2"/>
  <c r="BC27" i="8" s="1"/>
  <c r="DP106" i="2"/>
  <c r="BC104" i="8" s="1"/>
  <c r="DN83" i="2"/>
  <c r="BA81" i="8" s="1"/>
  <c r="DO87" i="2"/>
  <c r="BB85" i="8" s="1"/>
  <c r="AK211" i="8" a="1"/>
  <c r="AK211" i="8" s="1"/>
  <c r="AM211" i="8" a="1"/>
  <c r="AM211" i="8" s="1"/>
  <c r="AO211" i="8" a="1"/>
  <c r="AO211" i="8" s="1"/>
  <c r="AI211" i="8" a="1"/>
  <c r="AI211" i="8" s="1"/>
  <c r="AJ211" i="8" a="1"/>
  <c r="AJ211" i="8" s="1"/>
  <c r="AP211" i="8" a="1"/>
  <c r="AP211" i="8" s="1"/>
  <c r="AH211" i="8" a="1"/>
  <c r="AH211" i="8" s="1"/>
  <c r="AG211" i="8" a="1"/>
  <c r="AG211" i="8" s="1"/>
  <c r="AL211" i="8" a="1"/>
  <c r="AL211" i="8" s="1"/>
  <c r="AN211" i="8" a="1"/>
  <c r="AN211" i="8" s="1"/>
  <c r="AB211" i="8" a="1"/>
  <c r="AB211" i="8" s="1"/>
  <c r="V211" i="8" a="1"/>
  <c r="V211" i="8" s="1"/>
  <c r="AD211" i="8" a="1"/>
  <c r="AD211" i="8" s="1"/>
  <c r="Z211" i="8" a="1"/>
  <c r="Z211" i="8" s="1"/>
  <c r="AE211" i="8" a="1"/>
  <c r="AE211" i="8" s="1"/>
  <c r="AA211" i="8" a="1"/>
  <c r="AA211" i="8" s="1"/>
  <c r="W211" i="8" a="1"/>
  <c r="W211" i="8" s="1"/>
  <c r="Y211" i="8" a="1"/>
  <c r="Y211" i="8" s="1"/>
  <c r="AC211" i="8" a="1"/>
  <c r="AC211" i="8" s="1"/>
  <c r="T211" i="8" a="1"/>
  <c r="T211" i="8" s="1"/>
  <c r="U211" i="8" s="1"/>
  <c r="DP56" i="2"/>
  <c r="BC54" i="8" s="1"/>
  <c r="AK167" i="8" a="1"/>
  <c r="AK167" i="8" s="1"/>
  <c r="AL167" i="8" a="1"/>
  <c r="AL167" i="8" s="1"/>
  <c r="AI167" i="8" a="1"/>
  <c r="AI167" i="8" s="1"/>
  <c r="AJ167" i="8" a="1"/>
  <c r="AJ167" i="8" s="1"/>
  <c r="AN167" i="8" a="1"/>
  <c r="AN167" i="8" s="1"/>
  <c r="AO167" i="8" a="1"/>
  <c r="AO167" i="8" s="1"/>
  <c r="AP167" i="8" a="1"/>
  <c r="AP167" i="8" s="1"/>
  <c r="AH167" i="8" a="1"/>
  <c r="AH167" i="8" s="1"/>
  <c r="AG167" i="8" a="1"/>
  <c r="AG167" i="8" s="1"/>
  <c r="AM167" i="8" a="1"/>
  <c r="AM167" i="8" s="1"/>
  <c r="AC167" i="8" a="1"/>
  <c r="AC167" i="8" s="1"/>
  <c r="V167" i="8" a="1"/>
  <c r="V167" i="8" s="1"/>
  <c r="AD167" i="8" a="1"/>
  <c r="AD167" i="8" s="1"/>
  <c r="Y167" i="8" a="1"/>
  <c r="Y167" i="8" s="1"/>
  <c r="Z167" i="8" a="1"/>
  <c r="Z167" i="8" s="1"/>
  <c r="AB167" i="8" a="1"/>
  <c r="AB167" i="8" s="1"/>
  <c r="AE167" i="8" a="1"/>
  <c r="AE167" i="8" s="1"/>
  <c r="W167" i="8" a="1"/>
  <c r="W167" i="8" s="1"/>
  <c r="AA167" i="8" a="1"/>
  <c r="AA167" i="8" s="1"/>
  <c r="T167" i="8" a="1"/>
  <c r="T167" i="8" s="1"/>
  <c r="U167" i="8" s="1"/>
  <c r="DP104" i="2"/>
  <c r="BC102" i="8" s="1"/>
  <c r="DN62" i="2"/>
  <c r="BA60" i="8" s="1"/>
  <c r="DN202" i="2"/>
  <c r="BA200" i="8" s="1"/>
  <c r="AH193" i="8" a="1"/>
  <c r="AH193" i="8" s="1"/>
  <c r="AP193" i="8" a="1"/>
  <c r="AP193" i="8" s="1"/>
  <c r="AI193" i="8" a="1"/>
  <c r="AI193" i="8" s="1"/>
  <c r="AK193" i="8" a="1"/>
  <c r="AK193" i="8" s="1"/>
  <c r="AM193" i="8" a="1"/>
  <c r="AM193" i="8" s="1"/>
  <c r="AO193" i="8" a="1"/>
  <c r="AO193" i="8" s="1"/>
  <c r="AG193" i="8" a="1"/>
  <c r="AG193" i="8" s="1"/>
  <c r="AJ193" i="8" a="1"/>
  <c r="AJ193" i="8" s="1"/>
  <c r="AL193" i="8" a="1"/>
  <c r="AL193" i="8" s="1"/>
  <c r="AN193" i="8" a="1"/>
  <c r="AN193" i="8" s="1"/>
  <c r="Z193" i="8" a="1"/>
  <c r="Z193" i="8" s="1"/>
  <c r="AB193" i="8" a="1"/>
  <c r="AB193" i="8" s="1"/>
  <c r="V193" i="8" a="1"/>
  <c r="V193" i="8" s="1"/>
  <c r="AD193" i="8" a="1"/>
  <c r="AD193" i="8" s="1"/>
  <c r="AE193" i="8" a="1"/>
  <c r="AE193" i="8" s="1"/>
  <c r="Y193" i="8" a="1"/>
  <c r="Y193" i="8" s="1"/>
  <c r="W193" i="8" a="1"/>
  <c r="W193" i="8" s="1"/>
  <c r="AA193" i="8" a="1"/>
  <c r="AA193" i="8" s="1"/>
  <c r="AC193" i="8" a="1"/>
  <c r="AC193" i="8" s="1"/>
  <c r="T193" i="8" a="1"/>
  <c r="T193" i="8" s="1"/>
  <c r="U193" i="8" s="1"/>
  <c r="DO90" i="2"/>
  <c r="BB88" i="8" s="1"/>
  <c r="DN117" i="2"/>
  <c r="BA115" i="8" s="1"/>
  <c r="DO60" i="2"/>
  <c r="BB58" i="8" s="1"/>
  <c r="DO85" i="2"/>
  <c r="BB83" i="8" s="1"/>
  <c r="DP85" i="2"/>
  <c r="BC83" i="8" s="1"/>
  <c r="DN141" i="2"/>
  <c r="BA139" i="8" s="1"/>
  <c r="AJ138" i="8" a="1"/>
  <c r="AJ138" i="8" s="1"/>
  <c r="AM138" i="8" a="1"/>
  <c r="AM138" i="8" s="1"/>
  <c r="AH138" i="8" a="1"/>
  <c r="AH138" i="8" s="1"/>
  <c r="AO138" i="8" a="1"/>
  <c r="AO138" i="8" s="1"/>
  <c r="AI138" i="8" a="1"/>
  <c r="AI138" i="8" s="1"/>
  <c r="AP138" i="8" a="1"/>
  <c r="AP138" i="8" s="1"/>
  <c r="AK138" i="8" a="1"/>
  <c r="AK138" i="8" s="1"/>
  <c r="AL138" i="8" a="1"/>
  <c r="AL138" i="8" s="1"/>
  <c r="AG138" i="8" a="1"/>
  <c r="AG138" i="8" s="1"/>
  <c r="AN138" i="8" a="1"/>
  <c r="AN138" i="8" s="1"/>
  <c r="Y138" i="8" a="1"/>
  <c r="Y138" i="8" s="1"/>
  <c r="AC138" i="8" a="1"/>
  <c r="AC138" i="8" s="1"/>
  <c r="AA138" i="8" a="1"/>
  <c r="AA138" i="8" s="1"/>
  <c r="V138" i="8" a="1"/>
  <c r="V138" i="8" s="1"/>
  <c r="AD138" i="8" a="1"/>
  <c r="AD138" i="8" s="1"/>
  <c r="AE138" i="8" a="1"/>
  <c r="AE138" i="8" s="1"/>
  <c r="W138" i="8" a="1"/>
  <c r="W138" i="8" s="1"/>
  <c r="Z138" i="8" a="1"/>
  <c r="Z138" i="8" s="1"/>
  <c r="AB138" i="8" a="1"/>
  <c r="AB138" i="8" s="1"/>
  <c r="T138" i="8" a="1"/>
  <c r="T138" i="8" s="1"/>
  <c r="U138" i="8" s="1"/>
  <c r="DP80" i="2"/>
  <c r="BC78" i="8" s="1"/>
  <c r="AN183" i="8" a="1"/>
  <c r="AN183" i="8" s="1"/>
  <c r="AG183" i="8" a="1"/>
  <c r="AG183" i="8" s="1"/>
  <c r="AO183" i="8" a="1"/>
  <c r="AO183" i="8" s="1"/>
  <c r="AI183" i="8" a="1"/>
  <c r="AI183" i="8" s="1"/>
  <c r="AK183" i="8" a="1"/>
  <c r="AK183" i="8" s="1"/>
  <c r="AM183" i="8" a="1"/>
  <c r="AM183" i="8" s="1"/>
  <c r="AP183" i="8" a="1"/>
  <c r="AP183" i="8" s="1"/>
  <c r="AH183" i="8" a="1"/>
  <c r="AH183" i="8" s="1"/>
  <c r="AL183" i="8" a="1"/>
  <c r="AL183" i="8" s="1"/>
  <c r="AJ183" i="8" a="1"/>
  <c r="AJ183" i="8" s="1"/>
  <c r="AA183" i="8" a="1"/>
  <c r="AA183" i="8" s="1"/>
  <c r="AB183" i="8" a="1"/>
  <c r="AB183" i="8" s="1"/>
  <c r="V183" i="8" a="1"/>
  <c r="V183" i="8" s="1"/>
  <c r="AD183" i="8" a="1"/>
  <c r="AD183" i="8" s="1"/>
  <c r="AE183" i="8" a="1"/>
  <c r="AE183" i="8" s="1"/>
  <c r="BN183" i="8" s="1" a="1"/>
  <c r="BN183" i="8" s="1"/>
  <c r="W183" i="8" a="1"/>
  <c r="W183" i="8" s="1"/>
  <c r="BF183" i="8" s="1" a="1"/>
  <c r="BF183" i="8" s="1"/>
  <c r="Z183" i="8" a="1"/>
  <c r="Z183" i="8" s="1"/>
  <c r="AC183" i="8" a="1"/>
  <c r="AC183" i="8" s="1"/>
  <c r="Y183" i="8" a="1"/>
  <c r="Y183" i="8" s="1"/>
  <c r="T183" i="8" a="1"/>
  <c r="T183" i="8" s="1"/>
  <c r="U183" i="8" s="1"/>
  <c r="DN185" i="2"/>
  <c r="BA183" i="8" s="1"/>
  <c r="DP67" i="2"/>
  <c r="BC65" i="8" s="1"/>
  <c r="T16" i="8" a="1"/>
  <c r="T16" i="8" s="1"/>
  <c r="U16" i="8" s="1"/>
  <c r="DN18" i="2"/>
  <c r="AC16" i="8" s="1" a="1"/>
  <c r="AC16" i="8" s="1"/>
  <c r="AM207" i="8" a="1"/>
  <c r="AM207" i="8" s="1"/>
  <c r="AO207" i="8" a="1"/>
  <c r="AO207" i="8" s="1"/>
  <c r="AI207" i="8" a="1"/>
  <c r="AI207" i="8" s="1"/>
  <c r="AP207" i="8" a="1"/>
  <c r="AP207" i="8" s="1"/>
  <c r="AK207" i="8" a="1"/>
  <c r="AK207" i="8" s="1"/>
  <c r="AJ207" i="8" a="1"/>
  <c r="AJ207" i="8" s="1"/>
  <c r="AL207" i="8" a="1"/>
  <c r="AL207" i="8" s="1"/>
  <c r="AN207" i="8" a="1"/>
  <c r="AN207" i="8" s="1"/>
  <c r="AG207" i="8" a="1"/>
  <c r="AG207" i="8" s="1"/>
  <c r="AH207" i="8" a="1"/>
  <c r="AH207" i="8" s="1"/>
  <c r="AB207" i="8" a="1"/>
  <c r="AB207" i="8" s="1"/>
  <c r="V207" i="8" a="1"/>
  <c r="V207" i="8" s="1"/>
  <c r="AD207" i="8" a="1"/>
  <c r="AD207" i="8" s="1"/>
  <c r="Z207" i="8" a="1"/>
  <c r="Z207" i="8" s="1"/>
  <c r="W207" i="8" a="1"/>
  <c r="W207" i="8" s="1"/>
  <c r="Y207" i="8" a="1"/>
  <c r="Y207" i="8" s="1"/>
  <c r="AC207" i="8" a="1"/>
  <c r="AC207" i="8" s="1"/>
  <c r="AA207" i="8" a="1"/>
  <c r="AA207" i="8" s="1"/>
  <c r="AE207" i="8" a="1"/>
  <c r="AE207" i="8" s="1"/>
  <c r="T207" i="8" a="1"/>
  <c r="T207" i="8" s="1"/>
  <c r="U207" i="8" s="1"/>
  <c r="DO209" i="2"/>
  <c r="BB207" i="8" s="1"/>
  <c r="DO127" i="2"/>
  <c r="BB125" i="8" s="1"/>
  <c r="AK95" i="8" a="1"/>
  <c r="AK95" i="8" s="1"/>
  <c r="AL95" i="8" a="1"/>
  <c r="AL95" i="8" s="1"/>
  <c r="AM95" i="8" a="1"/>
  <c r="AM95" i="8" s="1"/>
  <c r="AN95" i="8" a="1"/>
  <c r="AN95" i="8" s="1"/>
  <c r="AG95" i="8" a="1"/>
  <c r="AG95" i="8" s="1"/>
  <c r="AO95" i="8" a="1"/>
  <c r="AO95" i="8" s="1"/>
  <c r="AH95" i="8" a="1"/>
  <c r="AH95" i="8" s="1"/>
  <c r="AP95" i="8" a="1"/>
  <c r="AP95" i="8" s="1"/>
  <c r="AI95" i="8" a="1"/>
  <c r="AI95" i="8" s="1"/>
  <c r="AJ95" i="8" a="1"/>
  <c r="AJ95" i="8" s="1"/>
  <c r="AB95" i="8" a="1"/>
  <c r="AB95" i="8" s="1"/>
  <c r="BK95" i="8" s="1" a="1"/>
  <c r="BK95" i="8" s="1"/>
  <c r="AD95" i="8" a="1"/>
  <c r="AD95" i="8" s="1"/>
  <c r="V95" i="8" a="1"/>
  <c r="V95" i="8" s="1"/>
  <c r="Y95" i="8" a="1"/>
  <c r="Y95" i="8" s="1"/>
  <c r="AA95" i="8" a="1"/>
  <c r="AA95" i="8" s="1"/>
  <c r="W95" i="8" a="1"/>
  <c r="W95" i="8" s="1"/>
  <c r="Z95" i="8" a="1"/>
  <c r="Z95" i="8" s="1"/>
  <c r="AC95" i="8" a="1"/>
  <c r="AC95" i="8" s="1"/>
  <c r="AE95" i="8" a="1"/>
  <c r="AE95" i="8" s="1"/>
  <c r="T95" i="8" a="1"/>
  <c r="T95" i="8" s="1"/>
  <c r="U95" i="8" s="1"/>
  <c r="DN97" i="2"/>
  <c r="BA95" i="8" s="1"/>
  <c r="DN24" i="2"/>
  <c r="BA22" i="8" s="1"/>
  <c r="DP76" i="2"/>
  <c r="BC74" i="8" s="1"/>
  <c r="DP34" i="2"/>
  <c r="BC32" i="8" s="1"/>
  <c r="AG199" i="8" a="1"/>
  <c r="AG199" i="8" s="1"/>
  <c r="AO199" i="8" a="1"/>
  <c r="AO199" i="8" s="1"/>
  <c r="AI199" i="8" a="1"/>
  <c r="AI199" i="8" s="1"/>
  <c r="AK199" i="8" a="1"/>
  <c r="AK199" i="8" s="1"/>
  <c r="AM199" i="8" a="1"/>
  <c r="AM199" i="8" s="1"/>
  <c r="AL199" i="8" a="1"/>
  <c r="AL199" i="8" s="1"/>
  <c r="AN199" i="8" a="1"/>
  <c r="AN199" i="8" s="1"/>
  <c r="AH199" i="8" a="1"/>
  <c r="AH199" i="8" s="1"/>
  <c r="AJ199" i="8" a="1"/>
  <c r="AJ199" i="8" s="1"/>
  <c r="AP199" i="8" a="1"/>
  <c r="AP199" i="8" s="1"/>
  <c r="AB199" i="8" a="1"/>
  <c r="AB199" i="8" s="1"/>
  <c r="V199" i="8" a="1"/>
  <c r="V199" i="8" s="1"/>
  <c r="AD199" i="8" a="1"/>
  <c r="AD199" i="8" s="1"/>
  <c r="Z199" i="8" a="1"/>
  <c r="Z199" i="8" s="1"/>
  <c r="W199" i="8" a="1"/>
  <c r="W199" i="8" s="1"/>
  <c r="Y199" i="8" a="1"/>
  <c r="Y199" i="8" s="1"/>
  <c r="AA199" i="8" a="1"/>
  <c r="AA199" i="8" s="1"/>
  <c r="AC199" i="8" a="1"/>
  <c r="AC199" i="8" s="1"/>
  <c r="AE199" i="8" a="1"/>
  <c r="AE199" i="8" s="1"/>
  <c r="T199" i="8" a="1"/>
  <c r="T199" i="8" s="1"/>
  <c r="U199" i="8" s="1"/>
  <c r="DP201" i="2"/>
  <c r="BC199" i="8" s="1"/>
  <c r="DN155" i="2"/>
  <c r="BA153" i="8" s="1"/>
  <c r="DP155" i="2"/>
  <c r="BC153" i="8" s="1"/>
  <c r="AI106" i="8" a="1"/>
  <c r="AI106" i="8" s="1"/>
  <c r="AP106" i="8" a="1"/>
  <c r="AP106" i="8" s="1"/>
  <c r="AJ106" i="8" a="1"/>
  <c r="AJ106" i="8" s="1"/>
  <c r="AK106" i="8" a="1"/>
  <c r="AK106" i="8" s="1"/>
  <c r="AL106" i="8" a="1"/>
  <c r="AL106" i="8" s="1"/>
  <c r="AM106" i="8" a="1"/>
  <c r="AM106" i="8" s="1"/>
  <c r="AG106" i="8" a="1"/>
  <c r="AG106" i="8" s="1"/>
  <c r="AN106" i="8" a="1"/>
  <c r="AN106" i="8" s="1"/>
  <c r="AH106" i="8" a="1"/>
  <c r="AH106" i="8" s="1"/>
  <c r="AO106" i="8" a="1"/>
  <c r="AO106" i="8" s="1"/>
  <c r="AB106" i="8" a="1"/>
  <c r="AB106" i="8" s="1"/>
  <c r="AE106" i="8" a="1"/>
  <c r="AE106" i="8" s="1"/>
  <c r="Y106" i="8" a="1"/>
  <c r="Y106" i="8" s="1"/>
  <c r="AA106" i="8" a="1"/>
  <c r="AA106" i="8" s="1"/>
  <c r="AD106" i="8" a="1"/>
  <c r="AD106" i="8" s="1"/>
  <c r="V106" i="8" a="1"/>
  <c r="V106" i="8" s="1"/>
  <c r="W106" i="8" a="1"/>
  <c r="W106" i="8" s="1"/>
  <c r="Z106" i="8" a="1"/>
  <c r="Z106" i="8" s="1"/>
  <c r="AC106" i="8" a="1"/>
  <c r="AC106" i="8" s="1"/>
  <c r="T106" i="8" a="1"/>
  <c r="T106" i="8" s="1"/>
  <c r="U106" i="8" s="1"/>
  <c r="AG155" i="8" a="1"/>
  <c r="AG155" i="8" s="1"/>
  <c r="AO155" i="8" a="1"/>
  <c r="AO155" i="8" s="1"/>
  <c r="AH155" i="8" a="1"/>
  <c r="AH155" i="8" s="1"/>
  <c r="AP155" i="8" a="1"/>
  <c r="AP155" i="8" s="1"/>
  <c r="AJ155" i="8" a="1"/>
  <c r="AJ155" i="8" s="1"/>
  <c r="AK155" i="8" a="1"/>
  <c r="AK155" i="8" s="1"/>
  <c r="AL155" i="8" a="1"/>
  <c r="AL155" i="8" s="1"/>
  <c r="AN155" i="8" a="1"/>
  <c r="AN155" i="8" s="1"/>
  <c r="AI155" i="8" a="1"/>
  <c r="AI155" i="8" s="1"/>
  <c r="AM155" i="8" a="1"/>
  <c r="AM155" i="8" s="1"/>
  <c r="Y155" i="8" a="1"/>
  <c r="Y155" i="8" s="1"/>
  <c r="AA155" i="8" a="1"/>
  <c r="AA155" i="8" s="1"/>
  <c r="AB155" i="8" a="1"/>
  <c r="AB155" i="8" s="1"/>
  <c r="AC155" i="8" a="1"/>
  <c r="AC155" i="8" s="1"/>
  <c r="W155" i="8" a="1"/>
  <c r="W155" i="8" s="1"/>
  <c r="AE155" i="8" a="1"/>
  <c r="AE155" i="8" s="1"/>
  <c r="Z155" i="8" a="1"/>
  <c r="Z155" i="8" s="1"/>
  <c r="AD155" i="8" a="1"/>
  <c r="AD155" i="8" s="1"/>
  <c r="V155" i="8" a="1"/>
  <c r="V155" i="8" s="1"/>
  <c r="T155" i="8" a="1"/>
  <c r="T155" i="8" s="1"/>
  <c r="U155" i="8" s="1"/>
  <c r="AJ171" i="8" a="1"/>
  <c r="AJ171" i="8" s="1"/>
  <c r="AK171" i="8" a="1"/>
  <c r="AK171" i="8" s="1"/>
  <c r="AL171" i="8" a="1"/>
  <c r="AL171" i="8" s="1"/>
  <c r="AN171" i="8" a="1"/>
  <c r="AN171" i="8" s="1"/>
  <c r="AO171" i="8" a="1"/>
  <c r="AO171" i="8" s="1"/>
  <c r="AG171" i="8" a="1"/>
  <c r="AG171" i="8" s="1"/>
  <c r="AP171" i="8" a="1"/>
  <c r="AP171" i="8" s="1"/>
  <c r="AI171" i="8" a="1"/>
  <c r="AI171" i="8" s="1"/>
  <c r="AH171" i="8" a="1"/>
  <c r="AH171" i="8" s="1"/>
  <c r="AM171" i="8" a="1"/>
  <c r="AM171" i="8" s="1"/>
  <c r="AB171" i="8" a="1"/>
  <c r="AB171" i="8" s="1"/>
  <c r="AC171" i="8" a="1"/>
  <c r="AC171" i="8" s="1"/>
  <c r="BL171" i="8" s="1" a="1"/>
  <c r="BL171" i="8" s="1"/>
  <c r="W171" i="8" a="1"/>
  <c r="W171" i="8" s="1"/>
  <c r="AE171" i="8" a="1"/>
  <c r="AE171" i="8" s="1"/>
  <c r="Y171" i="8" a="1"/>
  <c r="Y171" i="8" s="1"/>
  <c r="AA171" i="8" a="1"/>
  <c r="AA171" i="8" s="1"/>
  <c r="Z171" i="8" a="1"/>
  <c r="Z171" i="8" s="1"/>
  <c r="AD171" i="8" a="1"/>
  <c r="AD171" i="8" s="1"/>
  <c r="V171" i="8" a="1"/>
  <c r="V171" i="8" s="1"/>
  <c r="T171" i="8" a="1"/>
  <c r="T171" i="8" s="1"/>
  <c r="U171" i="8" s="1"/>
  <c r="DN200" i="2"/>
  <c r="BA198" i="8" s="1"/>
  <c r="DO187" i="2"/>
  <c r="BB185" i="8" s="1"/>
  <c r="DO112" i="2"/>
  <c r="BB110" i="8" s="1"/>
  <c r="DP22" i="2"/>
  <c r="BC20" i="8" s="1"/>
  <c r="AL191" i="8" a="1"/>
  <c r="AL191" i="8" s="1"/>
  <c r="AM191" i="8" a="1"/>
  <c r="AM191" i="8" s="1"/>
  <c r="AI191" i="8" a="1"/>
  <c r="AI191" i="8" s="1"/>
  <c r="AK191" i="8" a="1"/>
  <c r="AK191" i="8" s="1"/>
  <c r="AO191" i="8" a="1"/>
  <c r="AO191" i="8" s="1"/>
  <c r="AG191" i="8" a="1"/>
  <c r="AG191" i="8" s="1"/>
  <c r="AH191" i="8" a="1"/>
  <c r="AH191" i="8" s="1"/>
  <c r="AP191" i="8" a="1"/>
  <c r="AP191" i="8" s="1"/>
  <c r="AJ191" i="8" a="1"/>
  <c r="AJ191" i="8" s="1"/>
  <c r="AN191" i="8" a="1"/>
  <c r="AN191" i="8" s="1"/>
  <c r="AB191" i="8" a="1"/>
  <c r="AB191" i="8" s="1"/>
  <c r="V191" i="8" a="1"/>
  <c r="V191" i="8" s="1"/>
  <c r="AD191" i="8" a="1"/>
  <c r="AD191" i="8" s="1"/>
  <c r="BM191" i="8" s="1" a="1"/>
  <c r="BM191" i="8" s="1"/>
  <c r="W191" i="8" a="1"/>
  <c r="W191" i="8" s="1"/>
  <c r="Z191" i="8" a="1"/>
  <c r="Z191" i="8" s="1"/>
  <c r="Y191" i="8" a="1"/>
  <c r="Y191" i="8" s="1"/>
  <c r="AA191" i="8" a="1"/>
  <c r="AA191" i="8" s="1"/>
  <c r="AC191" i="8" a="1"/>
  <c r="AC191" i="8" s="1"/>
  <c r="AE191" i="8" a="1"/>
  <c r="AE191" i="8" s="1"/>
  <c r="T191" i="8" a="1"/>
  <c r="T191" i="8" s="1"/>
  <c r="U191" i="8" s="1"/>
  <c r="DO28" i="2"/>
  <c r="BB26" i="8" s="1"/>
  <c r="AH113" i="8" a="1"/>
  <c r="AH113" i="8" s="1"/>
  <c r="AP113" i="8" a="1"/>
  <c r="AP113" i="8" s="1"/>
  <c r="AI113" i="8" a="1"/>
  <c r="AI113" i="8" s="1"/>
  <c r="AJ113" i="8" a="1"/>
  <c r="AJ113" i="8" s="1"/>
  <c r="AK113" i="8" a="1"/>
  <c r="AK113" i="8" s="1"/>
  <c r="AL113" i="8" a="1"/>
  <c r="AL113" i="8" s="1"/>
  <c r="AM113" i="8" a="1"/>
  <c r="AM113" i="8" s="1"/>
  <c r="AN113" i="8" a="1"/>
  <c r="AN113" i="8" s="1"/>
  <c r="AG113" i="8" a="1"/>
  <c r="AG113" i="8" s="1"/>
  <c r="AO113" i="8" a="1"/>
  <c r="AO113" i="8" s="1"/>
  <c r="W113" i="8" a="1"/>
  <c r="W113" i="8" s="1"/>
  <c r="AE113" i="8" a="1"/>
  <c r="AE113" i="8" s="1"/>
  <c r="AA113" i="8" a="1"/>
  <c r="AA113" i="8" s="1"/>
  <c r="V113" i="8" a="1"/>
  <c r="V113" i="8" s="1"/>
  <c r="Y113" i="8" a="1"/>
  <c r="Y113" i="8" s="1"/>
  <c r="AB113" i="8" a="1"/>
  <c r="AB113" i="8" s="1"/>
  <c r="AD113" i="8" a="1"/>
  <c r="AD113" i="8" s="1"/>
  <c r="Z113" i="8" a="1"/>
  <c r="Z113" i="8" s="1"/>
  <c r="AC113" i="8" a="1"/>
  <c r="AC113" i="8" s="1"/>
  <c r="T113" i="8" a="1"/>
  <c r="T113" i="8" s="1"/>
  <c r="U113" i="8" s="1"/>
  <c r="DO79" i="2"/>
  <c r="BB77" i="8" s="1"/>
  <c r="DP23" i="2"/>
  <c r="BC21" i="8" s="1"/>
  <c r="AN97" i="8" a="1"/>
  <c r="AN97" i="8" s="1"/>
  <c r="AG97" i="8" a="1"/>
  <c r="AG97" i="8" s="1"/>
  <c r="AO97" i="8" a="1"/>
  <c r="AO97" i="8" s="1"/>
  <c r="AH97" i="8" a="1"/>
  <c r="AH97" i="8" s="1"/>
  <c r="AP97" i="8" a="1"/>
  <c r="AP97" i="8" s="1"/>
  <c r="AI97" i="8" a="1"/>
  <c r="AI97" i="8" s="1"/>
  <c r="AJ97" i="8" a="1"/>
  <c r="AJ97" i="8" s="1"/>
  <c r="AK97" i="8" a="1"/>
  <c r="AK97" i="8" s="1"/>
  <c r="AL97" i="8" a="1"/>
  <c r="AL97" i="8" s="1"/>
  <c r="AM97" i="8" a="1"/>
  <c r="AM97" i="8" s="1"/>
  <c r="W97" i="8" a="1"/>
  <c r="W97" i="8" s="1"/>
  <c r="AE97" i="8" a="1"/>
  <c r="AE97" i="8" s="1"/>
  <c r="AA97" i="8" a="1"/>
  <c r="AA97" i="8" s="1"/>
  <c r="AD97" i="8" a="1"/>
  <c r="AD97" i="8" s="1"/>
  <c r="V97" i="8" a="1"/>
  <c r="V97" i="8" s="1"/>
  <c r="Y97" i="8" a="1"/>
  <c r="Y97" i="8" s="1"/>
  <c r="AB97" i="8" a="1"/>
  <c r="AB97" i="8" s="1"/>
  <c r="Z97" i="8" a="1"/>
  <c r="Z97" i="8" s="1"/>
  <c r="AC97" i="8" a="1"/>
  <c r="AC97" i="8" s="1"/>
  <c r="T97" i="8" a="1"/>
  <c r="T97" i="8" s="1"/>
  <c r="U97" i="8" s="1"/>
  <c r="DO99" i="2"/>
  <c r="BB97" i="8" s="1"/>
  <c r="DN21" i="2"/>
  <c r="BA19" i="8" s="1"/>
  <c r="DO183" i="2"/>
  <c r="BB181" i="8" s="1"/>
  <c r="AI185" i="8" a="1"/>
  <c r="AI185" i="8" s="1"/>
  <c r="AJ185" i="8" a="1"/>
  <c r="AJ185" i="8" s="1"/>
  <c r="AP185" i="8" a="1"/>
  <c r="AP185" i="8" s="1"/>
  <c r="AH185" i="8" a="1"/>
  <c r="AH185" i="8" s="1"/>
  <c r="AL185" i="8" a="1"/>
  <c r="AL185" i="8" s="1"/>
  <c r="AN185" i="8" a="1"/>
  <c r="AN185" i="8" s="1"/>
  <c r="AO185" i="8" a="1"/>
  <c r="AO185" i="8" s="1"/>
  <c r="AG185" i="8" a="1"/>
  <c r="AG185" i="8" s="1"/>
  <c r="AM185" i="8" a="1"/>
  <c r="AM185" i="8" s="1"/>
  <c r="AK185" i="8" a="1"/>
  <c r="AK185" i="8" s="1"/>
  <c r="W185" i="8" a="1"/>
  <c r="W185" i="8" s="1"/>
  <c r="Z185" i="8" a="1"/>
  <c r="Z185" i="8" s="1"/>
  <c r="AA185" i="8" a="1"/>
  <c r="AA185" i="8" s="1"/>
  <c r="AB185" i="8" a="1"/>
  <c r="AB185" i="8" s="1"/>
  <c r="V185" i="8" a="1"/>
  <c r="V185" i="8" s="1"/>
  <c r="AD185" i="8" a="1"/>
  <c r="AD185" i="8" s="1"/>
  <c r="AE185" i="8" a="1"/>
  <c r="AE185" i="8" s="1"/>
  <c r="AC185" i="8" a="1"/>
  <c r="AC185" i="8" s="1"/>
  <c r="Y185" i="8" a="1"/>
  <c r="Y185" i="8" s="1"/>
  <c r="T185" i="8" a="1"/>
  <c r="T185" i="8" s="1"/>
  <c r="U185" i="8" s="1"/>
  <c r="DN149" i="2"/>
  <c r="BA147" i="8" s="1"/>
  <c r="DO171" i="2"/>
  <c r="BB169" i="8" s="1"/>
  <c r="AL33" i="8" a="1"/>
  <c r="AL33" i="8" s="1"/>
  <c r="DN139" i="2"/>
  <c r="BA137" i="8" s="1"/>
  <c r="DO27" i="2"/>
  <c r="BB25" i="8" s="1"/>
  <c r="DO100" i="2"/>
  <c r="BB98" i="8" s="1"/>
  <c r="DO154" i="2"/>
  <c r="BB152" i="8" s="1"/>
  <c r="DN94" i="2"/>
  <c r="BA92" i="8" s="1"/>
  <c r="DN55" i="2"/>
  <c r="BA53" i="8" s="1"/>
  <c r="AK121" i="8" a="1"/>
  <c r="AK121" i="8" s="1"/>
  <c r="AN121" i="8" a="1"/>
  <c r="AN121" i="8" s="1"/>
  <c r="AI121" i="8" a="1"/>
  <c r="AI121" i="8" s="1"/>
  <c r="AJ121" i="8" a="1"/>
  <c r="AJ121" i="8" s="1"/>
  <c r="AL121" i="8" a="1"/>
  <c r="AL121" i="8" s="1"/>
  <c r="AP121" i="8" a="1"/>
  <c r="AP121" i="8" s="1"/>
  <c r="AG121" i="8" a="1"/>
  <c r="AG121" i="8" s="1"/>
  <c r="AH121" i="8" a="1"/>
  <c r="AH121" i="8" s="1"/>
  <c r="AM121" i="8" a="1"/>
  <c r="AM121" i="8" s="1"/>
  <c r="AO121" i="8" a="1"/>
  <c r="AO121" i="8" s="1"/>
  <c r="Y121" i="8" a="1"/>
  <c r="Y121" i="8" s="1"/>
  <c r="V121" i="8" a="1"/>
  <c r="V121" i="8" s="1"/>
  <c r="AC121" i="8" a="1"/>
  <c r="AC121" i="8" s="1"/>
  <c r="AA121" i="8" a="1"/>
  <c r="AA121" i="8" s="1"/>
  <c r="AD121" i="8" a="1"/>
  <c r="AD121" i="8" s="1"/>
  <c r="W121" i="8" a="1"/>
  <c r="W121" i="8" s="1"/>
  <c r="Z121" i="8" a="1"/>
  <c r="Z121" i="8" s="1"/>
  <c r="AB121" i="8" a="1"/>
  <c r="AB121" i="8" s="1"/>
  <c r="AE121" i="8" a="1"/>
  <c r="AE121" i="8" s="1"/>
  <c r="T121" i="8" a="1"/>
  <c r="T121" i="8" s="1"/>
  <c r="U121" i="8" s="1"/>
  <c r="DO123" i="2"/>
  <c r="BB121" i="8" s="1"/>
  <c r="AL204" i="8" a="1"/>
  <c r="AL204" i="8" s="1"/>
  <c r="AN204" i="8" a="1"/>
  <c r="AN204" i="8" s="1"/>
  <c r="AH204" i="8" a="1"/>
  <c r="AH204" i="8" s="1"/>
  <c r="AP204" i="8" a="1"/>
  <c r="AP204" i="8" s="1"/>
  <c r="AJ204" i="8" a="1"/>
  <c r="AJ204" i="8" s="1"/>
  <c r="AI204" i="8" a="1"/>
  <c r="AI204" i="8" s="1"/>
  <c r="AK204" i="8" a="1"/>
  <c r="AK204" i="8" s="1"/>
  <c r="AM204" i="8" a="1"/>
  <c r="AM204" i="8" s="1"/>
  <c r="AO204" i="8" a="1"/>
  <c r="AO204" i="8" s="1"/>
  <c r="AG204" i="8" a="1"/>
  <c r="AG204" i="8" s="1"/>
  <c r="Z204" i="8" a="1"/>
  <c r="Z204" i="8" s="1"/>
  <c r="AB204" i="8" a="1"/>
  <c r="AB204" i="8" s="1"/>
  <c r="V204" i="8" a="1"/>
  <c r="V204" i="8" s="1"/>
  <c r="AD204" i="8" a="1"/>
  <c r="AD204" i="8" s="1"/>
  <c r="W204" i="8" a="1"/>
  <c r="W204" i="8" s="1"/>
  <c r="AA204" i="8" a="1"/>
  <c r="AA204" i="8" s="1"/>
  <c r="Y204" i="8" a="1"/>
  <c r="Y204" i="8" s="1"/>
  <c r="AC204" i="8" a="1"/>
  <c r="AC204" i="8" s="1"/>
  <c r="AE204" i="8" a="1"/>
  <c r="AE204" i="8" s="1"/>
  <c r="T204" i="8" a="1"/>
  <c r="T204" i="8" s="1"/>
  <c r="U204" i="8" s="1"/>
  <c r="AN123" i="8" a="1"/>
  <c r="AN123" i="8" s="1"/>
  <c r="AI123" i="8" a="1"/>
  <c r="AI123" i="8" s="1"/>
  <c r="AL123" i="8" a="1"/>
  <c r="AL123" i="8" s="1"/>
  <c r="AM123" i="8" a="1"/>
  <c r="AM123" i="8" s="1"/>
  <c r="AG123" i="8" a="1"/>
  <c r="AG123" i="8" s="1"/>
  <c r="AK123" i="8" a="1"/>
  <c r="AK123" i="8" s="1"/>
  <c r="AH123" i="8" a="1"/>
  <c r="AH123" i="8" s="1"/>
  <c r="AJ123" i="8" a="1"/>
  <c r="AJ123" i="8" s="1"/>
  <c r="AO123" i="8" a="1"/>
  <c r="AO123" i="8" s="1"/>
  <c r="AP123" i="8" a="1"/>
  <c r="AP123" i="8" s="1"/>
  <c r="Z123" i="8" a="1"/>
  <c r="Z123" i="8" s="1"/>
  <c r="V123" i="8" a="1"/>
  <c r="V123" i="8" s="1"/>
  <c r="AD123" i="8" a="1"/>
  <c r="AD123" i="8" s="1"/>
  <c r="AE123" i="8" a="1"/>
  <c r="AE123" i="8" s="1"/>
  <c r="W123" i="8" a="1"/>
  <c r="W123" i="8" s="1"/>
  <c r="Y123" i="8" a="1"/>
  <c r="Y123" i="8" s="1"/>
  <c r="BH123" i="8" s="1" a="1"/>
  <c r="BH123" i="8" s="1"/>
  <c r="AB123" i="8" a="1"/>
  <c r="AB123" i="8" s="1"/>
  <c r="AA123" i="8" a="1"/>
  <c r="AA123" i="8" s="1"/>
  <c r="AC123" i="8" a="1"/>
  <c r="AC123" i="8" s="1"/>
  <c r="T123" i="8" a="1"/>
  <c r="T123" i="8" s="1"/>
  <c r="U123" i="8" s="1"/>
  <c r="DP197" i="2"/>
  <c r="BC195" i="8" s="1"/>
  <c r="DP110" i="2"/>
  <c r="BC108" i="8" s="1"/>
  <c r="DN57" i="2"/>
  <c r="BA55" i="8" s="1"/>
  <c r="AP86" i="8" a="1"/>
  <c r="AP86" i="8" s="1"/>
  <c r="DN88" i="2"/>
  <c r="BA86" i="8" s="1"/>
  <c r="DN30" i="2"/>
  <c r="BA28" i="8" s="1"/>
  <c r="AH103" i="8" a="1"/>
  <c r="AH103" i="8" s="1"/>
  <c r="AO103" i="8" a="1"/>
  <c r="AO103" i="8" s="1"/>
  <c r="AI103" i="8" a="1"/>
  <c r="AI103" i="8" s="1"/>
  <c r="AP103" i="8" a="1"/>
  <c r="AP103" i="8" s="1"/>
  <c r="AJ103" i="8" a="1"/>
  <c r="AJ103" i="8" s="1"/>
  <c r="AK103" i="8" a="1"/>
  <c r="AK103" i="8" s="1"/>
  <c r="AL103" i="8" a="1"/>
  <c r="AL103" i="8" s="1"/>
  <c r="AM103" i="8" a="1"/>
  <c r="AM103" i="8" s="1"/>
  <c r="AG103" i="8" a="1"/>
  <c r="AG103" i="8" s="1"/>
  <c r="AN103" i="8" a="1"/>
  <c r="AN103" i="8" s="1"/>
  <c r="AA103" i="8" a="1"/>
  <c r="AA103" i="8" s="1"/>
  <c r="W103" i="8" a="1"/>
  <c r="W103" i="8" s="1"/>
  <c r="AD103" i="8" a="1"/>
  <c r="AD103" i="8" s="1"/>
  <c r="Z103" i="8" a="1"/>
  <c r="Z103" i="8" s="1"/>
  <c r="AC103" i="8" a="1"/>
  <c r="AC103" i="8" s="1"/>
  <c r="AE103" i="8" a="1"/>
  <c r="AE103" i="8" s="1"/>
  <c r="V103" i="8" a="1"/>
  <c r="V103" i="8" s="1"/>
  <c r="Y103" i="8" a="1"/>
  <c r="Y103" i="8" s="1"/>
  <c r="AB103" i="8" a="1"/>
  <c r="AB103" i="8" s="1"/>
  <c r="T103" i="8" a="1"/>
  <c r="T103" i="8" s="1"/>
  <c r="U103" i="8" s="1"/>
  <c r="DN105" i="2"/>
  <c r="BA103" i="8" s="1"/>
  <c r="DP37" i="2"/>
  <c r="BC35" i="8" s="1"/>
  <c r="AO107" i="8" a="1"/>
  <c r="AO107" i="8" s="1"/>
  <c r="Y107" i="8" a="1"/>
  <c r="Y107" i="8" s="1"/>
  <c r="AD107" i="8" a="1"/>
  <c r="AD107" i="8" s="1"/>
  <c r="AN41" i="8" a="1"/>
  <c r="AN41" i="8" s="1"/>
  <c r="AG41" i="8" a="1"/>
  <c r="AG41" i="8" s="1"/>
  <c r="AO41" i="8" a="1"/>
  <c r="AO41" i="8" s="1"/>
  <c r="AH41" i="8" a="1"/>
  <c r="AH41" i="8" s="1"/>
  <c r="AP41" i="8" a="1"/>
  <c r="AP41" i="8" s="1"/>
  <c r="AI41" i="8" a="1"/>
  <c r="AI41" i="8" s="1"/>
  <c r="AJ41" i="8" a="1"/>
  <c r="AJ41" i="8" s="1"/>
  <c r="AK41" i="8" a="1"/>
  <c r="AK41" i="8" s="1"/>
  <c r="AL41" i="8" a="1"/>
  <c r="AL41" i="8" s="1"/>
  <c r="AM41" i="8" a="1"/>
  <c r="AM41" i="8" s="1"/>
  <c r="Z41" i="8" a="1"/>
  <c r="Z41" i="8" s="1"/>
  <c r="V41" i="8" a="1"/>
  <c r="V41" i="8" s="1"/>
  <c r="AD41" i="8" a="1"/>
  <c r="AD41" i="8" s="1"/>
  <c r="W41" i="8" a="1"/>
  <c r="W41" i="8" s="1"/>
  <c r="Y41" i="8" a="1"/>
  <c r="Y41" i="8" s="1"/>
  <c r="AA41" i="8" a="1"/>
  <c r="AA41" i="8" s="1"/>
  <c r="AB41" i="8" a="1"/>
  <c r="AB41" i="8" s="1"/>
  <c r="AC41" i="8" a="1"/>
  <c r="AC41" i="8" s="1"/>
  <c r="AE41" i="8" a="1"/>
  <c r="AE41" i="8" s="1"/>
  <c r="T41" i="8" a="1"/>
  <c r="T41" i="8" s="1"/>
  <c r="U41" i="8" s="1"/>
  <c r="DN43" i="2"/>
  <c r="BA41" i="8" s="1"/>
  <c r="DO118" i="2"/>
  <c r="BB116" i="8" s="1"/>
  <c r="DN162" i="2"/>
  <c r="BA160" i="8" s="1"/>
  <c r="AJ176" i="8" a="1"/>
  <c r="AJ176" i="8" s="1"/>
  <c r="W176" i="8" a="1"/>
  <c r="W176" i="8" s="1"/>
  <c r="DO144" i="2"/>
  <c r="BB142" i="8" s="1"/>
  <c r="DP144" i="2"/>
  <c r="BC142" i="8" s="1"/>
  <c r="AJ205" i="8" a="1"/>
  <c r="AJ205" i="8" s="1"/>
  <c r="AL205" i="8" a="1"/>
  <c r="AL205" i="8" s="1"/>
  <c r="AK205" i="8" a="1"/>
  <c r="AK205" i="8" s="1"/>
  <c r="AM205" i="8" a="1"/>
  <c r="AM205" i="8" s="1"/>
  <c r="AC205" i="8" a="1"/>
  <c r="AC205" i="8" s="1"/>
  <c r="AE205" i="8" a="1"/>
  <c r="AE205" i="8" s="1"/>
  <c r="DO52" i="2"/>
  <c r="BB50" i="8" s="1"/>
  <c r="AG162" i="8" a="1"/>
  <c r="AG162" i="8" s="1"/>
  <c r="AO162" i="8" a="1"/>
  <c r="AO162" i="8" s="1"/>
  <c r="AH162" i="8" a="1"/>
  <c r="AH162" i="8" s="1"/>
  <c r="AI162" i="8" a="1"/>
  <c r="AI162" i="8" s="1"/>
  <c r="AJ162" i="8" a="1"/>
  <c r="AJ162" i="8" s="1"/>
  <c r="AL162" i="8" a="1"/>
  <c r="AL162" i="8" s="1"/>
  <c r="AM162" i="8" a="1"/>
  <c r="AM162" i="8" s="1"/>
  <c r="AN162" i="8" a="1"/>
  <c r="AN162" i="8" s="1"/>
  <c r="AK162" i="8" a="1"/>
  <c r="AK162" i="8" s="1"/>
  <c r="AP162" i="8" a="1"/>
  <c r="AP162" i="8" s="1"/>
  <c r="W162" i="8" a="1"/>
  <c r="W162" i="8" s="1"/>
  <c r="AE162" i="8" a="1"/>
  <c r="AE162" i="8" s="1"/>
  <c r="Z162" i="8" a="1"/>
  <c r="Z162" i="8" s="1"/>
  <c r="AA162" i="8" a="1"/>
  <c r="AA162" i="8" s="1"/>
  <c r="AB162" i="8" a="1"/>
  <c r="AB162" i="8" s="1"/>
  <c r="V162" i="8" a="1"/>
  <c r="V162" i="8" s="1"/>
  <c r="AD162" i="8" a="1"/>
  <c r="AD162" i="8" s="1"/>
  <c r="Y162" i="8" a="1"/>
  <c r="Y162" i="8" s="1"/>
  <c r="AC162" i="8" a="1"/>
  <c r="AC162" i="8" s="1"/>
  <c r="T162" i="8" a="1"/>
  <c r="T162" i="8" s="1"/>
  <c r="U162" i="8" s="1"/>
  <c r="DP45" i="2"/>
  <c r="BC43" i="8" s="1"/>
  <c r="DN191" i="2"/>
  <c r="BA189" i="8" s="1"/>
  <c r="DO126" i="2"/>
  <c r="BB124" i="8" s="1"/>
  <c r="DO29" i="2"/>
  <c r="BB27" i="8" s="1"/>
  <c r="DO106" i="2"/>
  <c r="BB104" i="8" s="1"/>
  <c r="DN124" i="2"/>
  <c r="BA122" i="8" s="1"/>
  <c r="AK85" i="8" a="1"/>
  <c r="AK85" i="8" s="1"/>
  <c r="AL85" i="8" a="1"/>
  <c r="AL85" i="8" s="1"/>
  <c r="AM85" i="8" a="1"/>
  <c r="AM85" i="8" s="1"/>
  <c r="AG85" i="8" a="1"/>
  <c r="AG85" i="8" s="1"/>
  <c r="AN85" i="8" a="1"/>
  <c r="AN85" i="8" s="1"/>
  <c r="AH85" i="8" a="1"/>
  <c r="AH85" i="8" s="1"/>
  <c r="AO85" i="8" a="1"/>
  <c r="AO85" i="8" s="1"/>
  <c r="AI85" i="8" a="1"/>
  <c r="AI85" i="8" s="1"/>
  <c r="AP85" i="8" a="1"/>
  <c r="AP85" i="8" s="1"/>
  <c r="AJ85" i="8" a="1"/>
  <c r="AJ85" i="8" s="1"/>
  <c r="V85" i="8" a="1"/>
  <c r="V85" i="8" s="1"/>
  <c r="AC85" i="8" a="1"/>
  <c r="AC85" i="8" s="1"/>
  <c r="Z85" i="8" a="1"/>
  <c r="Z85" i="8" s="1"/>
  <c r="AE85" i="8" a="1"/>
  <c r="AE85" i="8" s="1"/>
  <c r="AA85" i="8" a="1"/>
  <c r="AA85" i="8" s="1"/>
  <c r="W85" i="8" a="1"/>
  <c r="W85" i="8" s="1"/>
  <c r="Y85" i="8" a="1"/>
  <c r="Y85" i="8" s="1"/>
  <c r="AB85" i="8" a="1"/>
  <c r="AB85" i="8" s="1"/>
  <c r="AD85" i="8" a="1"/>
  <c r="AD85" i="8" s="1"/>
  <c r="T85" i="8" a="1"/>
  <c r="T85" i="8" s="1"/>
  <c r="U85" i="8" s="1"/>
  <c r="DN87" i="2"/>
  <c r="BA85" i="8" s="1"/>
  <c r="AH54" i="8" a="1"/>
  <c r="AH54" i="8" s="1"/>
  <c r="AO54" i="8" a="1"/>
  <c r="AO54" i="8" s="1"/>
  <c r="AI54" i="8" a="1"/>
  <c r="AI54" i="8" s="1"/>
  <c r="AP54" i="8" a="1"/>
  <c r="AP54" i="8" s="1"/>
  <c r="AJ54" i="8" a="1"/>
  <c r="AJ54" i="8" s="1"/>
  <c r="AK54" i="8" a="1"/>
  <c r="AK54" i="8" s="1"/>
  <c r="AL54" i="8" a="1"/>
  <c r="AL54" i="8" s="1"/>
  <c r="AM54" i="8" a="1"/>
  <c r="AM54" i="8" s="1"/>
  <c r="AN54" i="8" a="1"/>
  <c r="AN54" i="8" s="1"/>
  <c r="AG54" i="8" a="1"/>
  <c r="AG54" i="8" s="1"/>
  <c r="AC54" i="8" a="1"/>
  <c r="AC54" i="8" s="1"/>
  <c r="Y54" i="8" a="1"/>
  <c r="Y54" i="8" s="1"/>
  <c r="AB54" i="8" a="1"/>
  <c r="AB54" i="8" s="1"/>
  <c r="V54" i="8" a="1"/>
  <c r="V54" i="8" s="1"/>
  <c r="W54" i="8" a="1"/>
  <c r="W54" i="8" s="1"/>
  <c r="AA54" i="8" a="1"/>
  <c r="AA54" i="8" s="1"/>
  <c r="Z54" i="8" a="1"/>
  <c r="Z54" i="8" s="1"/>
  <c r="AD54" i="8" a="1"/>
  <c r="AD54" i="8" s="1"/>
  <c r="BG54" i="8" a="1"/>
  <c r="BG54" i="8" s="1"/>
  <c r="AE54" i="8" a="1"/>
  <c r="AE54" i="8" s="1"/>
  <c r="BN54" i="8" s="1" a="1"/>
  <c r="BN54" i="8" s="1"/>
  <c r="T54" i="8" a="1"/>
  <c r="T54" i="8" s="1"/>
  <c r="U54" i="8" s="1"/>
  <c r="DO56" i="2"/>
  <c r="BB54" i="8" s="1"/>
  <c r="DO113" i="2"/>
  <c r="BB111" i="8" s="1"/>
  <c r="DN90" i="2"/>
  <c r="BA88" i="8" s="1"/>
  <c r="AN190" i="8" a="1"/>
  <c r="AN190" i="8" s="1"/>
  <c r="AG190" i="8" a="1"/>
  <c r="AG190" i="8" s="1"/>
  <c r="AO190" i="8" a="1"/>
  <c r="AO190" i="8" s="1"/>
  <c r="AI190" i="8" a="1"/>
  <c r="AI190" i="8" s="1"/>
  <c r="AK190" i="8" a="1"/>
  <c r="AK190" i="8" s="1"/>
  <c r="AM190" i="8" a="1"/>
  <c r="AM190" i="8" s="1"/>
  <c r="AH190" i="8" a="1"/>
  <c r="AH190" i="8" s="1"/>
  <c r="AJ190" i="8" a="1"/>
  <c r="AJ190" i="8" s="1"/>
  <c r="AP190" i="8" a="1"/>
  <c r="AP190" i="8" s="1"/>
  <c r="AL190" i="8" a="1"/>
  <c r="AL190" i="8" s="1"/>
  <c r="AC190" i="8" a="1"/>
  <c r="AC190" i="8" s="1"/>
  <c r="V190" i="8" a="1"/>
  <c r="V190" i="8" s="1"/>
  <c r="AD190" i="8" a="1"/>
  <c r="AD190" i="8" s="1"/>
  <c r="Y190" i="8" a="1"/>
  <c r="Y190" i="8" s="1"/>
  <c r="Z190" i="8" a="1"/>
  <c r="Z190" i="8" s="1"/>
  <c r="AB190" i="8" a="1"/>
  <c r="AB190" i="8" s="1"/>
  <c r="W190" i="8" a="1"/>
  <c r="W190" i="8" s="1"/>
  <c r="AE190" i="8" a="1"/>
  <c r="AE190" i="8" s="1"/>
  <c r="AA190" i="8" a="1"/>
  <c r="AA190" i="8" s="1"/>
  <c r="T190" i="8" a="1"/>
  <c r="T190" i="8" s="1"/>
  <c r="U190" i="8" s="1"/>
  <c r="DP117" i="2"/>
  <c r="BC115" i="8" s="1"/>
  <c r="DN60" i="2"/>
  <c r="BA58" i="8" s="1"/>
  <c r="AK69" i="8" a="1"/>
  <c r="AK69" i="8" s="1"/>
  <c r="AL69" i="8" a="1"/>
  <c r="AL69" i="8" s="1"/>
  <c r="AM69" i="8" a="1"/>
  <c r="AM69" i="8" s="1"/>
  <c r="AN69" i="8" a="1"/>
  <c r="AN69" i="8" s="1"/>
  <c r="AG69" i="8" a="1"/>
  <c r="AG69" i="8" s="1"/>
  <c r="AO69" i="8" a="1"/>
  <c r="AO69" i="8" s="1"/>
  <c r="AH69" i="8" a="1"/>
  <c r="AH69" i="8" s="1"/>
  <c r="AP69" i="8" a="1"/>
  <c r="AP69" i="8" s="1"/>
  <c r="AI69" i="8" a="1"/>
  <c r="AI69" i="8" s="1"/>
  <c r="AJ69" i="8" a="1"/>
  <c r="AJ69" i="8" s="1"/>
  <c r="W69" i="8" a="1"/>
  <c r="W69" i="8" s="1"/>
  <c r="AE69" i="8" a="1"/>
  <c r="AE69" i="8" s="1"/>
  <c r="Z69" i="8" a="1"/>
  <c r="Z69" i="8" s="1"/>
  <c r="AA69" i="8" a="1"/>
  <c r="AA69" i="8" s="1"/>
  <c r="V69" i="8" a="1"/>
  <c r="V69" i="8" s="1"/>
  <c r="AD69" i="8" a="1"/>
  <c r="AD69" i="8" s="1"/>
  <c r="AC69" i="8" a="1"/>
  <c r="AC69" i="8" s="1"/>
  <c r="AB69" i="8" a="1"/>
  <c r="AB69" i="8" s="1"/>
  <c r="Y69" i="8" a="1"/>
  <c r="Y69" i="8" s="1"/>
  <c r="T69" i="8" a="1"/>
  <c r="T69" i="8" s="1"/>
  <c r="U69" i="8" s="1"/>
  <c r="DN85" i="2"/>
  <c r="BA83" i="8" s="1"/>
  <c r="DP141" i="2"/>
  <c r="BC139" i="8" s="1"/>
  <c r="AK154" i="8" a="1"/>
  <c r="AK154" i="8" s="1"/>
  <c r="AL154" i="8" a="1"/>
  <c r="AL154" i="8" s="1"/>
  <c r="AH154" i="8" a="1"/>
  <c r="AH154" i="8" s="1"/>
  <c r="AP154" i="8" a="1"/>
  <c r="AP154" i="8" s="1"/>
  <c r="AJ154" i="8" a="1"/>
  <c r="AJ154" i="8" s="1"/>
  <c r="AM154" i="8" a="1"/>
  <c r="AM154" i="8" s="1"/>
  <c r="AN154" i="8" a="1"/>
  <c r="AN154" i="8" s="1"/>
  <c r="AG154" i="8" a="1"/>
  <c r="AG154" i="8" s="1"/>
  <c r="AO154" i="8" a="1"/>
  <c r="AO154" i="8" s="1"/>
  <c r="AI154" i="8" a="1"/>
  <c r="AI154" i="8" s="1"/>
  <c r="Z154" i="8" a="1"/>
  <c r="Z154" i="8" s="1"/>
  <c r="AA154" i="8" a="1"/>
  <c r="AA154" i="8" s="1"/>
  <c r="AC154" i="8" a="1"/>
  <c r="AC154" i="8" s="1"/>
  <c r="V154" i="8" a="1"/>
  <c r="V154" i="8" s="1"/>
  <c r="AD154" i="8" a="1"/>
  <c r="AD154" i="8" s="1"/>
  <c r="W154" i="8" a="1"/>
  <c r="W154" i="8" s="1"/>
  <c r="AE154" i="8" a="1"/>
  <c r="AE154" i="8" s="1"/>
  <c r="Y154" i="8" a="1"/>
  <c r="Y154" i="8" s="1"/>
  <c r="AB154" i="8" a="1"/>
  <c r="AB154" i="8" s="1"/>
  <c r="T154" i="8" a="1"/>
  <c r="T154" i="8" s="1"/>
  <c r="U154" i="8" s="1"/>
  <c r="AN159" i="8" a="1"/>
  <c r="AN159" i="8" s="1"/>
  <c r="AG159" i="8" a="1"/>
  <c r="AG159" i="8" s="1"/>
  <c r="AO159" i="8" a="1"/>
  <c r="AO159" i="8" s="1"/>
  <c r="AH159" i="8" a="1"/>
  <c r="AH159" i="8" s="1"/>
  <c r="AI159" i="8" a="1"/>
  <c r="AI159" i="8" s="1"/>
  <c r="AK159" i="8" a="1"/>
  <c r="AK159" i="8" s="1"/>
  <c r="AL159" i="8" a="1"/>
  <c r="AL159" i="8" s="1"/>
  <c r="AM159" i="8" a="1"/>
  <c r="AM159" i="8" s="1"/>
  <c r="AJ159" i="8" a="1"/>
  <c r="AJ159" i="8" s="1"/>
  <c r="AP159" i="8" a="1"/>
  <c r="AP159" i="8" s="1"/>
  <c r="V159" i="8" a="1"/>
  <c r="V159" i="8" s="1"/>
  <c r="AD159" i="8" a="1"/>
  <c r="AD159" i="8" s="1"/>
  <c r="W159" i="8" a="1"/>
  <c r="W159" i="8" s="1"/>
  <c r="AE159" i="8" a="1"/>
  <c r="AE159" i="8" s="1"/>
  <c r="Y159" i="8" a="1"/>
  <c r="Y159" i="8" s="1"/>
  <c r="Z159" i="8" a="1"/>
  <c r="Z159" i="8" s="1"/>
  <c r="AA159" i="8" a="1"/>
  <c r="AA159" i="8" s="1"/>
  <c r="AC159" i="8" a="1"/>
  <c r="AC159" i="8" s="1"/>
  <c r="AB159" i="8" a="1"/>
  <c r="AB159" i="8" s="1"/>
  <c r="T159" i="8" a="1"/>
  <c r="T159" i="8" s="1"/>
  <c r="U159" i="8" s="1"/>
  <c r="AH51" i="8" a="1"/>
  <c r="AH51" i="8" s="1"/>
  <c r="AI51" i="8" a="1"/>
  <c r="AI51" i="8" s="1"/>
  <c r="AP51" i="8" a="1"/>
  <c r="AP51" i="8" s="1"/>
  <c r="AJ51" i="8" a="1"/>
  <c r="AJ51" i="8" s="1"/>
  <c r="AK51" i="8" a="1"/>
  <c r="AK51" i="8" s="1"/>
  <c r="AL51" i="8" a="1"/>
  <c r="AL51" i="8" s="1"/>
  <c r="AM51" i="8" a="1"/>
  <c r="AM51" i="8" s="1"/>
  <c r="AN51" i="8" a="1"/>
  <c r="AN51" i="8" s="1"/>
  <c r="AG51" i="8" a="1"/>
  <c r="AG51" i="8" s="1"/>
  <c r="AO51" i="8" a="1"/>
  <c r="AO51" i="8" s="1"/>
  <c r="AA51" i="8" a="1"/>
  <c r="AA51" i="8" s="1"/>
  <c r="W51" i="8" a="1"/>
  <c r="W51" i="8" s="1"/>
  <c r="AE51" i="8" a="1"/>
  <c r="AE51" i="8" s="1"/>
  <c r="Z51" i="8" a="1"/>
  <c r="Z51" i="8" s="1"/>
  <c r="AD51" i="8" a="1"/>
  <c r="AD51" i="8" s="1"/>
  <c r="Y51" i="8" a="1"/>
  <c r="Y51" i="8" s="1"/>
  <c r="V51" i="8" a="1"/>
  <c r="V51" i="8" s="1"/>
  <c r="AB51" i="8" a="1"/>
  <c r="AB51" i="8" s="1"/>
  <c r="AC51" i="8" a="1"/>
  <c r="AC51" i="8" s="1"/>
  <c r="T51" i="8" a="1"/>
  <c r="T51" i="8" s="1"/>
  <c r="U51" i="8" s="1"/>
  <c r="DP32" i="2"/>
  <c r="BC30" i="8" s="1"/>
  <c r="AL163" i="8" a="1"/>
  <c r="AL163" i="8" s="1"/>
  <c r="AM163" i="8" a="1"/>
  <c r="AM163" i="8" s="1"/>
  <c r="AH163" i="8" a="1"/>
  <c r="AH163" i="8" s="1"/>
  <c r="AI163" i="8" a="1"/>
  <c r="AI163" i="8" s="1"/>
  <c r="AK163" i="8" a="1"/>
  <c r="AK163" i="8" s="1"/>
  <c r="AN163" i="8" a="1"/>
  <c r="AN163" i="8" s="1"/>
  <c r="AO163" i="8" a="1"/>
  <c r="AO163" i="8" s="1"/>
  <c r="AG163" i="8" a="1"/>
  <c r="AG163" i="8" s="1"/>
  <c r="AJ163" i="8" a="1"/>
  <c r="AJ163" i="8" s="1"/>
  <c r="AP163" i="8" a="1"/>
  <c r="AP163" i="8" s="1"/>
  <c r="AC163" i="8" a="1"/>
  <c r="AC163" i="8" s="1"/>
  <c r="V163" i="8" a="1"/>
  <c r="V163" i="8" s="1"/>
  <c r="AD163" i="8" a="1"/>
  <c r="AD163" i="8" s="1"/>
  <c r="Y163" i="8" a="1"/>
  <c r="Y163" i="8" s="1"/>
  <c r="Z163" i="8" a="1"/>
  <c r="Z163" i="8" s="1"/>
  <c r="AB163" i="8" a="1"/>
  <c r="AB163" i="8" s="1"/>
  <c r="AA163" i="8" a="1"/>
  <c r="AA163" i="8" s="1"/>
  <c r="W163" i="8" a="1"/>
  <c r="W163" i="8" s="1"/>
  <c r="AE163" i="8" a="1"/>
  <c r="AE163" i="8" s="1"/>
  <c r="T163" i="8" a="1"/>
  <c r="T163" i="8" s="1"/>
  <c r="U163" i="8" s="1"/>
  <c r="AN143" i="8" a="1"/>
  <c r="AN143" i="8" s="1"/>
  <c r="AG143" i="8" a="1"/>
  <c r="AG143" i="8" s="1"/>
  <c r="AO143" i="8" a="1"/>
  <c r="AO143" i="8" s="1"/>
  <c r="AP143" i="8" a="1"/>
  <c r="AP143" i="8" s="1"/>
  <c r="AA143" i="8" a="1"/>
  <c r="AA143" i="8" s="1"/>
  <c r="V143" i="8" a="1"/>
  <c r="V143" i="8" s="1"/>
  <c r="T143" i="8" a="1"/>
  <c r="T143" i="8" s="1"/>
  <c r="U143" i="8" s="1"/>
  <c r="DP145" i="2"/>
  <c r="BC143" i="8" s="1"/>
  <c r="DN151" i="2"/>
  <c r="BA149" i="8" s="1"/>
  <c r="DO67" i="2"/>
  <c r="BB65" i="8" s="1"/>
  <c r="DP209" i="2"/>
  <c r="BC207" i="8" s="1"/>
  <c r="DN50" i="2"/>
  <c r="BA48" i="8" s="1"/>
  <c r="DO163" i="2"/>
  <c r="BB161" i="8" s="1"/>
  <c r="DN201" i="2"/>
  <c r="BA199" i="8" s="1"/>
  <c r="DO130" i="2"/>
  <c r="BB128" i="8" s="1"/>
  <c r="DO108" i="2"/>
  <c r="BB106" i="8" s="1"/>
  <c r="DO157" i="2"/>
  <c r="BB155" i="8" s="1"/>
  <c r="DP75" i="2"/>
  <c r="BC73" i="8" s="1"/>
  <c r="AG172" i="8" a="1"/>
  <c r="AG172" i="8" s="1"/>
  <c r="AO172" i="8" a="1"/>
  <c r="AO172" i="8" s="1"/>
  <c r="AH172" i="8" a="1"/>
  <c r="AH172" i="8" s="1"/>
  <c r="AK172" i="8" a="1"/>
  <c r="AK172" i="8" s="1"/>
  <c r="AL172" i="8" a="1"/>
  <c r="AL172" i="8" s="1"/>
  <c r="AN172" i="8" a="1"/>
  <c r="AN172" i="8" s="1"/>
  <c r="AP172" i="8" a="1"/>
  <c r="AP172" i="8" s="1"/>
  <c r="AJ172" i="8" a="1"/>
  <c r="AJ172" i="8" s="1"/>
  <c r="AM172" i="8" a="1"/>
  <c r="AM172" i="8" s="1"/>
  <c r="AI172" i="8" a="1"/>
  <c r="AI172" i="8" s="1"/>
  <c r="Z172" i="8" a="1"/>
  <c r="Z172" i="8" s="1"/>
  <c r="AA172" i="8" a="1"/>
  <c r="AA172" i="8" s="1"/>
  <c r="AC172" i="8" a="1"/>
  <c r="AC172" i="8" s="1"/>
  <c r="V172" i="8" a="1"/>
  <c r="V172" i="8" s="1"/>
  <c r="AD172" i="8" a="1"/>
  <c r="AD172" i="8" s="1"/>
  <c r="W172" i="8" a="1"/>
  <c r="W172" i="8" s="1"/>
  <c r="AE172" i="8" a="1"/>
  <c r="AE172" i="8" s="1"/>
  <c r="Y172" i="8" a="1"/>
  <c r="Y172" i="8" s="1"/>
  <c r="AB172" i="8" a="1"/>
  <c r="AB172" i="8" s="1"/>
  <c r="T172" i="8" a="1"/>
  <c r="T172" i="8" s="1"/>
  <c r="U172" i="8" s="1"/>
  <c r="DN154" i="2"/>
  <c r="BA152" i="8" s="1"/>
  <c r="DO198" i="2"/>
  <c r="BB196" i="8" s="1"/>
  <c r="DP107" i="2"/>
  <c r="BC105" i="8" s="1"/>
  <c r="DP175" i="2"/>
  <c r="BC173" i="8" s="1"/>
  <c r="AG126" i="8" a="1"/>
  <c r="AG126" i="8" s="1"/>
  <c r="AO126" i="8" a="1"/>
  <c r="AO126" i="8" s="1"/>
  <c r="AJ126" i="8" a="1"/>
  <c r="AJ126" i="8" s="1"/>
  <c r="AM126" i="8" a="1"/>
  <c r="AM126" i="8" s="1"/>
  <c r="AN126" i="8" a="1"/>
  <c r="AN126" i="8" s="1"/>
  <c r="AH126" i="8" a="1"/>
  <c r="AH126" i="8" s="1"/>
  <c r="AL126" i="8" a="1"/>
  <c r="AL126" i="8" s="1"/>
  <c r="AI126" i="8" a="1"/>
  <c r="AI126" i="8" s="1"/>
  <c r="AK126" i="8" a="1"/>
  <c r="AK126" i="8" s="1"/>
  <c r="AP126" i="8" a="1"/>
  <c r="AP126" i="8" s="1"/>
  <c r="AB126" i="8" a="1"/>
  <c r="AB126" i="8" s="1"/>
  <c r="V126" i="8" a="1"/>
  <c r="V126" i="8" s="1"/>
  <c r="Y126" i="8" a="1"/>
  <c r="Y126" i="8" s="1"/>
  <c r="AA126" i="8" a="1"/>
  <c r="AA126" i="8" s="1"/>
  <c r="AD126" i="8" a="1"/>
  <c r="AD126" i="8" s="1"/>
  <c r="AE126" i="8" a="1"/>
  <c r="AE126" i="8" s="1"/>
  <c r="W126" i="8" a="1"/>
  <c r="W126" i="8" s="1"/>
  <c r="Z126" i="8" a="1"/>
  <c r="Z126" i="8" s="1"/>
  <c r="AC126" i="8" a="1"/>
  <c r="AC126" i="8" s="1"/>
  <c r="T126" i="8" a="1"/>
  <c r="T126" i="8" s="1"/>
  <c r="U126" i="8" s="1"/>
  <c r="AP20" i="8" a="1"/>
  <c r="AP20" i="8" s="1"/>
  <c r="AC20" i="8" a="1"/>
  <c r="AC20" i="8" s="1"/>
  <c r="AE20" i="8" a="1"/>
  <c r="AE20" i="8" s="1"/>
  <c r="T20" i="8" a="1"/>
  <c r="T20" i="8" s="1"/>
  <c r="U20" i="8" s="1"/>
  <c r="DN193" i="2"/>
  <c r="BA191" i="8" s="1"/>
  <c r="DO115" i="2"/>
  <c r="BB113" i="8" s="1"/>
  <c r="DO22" i="2"/>
  <c r="BB20" i="8" s="1"/>
  <c r="DP112" i="2"/>
  <c r="BC110" i="8" s="1"/>
  <c r="DP39" i="2"/>
  <c r="BC37" i="8" s="1"/>
  <c r="DN79" i="2"/>
  <c r="BA77" i="8" s="1"/>
  <c r="DN175" i="2"/>
  <c r="BA173" i="8" s="1"/>
  <c r="DP128" i="2"/>
  <c r="BC126" i="8" s="1"/>
  <c r="DO23" i="2"/>
  <c r="BB21" i="8" s="1"/>
  <c r="DP66" i="2"/>
  <c r="BC64" i="8" s="1"/>
  <c r="DN99" i="2"/>
  <c r="BA97" i="8" s="1"/>
  <c r="DP91" i="2"/>
  <c r="BC89" i="8" s="1"/>
  <c r="DP199" i="2"/>
  <c r="BC197" i="8" s="1"/>
  <c r="DP200" i="2"/>
  <c r="BC198" i="8" s="1"/>
  <c r="AM156" i="8" a="1"/>
  <c r="AM156" i="8" s="1"/>
  <c r="AN156" i="8" a="1"/>
  <c r="AN156" i="8" s="1"/>
  <c r="AG156" i="8" a="1"/>
  <c r="AG156" i="8" s="1"/>
  <c r="AH156" i="8" a="1"/>
  <c r="AH156" i="8" s="1"/>
  <c r="AJ156" i="8" a="1"/>
  <c r="AJ156" i="8" s="1"/>
  <c r="AK156" i="8" a="1"/>
  <c r="AK156" i="8" s="1"/>
  <c r="AL156" i="8" a="1"/>
  <c r="AL156" i="8" s="1"/>
  <c r="AP156" i="8" a="1"/>
  <c r="AP156" i="8" s="1"/>
  <c r="AO156" i="8" a="1"/>
  <c r="AO156" i="8" s="1"/>
  <c r="AI156" i="8" a="1"/>
  <c r="AI156" i="8" s="1"/>
  <c r="V156" i="8" a="1"/>
  <c r="V156" i="8" s="1"/>
  <c r="W156" i="8" a="1"/>
  <c r="W156" i="8" s="1"/>
  <c r="BF156" i="8" s="1" a="1"/>
  <c r="BF156" i="8" s="1"/>
  <c r="AD156" i="8" a="1"/>
  <c r="AD156" i="8" s="1"/>
  <c r="Y156" i="8" a="1"/>
  <c r="Y156" i="8" s="1"/>
  <c r="Z156" i="8" a="1"/>
  <c r="Z156" i="8" s="1"/>
  <c r="AA156" i="8" a="1"/>
  <c r="AA156" i="8" s="1"/>
  <c r="AC156" i="8" a="1"/>
  <c r="AC156" i="8" s="1"/>
  <c r="AB156" i="8" a="1"/>
  <c r="AB156" i="8" s="1"/>
  <c r="AE156" i="8" a="1"/>
  <c r="AE156" i="8" s="1"/>
  <c r="T156" i="8" a="1"/>
  <c r="T156" i="8" s="1"/>
  <c r="U156" i="8" s="1"/>
  <c r="DN158" i="2"/>
  <c r="BA156" i="8" s="1"/>
  <c r="AH67" i="8" a="1"/>
  <c r="AH67" i="8" s="1"/>
  <c r="AP67" i="8" a="1"/>
  <c r="AP67" i="8" s="1"/>
  <c r="AI67" i="8" a="1"/>
  <c r="AI67" i="8" s="1"/>
  <c r="AJ67" i="8" a="1"/>
  <c r="AJ67" i="8" s="1"/>
  <c r="AK67" i="8" a="1"/>
  <c r="AK67" i="8" s="1"/>
  <c r="AL67" i="8" a="1"/>
  <c r="AL67" i="8" s="1"/>
  <c r="AM67" i="8" a="1"/>
  <c r="AM67" i="8" s="1"/>
  <c r="AN67" i="8" a="1"/>
  <c r="AN67" i="8" s="1"/>
  <c r="AG67" i="8" a="1"/>
  <c r="AG67" i="8" s="1"/>
  <c r="AO67" i="8" a="1"/>
  <c r="AO67" i="8" s="1"/>
  <c r="AA67" i="8" a="1"/>
  <c r="AA67" i="8" s="1"/>
  <c r="V67" i="8" a="1"/>
  <c r="V67" i="8" s="1"/>
  <c r="AD67" i="8" a="1"/>
  <c r="AD67" i="8" s="1"/>
  <c r="W67" i="8" a="1"/>
  <c r="W67" i="8" s="1"/>
  <c r="AE67" i="8" a="1"/>
  <c r="AE67" i="8" s="1"/>
  <c r="Z67" i="8" a="1"/>
  <c r="Z67" i="8" s="1"/>
  <c r="Y67" i="8" a="1"/>
  <c r="Y67" i="8" s="1"/>
  <c r="AB67" i="8" a="1"/>
  <c r="AB67" i="8" s="1"/>
  <c r="AC67" i="8" a="1"/>
  <c r="AC67" i="8" s="1"/>
  <c r="T67" i="8" a="1"/>
  <c r="T67" i="8" s="1"/>
  <c r="U67" i="8" s="1"/>
  <c r="DO181" i="2"/>
  <c r="BB179" i="8" s="1"/>
  <c r="DP187" i="2"/>
  <c r="BC185" i="8" s="1"/>
  <c r="AM49" i="8" a="1"/>
  <c r="AM49" i="8" s="1"/>
  <c r="AN49" i="8" a="1"/>
  <c r="AN49" i="8" s="1"/>
  <c r="AG49" i="8" a="1"/>
  <c r="AG49" i="8" s="1"/>
  <c r="AO49" i="8" a="1"/>
  <c r="AO49" i="8" s="1"/>
  <c r="AH49" i="8" a="1"/>
  <c r="AH49" i="8" s="1"/>
  <c r="AP49" i="8" a="1"/>
  <c r="AP49" i="8" s="1"/>
  <c r="AI49" i="8" a="1"/>
  <c r="AI49" i="8" s="1"/>
  <c r="AJ49" i="8" a="1"/>
  <c r="AJ49" i="8" s="1"/>
  <c r="AK49" i="8" a="1"/>
  <c r="AK49" i="8" s="1"/>
  <c r="AL49" i="8" a="1"/>
  <c r="AL49" i="8" s="1"/>
  <c r="AE49" i="8" a="1"/>
  <c r="AE49" i="8" s="1"/>
  <c r="AA49" i="8" a="1"/>
  <c r="AA49" i="8" s="1"/>
  <c r="Z49" i="8" a="1"/>
  <c r="Z49" i="8" s="1"/>
  <c r="AC49" i="8" a="1"/>
  <c r="AC49" i="8" s="1"/>
  <c r="AD49" i="8" a="1"/>
  <c r="AD49" i="8" s="1"/>
  <c r="V49" i="8" a="1"/>
  <c r="V49" i="8" s="1"/>
  <c r="Y49" i="8" a="1"/>
  <c r="Y49" i="8" s="1"/>
  <c r="AB49" i="8" a="1"/>
  <c r="AB49" i="8" s="1"/>
  <c r="W49" i="8" a="1"/>
  <c r="W49" i="8" s="1"/>
  <c r="T49" i="8" a="1"/>
  <c r="T49" i="8" s="1"/>
  <c r="U49" i="8" s="1"/>
  <c r="DP51" i="2"/>
  <c r="BC49" i="8" s="1"/>
  <c r="AI63" i="8" a="1"/>
  <c r="AI63" i="8" s="1"/>
  <c r="AJ63" i="8" a="1"/>
  <c r="AJ63" i="8" s="1"/>
  <c r="AK63" i="8" a="1"/>
  <c r="AK63" i="8" s="1"/>
  <c r="AL63" i="8" a="1"/>
  <c r="AL63" i="8" s="1"/>
  <c r="AM63" i="8" a="1"/>
  <c r="AM63" i="8" s="1"/>
  <c r="AN63" i="8" a="1"/>
  <c r="AN63" i="8" s="1"/>
  <c r="AG63" i="8" a="1"/>
  <c r="AG63" i="8" s="1"/>
  <c r="AO63" i="8" a="1"/>
  <c r="AO63" i="8" s="1"/>
  <c r="AH63" i="8" a="1"/>
  <c r="AH63" i="8" s="1"/>
  <c r="AP63" i="8" a="1"/>
  <c r="AP63" i="8" s="1"/>
  <c r="AC63" i="8" a="1"/>
  <c r="AC63" i="8" s="1"/>
  <c r="Y63" i="8" a="1"/>
  <c r="Y63" i="8" s="1"/>
  <c r="AB63" i="8" a="1"/>
  <c r="AB63" i="8" s="1"/>
  <c r="AA63" i="8" a="1"/>
  <c r="AA63" i="8" s="1"/>
  <c r="AD63" i="8" a="1"/>
  <c r="AD63" i="8" s="1"/>
  <c r="V63" i="8" a="1"/>
  <c r="V63" i="8" s="1"/>
  <c r="Z63" i="8" a="1"/>
  <c r="Z63" i="8" s="1"/>
  <c r="W63" i="8" a="1"/>
  <c r="W63" i="8" s="1"/>
  <c r="AE63" i="8" a="1"/>
  <c r="AE63" i="8" s="1"/>
  <c r="T63" i="8" a="1"/>
  <c r="T63" i="8" s="1"/>
  <c r="U63" i="8" s="1"/>
  <c r="DN31" i="2"/>
  <c r="BA29" i="8" s="1"/>
  <c r="DP149" i="2"/>
  <c r="BC147" i="8" s="1"/>
  <c r="DO63" i="2"/>
  <c r="BB61" i="8" s="1"/>
  <c r="DP25" i="2"/>
  <c r="BC23" i="8" s="1"/>
  <c r="AM137" i="8" a="1"/>
  <c r="AM137" i="8" s="1"/>
  <c r="AH137" i="8" a="1"/>
  <c r="AH137" i="8" s="1"/>
  <c r="AP137" i="8" a="1"/>
  <c r="AP137" i="8" s="1"/>
  <c r="AK137" i="8" a="1"/>
  <c r="AK137" i="8" s="1"/>
  <c r="AL137" i="8" a="1"/>
  <c r="AL137" i="8" s="1"/>
  <c r="AG137" i="8" a="1"/>
  <c r="AG137" i="8" s="1"/>
  <c r="AJ137" i="8" a="1"/>
  <c r="AJ137" i="8" s="1"/>
  <c r="AN137" i="8" a="1"/>
  <c r="AN137" i="8" s="1"/>
  <c r="AO137" i="8" a="1"/>
  <c r="AO137" i="8" s="1"/>
  <c r="AI137" i="8" a="1"/>
  <c r="AI137" i="8" s="1"/>
  <c r="AA137" i="8" a="1"/>
  <c r="AA137" i="8" s="1"/>
  <c r="W137" i="8" a="1"/>
  <c r="W137" i="8" s="1"/>
  <c r="AE137" i="8" a="1"/>
  <c r="AE137" i="8" s="1"/>
  <c r="Z137" i="8" a="1"/>
  <c r="Z137" i="8" s="1"/>
  <c r="Y137" i="8" a="1"/>
  <c r="Y137" i="8" s="1"/>
  <c r="AB137" i="8" a="1"/>
  <c r="AB137" i="8" s="1"/>
  <c r="AC137" i="8" a="1"/>
  <c r="AC137" i="8" s="1"/>
  <c r="AD137" i="8" a="1"/>
  <c r="AD137" i="8" s="1"/>
  <c r="V137" i="8" a="1"/>
  <c r="V137" i="8" s="1"/>
  <c r="T137" i="8" a="1"/>
  <c r="T137" i="8" s="1"/>
  <c r="U137" i="8" s="1"/>
  <c r="AL91" i="8" a="1"/>
  <c r="AL91" i="8" s="1"/>
  <c r="AM91" i="8" a="1"/>
  <c r="AM91" i="8" s="1"/>
  <c r="AN91" i="8" a="1"/>
  <c r="AN91" i="8" s="1"/>
  <c r="AG91" i="8" a="1"/>
  <c r="AG91" i="8" s="1"/>
  <c r="AO91" i="8" a="1"/>
  <c r="AO91" i="8" s="1"/>
  <c r="AH91" i="8" a="1"/>
  <c r="AH91" i="8" s="1"/>
  <c r="AP91" i="8" a="1"/>
  <c r="AP91" i="8" s="1"/>
  <c r="AI91" i="8" a="1"/>
  <c r="AI91" i="8" s="1"/>
  <c r="AJ91" i="8" a="1"/>
  <c r="AJ91" i="8" s="1"/>
  <c r="AK91" i="8" a="1"/>
  <c r="AK91" i="8" s="1"/>
  <c r="AB91" i="8" a="1"/>
  <c r="AB91" i="8" s="1"/>
  <c r="AA91" i="8" a="1"/>
  <c r="AA91" i="8" s="1"/>
  <c r="AD91" i="8" a="1"/>
  <c r="AD91" i="8" s="1"/>
  <c r="V91" i="8" a="1"/>
  <c r="V91" i="8" s="1"/>
  <c r="Y91" i="8" a="1"/>
  <c r="Y91" i="8" s="1"/>
  <c r="W91" i="8" a="1"/>
  <c r="W91" i="8" s="1"/>
  <c r="Z91" i="8" a="1"/>
  <c r="Z91" i="8" s="1"/>
  <c r="AC91" i="8" a="1"/>
  <c r="AC91" i="8" s="1"/>
  <c r="AE91" i="8" a="1"/>
  <c r="AE91" i="8" s="1"/>
  <c r="T91" i="8" a="1"/>
  <c r="T91" i="8" s="1"/>
  <c r="U91" i="8" s="1"/>
  <c r="DO93" i="2"/>
  <c r="BB91" i="8" s="1"/>
  <c r="DP93" i="2"/>
  <c r="BC91" i="8" s="1"/>
  <c r="DN100" i="2"/>
  <c r="BA98" i="8" s="1"/>
  <c r="DP38" i="2"/>
  <c r="BC36" i="8" s="1"/>
  <c r="DN19" i="2"/>
  <c r="AN17" i="8" s="1" a="1"/>
  <c r="AN17" i="8" s="1"/>
  <c r="DN210" i="2"/>
  <c r="BA208" i="8" s="1"/>
  <c r="DP206" i="2"/>
  <c r="BC204" i="8" s="1"/>
  <c r="DO125" i="2"/>
  <c r="BB123" i="8" s="1"/>
  <c r="DO122" i="2"/>
  <c r="BB120" i="8" s="1"/>
  <c r="DN41" i="2"/>
  <c r="BA39" i="8" s="1"/>
  <c r="DN197" i="2"/>
  <c r="BA195" i="8" s="1"/>
  <c r="DO197" i="2"/>
  <c r="BB195" i="8" s="1"/>
  <c r="DP182" i="2"/>
  <c r="BC180" i="8" s="1"/>
  <c r="DP33" i="2"/>
  <c r="BC31" i="8" s="1"/>
  <c r="AL131" i="8" a="1"/>
  <c r="AL131" i="8" s="1"/>
  <c r="AG131" i="8" a="1"/>
  <c r="AG131" i="8" s="1"/>
  <c r="AJ131" i="8" a="1"/>
  <c r="AJ131" i="8" s="1"/>
  <c r="AI131" i="8" a="1"/>
  <c r="AI131" i="8" s="1"/>
  <c r="AP131" i="8" a="1"/>
  <c r="AP131" i="8" s="1"/>
  <c r="AH131" i="8" a="1"/>
  <c r="AH131" i="8" s="1"/>
  <c r="AN131" i="8" a="1"/>
  <c r="AN131" i="8" s="1"/>
  <c r="AM131" i="8" a="1"/>
  <c r="AM131" i="8" s="1"/>
  <c r="AC131" i="8" a="1"/>
  <c r="AC131" i="8" s="1"/>
  <c r="AA131" i="8" a="1"/>
  <c r="AA131" i="8" s="1"/>
  <c r="AD131" i="8" a="1"/>
  <c r="AD131" i="8" s="1"/>
  <c r="W131" i="8" a="1"/>
  <c r="W131" i="8" s="1"/>
  <c r="BF131" i="8" s="1" a="1"/>
  <c r="BF131" i="8" s="1"/>
  <c r="Z131" i="8" a="1"/>
  <c r="Z131" i="8" s="1"/>
  <c r="AB131" i="8" a="1"/>
  <c r="AB131" i="8" s="1"/>
  <c r="T131" i="8" a="1"/>
  <c r="T131" i="8" s="1"/>
  <c r="U131" i="8" s="1"/>
  <c r="DO86" i="2"/>
  <c r="BB84" i="8" s="1"/>
  <c r="DP86" i="2"/>
  <c r="BC84" i="8" s="1"/>
  <c r="DO37" i="2"/>
  <c r="BB35" i="8" s="1"/>
  <c r="DP42" i="2"/>
  <c r="BC40" i="8" s="1"/>
  <c r="DP118" i="2"/>
  <c r="BC116" i="8" s="1"/>
  <c r="AL184" i="8" a="1"/>
  <c r="AL184" i="8" s="1"/>
  <c r="AM184" i="8" a="1"/>
  <c r="AM184" i="8" s="1"/>
  <c r="AG184" i="8" a="1"/>
  <c r="AG184" i="8" s="1"/>
  <c r="AP184" i="8" a="1"/>
  <c r="AP184" i="8" s="1"/>
  <c r="AI184" i="8" a="1"/>
  <c r="AI184" i="8" s="1"/>
  <c r="AK184" i="8" a="1"/>
  <c r="AK184" i="8" s="1"/>
  <c r="AO184" i="8" a="1"/>
  <c r="AO184" i="8" s="1"/>
  <c r="AH184" i="8" a="1"/>
  <c r="AH184" i="8" s="1"/>
  <c r="AN184" i="8" a="1"/>
  <c r="AN184" i="8" s="1"/>
  <c r="AJ184" i="8" a="1"/>
  <c r="AJ184" i="8" s="1"/>
  <c r="Z184" i="8" a="1"/>
  <c r="Z184" i="8" s="1"/>
  <c r="AB184" i="8" a="1"/>
  <c r="AB184" i="8" s="1"/>
  <c r="AC184" i="8" a="1"/>
  <c r="AC184" i="8" s="1"/>
  <c r="V184" i="8" a="1"/>
  <c r="V184" i="8" s="1"/>
  <c r="AD184" i="8" a="1"/>
  <c r="AD184" i="8" s="1"/>
  <c r="Y184" i="8" a="1"/>
  <c r="Y184" i="8" s="1"/>
  <c r="W184" i="8" a="1"/>
  <c r="W184" i="8" s="1"/>
  <c r="AA184" i="8" a="1"/>
  <c r="AA184" i="8" s="1"/>
  <c r="AE184" i="8" a="1"/>
  <c r="AE184" i="8" s="1"/>
  <c r="T184" i="8" a="1"/>
  <c r="T184" i="8" s="1"/>
  <c r="U184" i="8" s="1"/>
  <c r="DP186" i="2"/>
  <c r="BC184" i="8" s="1"/>
  <c r="DN52" i="2"/>
  <c r="BA50" i="8" s="1"/>
  <c r="DN164" i="2"/>
  <c r="BA162" i="8" s="1"/>
  <c r="DP208" i="2"/>
  <c r="BC206" i="8" s="1"/>
  <c r="DN135" i="2"/>
  <c r="BA133" i="8" s="1"/>
  <c r="DO45" i="2"/>
  <c r="BB43" i="8" s="1"/>
  <c r="DP214" i="2"/>
  <c r="BC212" i="8" s="1"/>
  <c r="AN68" i="8" a="1"/>
  <c r="AN68" i="8" s="1"/>
  <c r="AG68" i="8" a="1"/>
  <c r="AG68" i="8" s="1"/>
  <c r="AH68" i="8" a="1"/>
  <c r="AH68" i="8" s="1"/>
  <c r="AO68" i="8" a="1"/>
  <c r="AO68" i="8" s="1"/>
  <c r="AI68" i="8" a="1"/>
  <c r="AI68" i="8" s="1"/>
  <c r="AP68" i="8" a="1"/>
  <c r="AP68" i="8" s="1"/>
  <c r="AJ68" i="8" a="1"/>
  <c r="AJ68" i="8" s="1"/>
  <c r="AK68" i="8" a="1"/>
  <c r="AK68" i="8" s="1"/>
  <c r="AL68" i="8" a="1"/>
  <c r="AL68" i="8" s="1"/>
  <c r="AM68" i="8" a="1"/>
  <c r="AM68" i="8" s="1"/>
  <c r="Y68" i="8" a="1"/>
  <c r="Y68" i="8" s="1"/>
  <c r="AB68" i="8" a="1"/>
  <c r="AB68" i="8" s="1"/>
  <c r="AC68" i="8" a="1"/>
  <c r="AC68" i="8" s="1"/>
  <c r="W68" i="8" a="1"/>
  <c r="W68" i="8" s="1"/>
  <c r="Z68" i="8" a="1"/>
  <c r="Z68" i="8" s="1"/>
  <c r="AD68" i="8" a="1"/>
  <c r="AD68" i="8" s="1"/>
  <c r="AE68" i="8" a="1"/>
  <c r="AE68" i="8" s="1"/>
  <c r="V68" i="8" a="1"/>
  <c r="V68" i="8" s="1"/>
  <c r="AA68" i="8" a="1"/>
  <c r="AA68" i="8" s="1"/>
  <c r="T68" i="8" a="1"/>
  <c r="T68" i="8" s="1"/>
  <c r="U68" i="8" s="1"/>
  <c r="AJ148" i="8" a="1"/>
  <c r="AJ148" i="8" s="1"/>
  <c r="AL148" i="8" a="1"/>
  <c r="AL148" i="8" s="1"/>
  <c r="DP184" i="2"/>
  <c r="BC182" i="8" s="1"/>
  <c r="AL34" i="8" a="1"/>
  <c r="AL34" i="8" s="1"/>
  <c r="AM34" i="8" a="1"/>
  <c r="AM34" i="8" s="1"/>
  <c r="AN34" i="8" a="1"/>
  <c r="AN34" i="8" s="1"/>
  <c r="AG34" i="8" a="1"/>
  <c r="AG34" i="8" s="1"/>
  <c r="AO34" i="8" a="1"/>
  <c r="AO34" i="8" s="1"/>
  <c r="AH34" i="8" a="1"/>
  <c r="AH34" i="8" s="1"/>
  <c r="AP34" i="8" a="1"/>
  <c r="AP34" i="8" s="1"/>
  <c r="AI34" i="8" a="1"/>
  <c r="AI34" i="8" s="1"/>
  <c r="AJ34" i="8" a="1"/>
  <c r="AJ34" i="8" s="1"/>
  <c r="AK34" i="8" a="1"/>
  <c r="AK34" i="8" s="1"/>
  <c r="Z34" i="8" a="1"/>
  <c r="Z34" i="8" s="1"/>
  <c r="V34" i="8" a="1"/>
  <c r="V34" i="8" s="1"/>
  <c r="AD34" i="8" a="1"/>
  <c r="AD34" i="8" s="1"/>
  <c r="BM34" i="8" s="1" a="1"/>
  <c r="BM34" i="8" s="1"/>
  <c r="AE34" i="8" a="1"/>
  <c r="AE34" i="8" s="1"/>
  <c r="W34" i="8" a="1"/>
  <c r="W34" i="8" s="1"/>
  <c r="Y34" i="8" a="1"/>
  <c r="Y34" i="8" s="1"/>
  <c r="AA34" i="8" a="1"/>
  <c r="AA34" i="8" s="1"/>
  <c r="AB34" i="8" a="1"/>
  <c r="AB34" i="8" s="1"/>
  <c r="AC34" i="8" a="1"/>
  <c r="AC34" i="8" s="1"/>
  <c r="T34" i="8" a="1"/>
  <c r="T34" i="8" s="1"/>
  <c r="U34" i="8" s="1"/>
  <c r="DP36" i="2"/>
  <c r="BC34" i="8" s="1"/>
  <c r="DN106" i="2"/>
  <c r="BA104" i="8" s="1"/>
  <c r="AG119" i="8" a="1"/>
  <c r="AG119" i="8" s="1"/>
  <c r="AO119" i="8" a="1"/>
  <c r="AO119" i="8" s="1"/>
  <c r="AH119" i="8" a="1"/>
  <c r="AH119" i="8" s="1"/>
  <c r="AP119" i="8" a="1"/>
  <c r="AP119" i="8" s="1"/>
  <c r="AJ119" i="8" a="1"/>
  <c r="AJ119" i="8" s="1"/>
  <c r="AK119" i="8" a="1"/>
  <c r="AK119" i="8" s="1"/>
  <c r="AM119" i="8" a="1"/>
  <c r="AM119" i="8" s="1"/>
  <c r="AN119" i="8" a="1"/>
  <c r="AN119" i="8" s="1"/>
  <c r="AI119" i="8" a="1"/>
  <c r="AI119" i="8" s="1"/>
  <c r="AL119" i="8" a="1"/>
  <c r="AL119" i="8" s="1"/>
  <c r="W119" i="8" a="1"/>
  <c r="W119" i="8" s="1"/>
  <c r="AD119" i="8" a="1"/>
  <c r="AD119" i="8" s="1"/>
  <c r="AA119" i="8" a="1"/>
  <c r="AA119" i="8" s="1"/>
  <c r="V119" i="8" a="1"/>
  <c r="V119" i="8" s="1"/>
  <c r="Y119" i="8" a="1"/>
  <c r="Y119" i="8" s="1"/>
  <c r="AC119" i="8" a="1"/>
  <c r="AC119" i="8" s="1"/>
  <c r="Z119" i="8" a="1"/>
  <c r="Z119" i="8" s="1"/>
  <c r="AB119" i="8" a="1"/>
  <c r="AB119" i="8" s="1"/>
  <c r="AE119" i="8" a="1"/>
  <c r="AE119" i="8" s="1"/>
  <c r="T119" i="8" a="1"/>
  <c r="T119" i="8" s="1"/>
  <c r="U119" i="8" s="1"/>
  <c r="DP81" i="2"/>
  <c r="BC79" i="8" s="1"/>
  <c r="DO124" i="2"/>
  <c r="BB122" i="8" s="1"/>
  <c r="AL81" i="8" a="1"/>
  <c r="AL81" i="8" s="1"/>
  <c r="AM81" i="8" a="1"/>
  <c r="AM81" i="8" s="1"/>
  <c r="AN81" i="8" a="1"/>
  <c r="AN81" i="8" s="1"/>
  <c r="AG81" i="8" a="1"/>
  <c r="AG81" i="8" s="1"/>
  <c r="AO81" i="8" a="1"/>
  <c r="AO81" i="8" s="1"/>
  <c r="AH81" i="8" a="1"/>
  <c r="AH81" i="8" s="1"/>
  <c r="AP81" i="8" a="1"/>
  <c r="AP81" i="8" s="1"/>
  <c r="AI81" i="8" a="1"/>
  <c r="AI81" i="8" s="1"/>
  <c r="AJ81" i="8" a="1"/>
  <c r="AJ81" i="8" s="1"/>
  <c r="AK81" i="8" a="1"/>
  <c r="AK81" i="8" s="1"/>
  <c r="AA81" i="8" a="1"/>
  <c r="AA81" i="8" s="1"/>
  <c r="W81" i="8" a="1"/>
  <c r="W81" i="8" s="1"/>
  <c r="AD81" i="8" a="1"/>
  <c r="AD81" i="8" s="1"/>
  <c r="AE81" i="8" a="1"/>
  <c r="AE81" i="8" s="1"/>
  <c r="Y81" i="8" a="1"/>
  <c r="Y81" i="8" s="1"/>
  <c r="AB81" i="8" a="1"/>
  <c r="AB81" i="8" s="1"/>
  <c r="V81" i="8" a="1"/>
  <c r="V81" i="8" s="1"/>
  <c r="Z81" i="8" a="1"/>
  <c r="Z81" i="8" s="1"/>
  <c r="AC81" i="8" a="1"/>
  <c r="AC81" i="8" s="1"/>
  <c r="T81" i="8" a="1"/>
  <c r="T81" i="8" s="1"/>
  <c r="U81" i="8" s="1"/>
  <c r="AM127" i="8" a="1"/>
  <c r="AM127" i="8" s="1"/>
  <c r="AH127" i="8" a="1"/>
  <c r="AH127" i="8" s="1"/>
  <c r="AP127" i="8" a="1"/>
  <c r="AP127" i="8" s="1"/>
  <c r="AK127" i="8" a="1"/>
  <c r="AK127" i="8" s="1"/>
  <c r="AL127" i="8" a="1"/>
  <c r="AL127" i="8" s="1"/>
  <c r="AN127" i="8" a="1"/>
  <c r="AN127" i="8" s="1"/>
  <c r="AI127" i="8" a="1"/>
  <c r="AI127" i="8" s="1"/>
  <c r="AJ127" i="8" a="1"/>
  <c r="AJ127" i="8" s="1"/>
  <c r="AG127" i="8" a="1"/>
  <c r="AG127" i="8" s="1"/>
  <c r="AO127" i="8" a="1"/>
  <c r="AO127" i="8" s="1"/>
  <c r="Z127" i="8" a="1"/>
  <c r="Z127" i="8" s="1"/>
  <c r="V127" i="8" a="1"/>
  <c r="V127" i="8" s="1"/>
  <c r="AD127" i="8" a="1"/>
  <c r="AD127" i="8" s="1"/>
  <c r="W127" i="8" a="1"/>
  <c r="W127" i="8" s="1"/>
  <c r="Y127" i="8" a="1"/>
  <c r="Y127" i="8" s="1"/>
  <c r="AB127" i="8" a="1"/>
  <c r="AB127" i="8" s="1"/>
  <c r="AE127" i="8" a="1"/>
  <c r="AE127" i="8" s="1"/>
  <c r="AA127" i="8" a="1"/>
  <c r="AA127" i="8" s="1"/>
  <c r="AC127" i="8" a="1"/>
  <c r="AC127" i="8" s="1"/>
  <c r="T127" i="8" a="1"/>
  <c r="T127" i="8" s="1"/>
  <c r="U127" i="8" s="1"/>
  <c r="DO142" i="2"/>
  <c r="BB140" i="8" s="1"/>
  <c r="DP142" i="2"/>
  <c r="BC140" i="8" s="1"/>
  <c r="DN56" i="2"/>
  <c r="BA54" i="8" s="1"/>
  <c r="DN169" i="2"/>
  <c r="BA167" i="8" s="1"/>
  <c r="DO169" i="2"/>
  <c r="BB167" i="8" s="1"/>
  <c r="DO212" i="2"/>
  <c r="BB210" i="8" s="1"/>
  <c r="AK66" i="8" a="1"/>
  <c r="AK66" i="8" s="1"/>
  <c r="Z66" i="8" a="1"/>
  <c r="Z66" i="8" s="1"/>
  <c r="DP177" i="2"/>
  <c r="BC175" i="8" s="1"/>
  <c r="AJ145" i="8" a="1"/>
  <c r="AJ145" i="8" s="1"/>
  <c r="AM145" i="8" a="1"/>
  <c r="AM145" i="8" s="1"/>
  <c r="AH145" i="8" a="1"/>
  <c r="AH145" i="8" s="1"/>
  <c r="AP145" i="8" a="1"/>
  <c r="AP145" i="8" s="1"/>
  <c r="AI145" i="8" a="1"/>
  <c r="AI145" i="8" s="1"/>
  <c r="AG145" i="8" a="1"/>
  <c r="AG145" i="8" s="1"/>
  <c r="AK145" i="8" a="1"/>
  <c r="AK145" i="8" s="1"/>
  <c r="AL145" i="8" a="1"/>
  <c r="AL145" i="8" s="1"/>
  <c r="AO145" i="8" a="1"/>
  <c r="AO145" i="8" s="1"/>
  <c r="AN145" i="8" a="1"/>
  <c r="AN145" i="8" s="1"/>
  <c r="AA145" i="8" a="1"/>
  <c r="AA145" i="8" s="1"/>
  <c r="W145" i="8" a="1"/>
  <c r="W145" i="8" s="1"/>
  <c r="AE145" i="8" a="1"/>
  <c r="AE145" i="8" s="1"/>
  <c r="Z145" i="8" a="1"/>
  <c r="Z145" i="8" s="1"/>
  <c r="AD145" i="8" a="1"/>
  <c r="AD145" i="8" s="1"/>
  <c r="V145" i="8" a="1"/>
  <c r="V145" i="8" s="1"/>
  <c r="Y145" i="8" a="1"/>
  <c r="Y145" i="8" s="1"/>
  <c r="AC145" i="8" a="1"/>
  <c r="AC145" i="8" s="1"/>
  <c r="AB145" i="8" a="1"/>
  <c r="AB145" i="8" s="1"/>
  <c r="T145" i="8" a="1"/>
  <c r="T145" i="8" s="1"/>
  <c r="U145" i="8" s="1"/>
  <c r="AH83" i="8" a="1"/>
  <c r="AH83" i="8" s="1"/>
  <c r="AP83" i="8" a="1"/>
  <c r="AP83" i="8" s="1"/>
  <c r="AI83" i="8" a="1"/>
  <c r="AI83" i="8" s="1"/>
  <c r="AJ83" i="8" a="1"/>
  <c r="AJ83" i="8" s="1"/>
  <c r="AK83" i="8" a="1"/>
  <c r="AK83" i="8" s="1"/>
  <c r="AL83" i="8" a="1"/>
  <c r="AL83" i="8" s="1"/>
  <c r="AM83" i="8" a="1"/>
  <c r="AM83" i="8" s="1"/>
  <c r="AN83" i="8" a="1"/>
  <c r="AN83" i="8" s="1"/>
  <c r="AG83" i="8" a="1"/>
  <c r="AG83" i="8" s="1"/>
  <c r="AO83" i="8" a="1"/>
  <c r="AO83" i="8" s="1"/>
  <c r="AA83" i="8" a="1"/>
  <c r="AA83" i="8" s="1"/>
  <c r="W83" i="8" a="1"/>
  <c r="W83" i="8" s="1"/>
  <c r="AE83" i="8" a="1"/>
  <c r="AE83" i="8" s="1"/>
  <c r="AC83" i="8" a="1"/>
  <c r="AC83" i="8" s="1"/>
  <c r="Z83" i="8" a="1"/>
  <c r="Z83" i="8" s="1"/>
  <c r="V83" i="8" a="1"/>
  <c r="V83" i="8" s="1"/>
  <c r="Y83" i="8" a="1"/>
  <c r="Y83" i="8" s="1"/>
  <c r="AB83" i="8" a="1"/>
  <c r="AB83" i="8" s="1"/>
  <c r="AD83" i="8" a="1"/>
  <c r="AD83" i="8" s="1"/>
  <c r="T83" i="8" a="1"/>
  <c r="T83" i="8" s="1"/>
  <c r="U83" i="8" s="1"/>
  <c r="AG139" i="8" a="1"/>
  <c r="AG139" i="8" s="1"/>
  <c r="AO139" i="8" a="1"/>
  <c r="AO139" i="8" s="1"/>
  <c r="AJ139" i="8" a="1"/>
  <c r="AJ139" i="8" s="1"/>
  <c r="AM139" i="8" a="1"/>
  <c r="AM139" i="8" s="1"/>
  <c r="AN139" i="8" a="1"/>
  <c r="AN139" i="8" s="1"/>
  <c r="AP139" i="8" a="1"/>
  <c r="AP139" i="8" s="1"/>
  <c r="AH139" i="8" a="1"/>
  <c r="AH139" i="8" s="1"/>
  <c r="AI139" i="8" a="1"/>
  <c r="AI139" i="8" s="1"/>
  <c r="AL139" i="8" a="1"/>
  <c r="AL139" i="8" s="1"/>
  <c r="AK139" i="8" a="1"/>
  <c r="AK139" i="8" s="1"/>
  <c r="W139" i="8" a="1"/>
  <c r="W139" i="8" s="1"/>
  <c r="AE139" i="8" a="1"/>
  <c r="AE139" i="8" s="1"/>
  <c r="AA139" i="8" a="1"/>
  <c r="AA139" i="8" s="1"/>
  <c r="AB139" i="8" a="1"/>
  <c r="AB139" i="8" s="1"/>
  <c r="V139" i="8" a="1"/>
  <c r="V139" i="8" s="1"/>
  <c r="Y139" i="8" a="1"/>
  <c r="Y139" i="8" s="1"/>
  <c r="Z139" i="8" a="1"/>
  <c r="Z139" i="8" s="1"/>
  <c r="AC139" i="8" a="1"/>
  <c r="AC139" i="8" s="1"/>
  <c r="AD139" i="8" a="1"/>
  <c r="AD139" i="8" s="1"/>
  <c r="T139" i="8" a="1"/>
  <c r="T139" i="8" s="1"/>
  <c r="U139" i="8" s="1"/>
  <c r="DN138" i="2"/>
  <c r="BA136" i="8" s="1"/>
  <c r="DP131" i="2"/>
  <c r="BC129" i="8" s="1"/>
  <c r="DN140" i="2"/>
  <c r="BA138" i="8" s="1"/>
  <c r="DN40" i="2"/>
  <c r="BA38" i="8" s="1"/>
  <c r="DP95" i="2"/>
  <c r="BC93" i="8" s="1"/>
  <c r="AN30" i="8" a="1"/>
  <c r="AN30" i="8" s="1"/>
  <c r="AG30" i="8" a="1"/>
  <c r="AG30" i="8" s="1"/>
  <c r="AO30" i="8" a="1"/>
  <c r="AO30" i="8" s="1"/>
  <c r="AH30" i="8" a="1"/>
  <c r="AH30" i="8" s="1"/>
  <c r="AP30" i="8" a="1"/>
  <c r="AP30" i="8" s="1"/>
  <c r="AI30" i="8" a="1"/>
  <c r="AI30" i="8" s="1"/>
  <c r="AJ30" i="8" a="1"/>
  <c r="AJ30" i="8" s="1"/>
  <c r="AK30" i="8" a="1"/>
  <c r="AK30" i="8" s="1"/>
  <c r="AL30" i="8" a="1"/>
  <c r="AL30" i="8" s="1"/>
  <c r="AM30" i="8" a="1"/>
  <c r="AM30" i="8" s="1"/>
  <c r="W30" i="8" a="1"/>
  <c r="W30" i="8" s="1"/>
  <c r="AD30" i="8" a="1"/>
  <c r="AD30" i="8" s="1"/>
  <c r="AB30" i="8" a="1"/>
  <c r="AB30" i="8" s="1"/>
  <c r="AC30" i="8" a="1"/>
  <c r="AC30" i="8" s="1"/>
  <c r="AE30" i="8" a="1"/>
  <c r="AE30" i="8" s="1"/>
  <c r="V30" i="8" a="1"/>
  <c r="V30" i="8" s="1"/>
  <c r="Y30" i="8" a="1"/>
  <c r="Y30" i="8" s="1"/>
  <c r="Z30" i="8" a="1"/>
  <c r="Z30" i="8" s="1"/>
  <c r="AA30" i="8" a="1"/>
  <c r="AA30" i="8" s="1"/>
  <c r="T30" i="8" a="1"/>
  <c r="T30" i="8" s="1"/>
  <c r="U30" i="8" s="1"/>
  <c r="DO32" i="2"/>
  <c r="BB30" i="8" s="1"/>
  <c r="DO165" i="2"/>
  <c r="BB163" i="8" s="1"/>
  <c r="AG149" i="8" a="1"/>
  <c r="AG149" i="8" s="1"/>
  <c r="AO149" i="8" a="1"/>
  <c r="AO149" i="8" s="1"/>
  <c r="AH149" i="8" a="1"/>
  <c r="AH149" i="8" s="1"/>
  <c r="AP149" i="8" a="1"/>
  <c r="AP149" i="8" s="1"/>
  <c r="AJ149" i="8" a="1"/>
  <c r="AJ149" i="8" s="1"/>
  <c r="AK149" i="8" a="1"/>
  <c r="AK149" i="8" s="1"/>
  <c r="AL149" i="8" a="1"/>
  <c r="AL149" i="8" s="1"/>
  <c r="AN149" i="8" a="1"/>
  <c r="AN149" i="8" s="1"/>
  <c r="AI149" i="8" a="1"/>
  <c r="AI149" i="8" s="1"/>
  <c r="AM149" i="8" a="1"/>
  <c r="AM149" i="8" s="1"/>
  <c r="Z149" i="8" a="1"/>
  <c r="Z149" i="8" s="1"/>
  <c r="V149" i="8" a="1"/>
  <c r="V149" i="8" s="1"/>
  <c r="AD149" i="8" a="1"/>
  <c r="AD149" i="8" s="1"/>
  <c r="AA149" i="8" a="1"/>
  <c r="AA149" i="8" s="1"/>
  <c r="AB149" i="8" a="1"/>
  <c r="AB149" i="8" s="1"/>
  <c r="AE149" i="8" a="1"/>
  <c r="AE149" i="8" s="1"/>
  <c r="W149" i="8" a="1"/>
  <c r="W149" i="8" s="1"/>
  <c r="Y149" i="8" a="1"/>
  <c r="Y149" i="8" s="1"/>
  <c r="AC149" i="8" a="1"/>
  <c r="AC149" i="8" s="1"/>
  <c r="T149" i="8" a="1"/>
  <c r="T149" i="8" s="1"/>
  <c r="U149" i="8" s="1"/>
  <c r="DP151" i="2"/>
  <c r="BC149" i="8" s="1"/>
  <c r="DN67" i="2"/>
  <c r="BA65" i="8" s="1"/>
  <c r="DN209" i="2"/>
  <c r="BA207" i="8" s="1"/>
  <c r="DN26" i="2"/>
  <c r="BA24" i="8" s="1"/>
  <c r="AK128" i="8" a="1"/>
  <c r="AK128" i="8" s="1"/>
  <c r="AN128" i="8" a="1"/>
  <c r="AN128" i="8" s="1"/>
  <c r="AI128" i="8" a="1"/>
  <c r="AI128" i="8" s="1"/>
  <c r="AJ128" i="8" a="1"/>
  <c r="AJ128" i="8" s="1"/>
  <c r="AH128" i="8" a="1"/>
  <c r="AH128" i="8" s="1"/>
  <c r="AO128" i="8" a="1"/>
  <c r="AO128" i="8" s="1"/>
  <c r="AP128" i="8" a="1"/>
  <c r="AP128" i="8" s="1"/>
  <c r="AG128" i="8" a="1"/>
  <c r="AG128" i="8" s="1"/>
  <c r="AM128" i="8" a="1"/>
  <c r="AM128" i="8" s="1"/>
  <c r="AL128" i="8" a="1"/>
  <c r="AL128" i="8" s="1"/>
  <c r="AB128" i="8" a="1"/>
  <c r="AB128" i="8" s="1"/>
  <c r="W128" i="8" a="1"/>
  <c r="W128" i="8" s="1"/>
  <c r="Z128" i="8" a="1"/>
  <c r="Z128" i="8" s="1"/>
  <c r="AC128" i="8" a="1"/>
  <c r="AC128" i="8" s="1"/>
  <c r="AE128" i="8" a="1"/>
  <c r="AE128" i="8" s="1"/>
  <c r="V128" i="8" a="1"/>
  <c r="V128" i="8" s="1"/>
  <c r="Y128" i="8" a="1"/>
  <c r="Y128" i="8" s="1"/>
  <c r="AA128" i="8" a="1"/>
  <c r="AA128" i="8" s="1"/>
  <c r="AD128" i="8" a="1"/>
  <c r="AD128" i="8" s="1"/>
  <c r="T128" i="8" a="1"/>
  <c r="T128" i="8" s="1"/>
  <c r="U128" i="8" s="1"/>
  <c r="DO166" i="2"/>
  <c r="BB164" i="8" s="1"/>
  <c r="DP166" i="2"/>
  <c r="BC164" i="8" s="1"/>
  <c r="DN108" i="2"/>
  <c r="BA106" i="8" s="1"/>
  <c r="AL62" i="8" a="1"/>
  <c r="AL62" i="8" s="1"/>
  <c r="AM62" i="8" a="1"/>
  <c r="AM62" i="8" s="1"/>
  <c r="AN62" i="8" a="1"/>
  <c r="AN62" i="8" s="1"/>
  <c r="AG62" i="8" a="1"/>
  <c r="AG62" i="8" s="1"/>
  <c r="AH62" i="8" a="1"/>
  <c r="AH62" i="8" s="1"/>
  <c r="AO62" i="8" a="1"/>
  <c r="AO62" i="8" s="1"/>
  <c r="AI62" i="8" a="1"/>
  <c r="AI62" i="8" s="1"/>
  <c r="AP62" i="8" a="1"/>
  <c r="AP62" i="8" s="1"/>
  <c r="AJ62" i="8" a="1"/>
  <c r="AJ62" i="8" s="1"/>
  <c r="AK62" i="8" a="1"/>
  <c r="AK62" i="8" s="1"/>
  <c r="W62" i="8" a="1"/>
  <c r="W62" i="8" s="1"/>
  <c r="AE62" i="8" a="1"/>
  <c r="AE62" i="8" s="1"/>
  <c r="Z62" i="8" a="1"/>
  <c r="Z62" i="8" s="1"/>
  <c r="AA62" i="8" a="1"/>
  <c r="AA62" i="8" s="1"/>
  <c r="V62" i="8" a="1"/>
  <c r="V62" i="8" s="1"/>
  <c r="AD62" i="8" a="1"/>
  <c r="AD62" i="8" s="1"/>
  <c r="AB62" i="8" a="1"/>
  <c r="AB62" i="8" s="1"/>
  <c r="AC62" i="8" a="1"/>
  <c r="AC62" i="8" s="1"/>
  <c r="Y62" i="8" a="1"/>
  <c r="Y62" i="8" s="1"/>
  <c r="T62" i="8" a="1"/>
  <c r="T62" i="8" s="1"/>
  <c r="U62" i="8" s="1"/>
  <c r="DP64" i="2"/>
  <c r="BC62" i="8" s="1"/>
  <c r="DO20" i="2"/>
  <c r="AO18" i="8" s="1" a="1"/>
  <c r="AO18" i="8" s="1"/>
  <c r="DN115" i="2"/>
  <c r="BA113" i="8" s="1"/>
  <c r="DP153" i="2"/>
  <c r="BC151" i="8" s="1"/>
  <c r="DN189" i="2"/>
  <c r="BA187" i="8" s="1"/>
  <c r="DN206" i="2"/>
  <c r="BA204" i="8" s="1"/>
  <c r="AL134" i="8" a="1"/>
  <c r="AL134" i="8" s="1"/>
  <c r="AM134" i="8" a="1"/>
  <c r="AM134" i="8" s="1"/>
  <c r="AO134" i="8" a="1"/>
  <c r="AO134" i="8" s="1"/>
  <c r="AH134" i="8" a="1"/>
  <c r="AH134" i="8" s="1"/>
  <c r="AK134" i="8" a="1"/>
  <c r="AK134" i="8" s="1"/>
  <c r="AN134" i="8" a="1"/>
  <c r="AN134" i="8" s="1"/>
  <c r="AP134" i="8" a="1"/>
  <c r="AP134" i="8" s="1"/>
  <c r="AG134" i="8" a="1"/>
  <c r="AG134" i="8" s="1"/>
  <c r="AJ134" i="8" a="1"/>
  <c r="AJ134" i="8" s="1"/>
  <c r="AI134" i="8" a="1"/>
  <c r="AI134" i="8" s="1"/>
  <c r="Z134" i="8" a="1"/>
  <c r="Z134" i="8" s="1"/>
  <c r="V134" i="8" a="1"/>
  <c r="V134" i="8" s="1"/>
  <c r="AD134" i="8" a="1"/>
  <c r="AD134" i="8" s="1"/>
  <c r="Y134" i="8" a="1"/>
  <c r="Y134" i="8" s="1"/>
  <c r="AB134" i="8" a="1"/>
  <c r="AB134" i="8" s="1"/>
  <c r="AE134" i="8" a="1"/>
  <c r="AE134" i="8" s="1"/>
  <c r="W134" i="8" a="1"/>
  <c r="W134" i="8" s="1"/>
  <c r="AA134" i="8" a="1"/>
  <c r="AA134" i="8" s="1"/>
  <c r="AC134" i="8" a="1"/>
  <c r="AC134" i="8" s="1"/>
  <c r="T134" i="8" a="1"/>
  <c r="T134" i="8" s="1"/>
  <c r="U134" i="8" s="1"/>
  <c r="AM72" i="8" a="1"/>
  <c r="AM72" i="8" s="1"/>
  <c r="AN72" i="8" a="1"/>
  <c r="AN72" i="8" s="1"/>
  <c r="AG72" i="8" a="1"/>
  <c r="AG72" i="8" s="1"/>
  <c r="AH72" i="8" a="1"/>
  <c r="AH72" i="8" s="1"/>
  <c r="AO72" i="8" a="1"/>
  <c r="AO72" i="8" s="1"/>
  <c r="AI72" i="8" a="1"/>
  <c r="AI72" i="8" s="1"/>
  <c r="AP72" i="8" a="1"/>
  <c r="AP72" i="8" s="1"/>
  <c r="AJ72" i="8" a="1"/>
  <c r="AJ72" i="8" s="1"/>
  <c r="AK72" i="8" a="1"/>
  <c r="AK72" i="8" s="1"/>
  <c r="AL72" i="8" a="1"/>
  <c r="AL72" i="8" s="1"/>
  <c r="AA72" i="8" a="1"/>
  <c r="AA72" i="8" s="1"/>
  <c r="AB72" i="8" a="1"/>
  <c r="AB72" i="8" s="1"/>
  <c r="W72" i="8" a="1"/>
  <c r="W72" i="8" s="1"/>
  <c r="AE72" i="8" a="1"/>
  <c r="AE72" i="8" s="1"/>
  <c r="AD72" i="8" a="1"/>
  <c r="AD72" i="8" s="1"/>
  <c r="V72" i="8" a="1"/>
  <c r="V72" i="8" s="1"/>
  <c r="Y72" i="8" a="1"/>
  <c r="Y72" i="8" s="1"/>
  <c r="AC72" i="8" a="1"/>
  <c r="AC72" i="8" s="1"/>
  <c r="Z72" i="8" a="1"/>
  <c r="Z72" i="8" s="1"/>
  <c r="T72" i="8" a="1"/>
  <c r="T72" i="8" s="1"/>
  <c r="U72" i="8" s="1"/>
  <c r="DN110" i="2"/>
  <c r="BA108" i="8" s="1"/>
  <c r="AM55" i="8" a="1"/>
  <c r="AM55" i="8" s="1"/>
  <c r="AN55" i="8" a="1"/>
  <c r="AN55" i="8" s="1"/>
  <c r="AG55" i="8" a="1"/>
  <c r="AG55" i="8" s="1"/>
  <c r="AO55" i="8" a="1"/>
  <c r="AO55" i="8" s="1"/>
  <c r="AH55" i="8" a="1"/>
  <c r="AH55" i="8" s="1"/>
  <c r="AP55" i="8" a="1"/>
  <c r="AP55" i="8" s="1"/>
  <c r="AI55" i="8" a="1"/>
  <c r="AI55" i="8" s="1"/>
  <c r="AJ55" i="8" a="1"/>
  <c r="AJ55" i="8" s="1"/>
  <c r="AK55" i="8" a="1"/>
  <c r="AK55" i="8" s="1"/>
  <c r="AL55" i="8" a="1"/>
  <c r="AL55" i="8" s="1"/>
  <c r="Z55" i="8" a="1"/>
  <c r="Z55" i="8" s="1"/>
  <c r="W55" i="8" a="1"/>
  <c r="W55" i="8" s="1"/>
  <c r="AB55" i="8" a="1"/>
  <c r="AB55" i="8" s="1"/>
  <c r="V55" i="8" a="1"/>
  <c r="V55" i="8" s="1"/>
  <c r="AE55" i="8" a="1"/>
  <c r="AE55" i="8" s="1"/>
  <c r="AA55" i="8" a="1"/>
  <c r="AA55" i="8" s="1"/>
  <c r="Y55" i="8" a="1"/>
  <c r="Y55" i="8" s="1"/>
  <c r="AC55" i="8" a="1"/>
  <c r="AC55" i="8" s="1"/>
  <c r="AD55" i="8" a="1"/>
  <c r="AD55" i="8" s="1"/>
  <c r="T55" i="8" a="1"/>
  <c r="T55" i="8" s="1"/>
  <c r="U55" i="8" s="1"/>
  <c r="DP88" i="2"/>
  <c r="BC86" i="8" s="1"/>
  <c r="DO33" i="2"/>
  <c r="BB31" i="8" s="1"/>
  <c r="AM114" i="8" a="1"/>
  <c r="AM114" i="8" s="1"/>
  <c r="AN114" i="8" a="1"/>
  <c r="AN114" i="8" s="1"/>
  <c r="AG114" i="8" a="1"/>
  <c r="AG114" i="8" s="1"/>
  <c r="AH114" i="8" a="1"/>
  <c r="AH114" i="8" s="1"/>
  <c r="AO114" i="8" a="1"/>
  <c r="AO114" i="8" s="1"/>
  <c r="AI114" i="8" a="1"/>
  <c r="AI114" i="8" s="1"/>
  <c r="AJ114" i="8" a="1"/>
  <c r="AJ114" i="8" s="1"/>
  <c r="AP114" i="8" a="1"/>
  <c r="AP114" i="8" s="1"/>
  <c r="AK114" i="8" a="1"/>
  <c r="AK114" i="8" s="1"/>
  <c r="AL114" i="8" a="1"/>
  <c r="AL114" i="8" s="1"/>
  <c r="AB114" i="8" a="1"/>
  <c r="AB114" i="8" s="1"/>
  <c r="AE114" i="8" a="1"/>
  <c r="AE114" i="8" s="1"/>
  <c r="V114" i="8" a="1"/>
  <c r="V114" i="8" s="1"/>
  <c r="Y114" i="8" a="1"/>
  <c r="Y114" i="8" s="1"/>
  <c r="AA114" i="8" a="1"/>
  <c r="AA114" i="8" s="1"/>
  <c r="AC114" i="8" a="1"/>
  <c r="AC114" i="8" s="1"/>
  <c r="AD114" i="8" a="1"/>
  <c r="AD114" i="8" s="1"/>
  <c r="W114" i="8" a="1"/>
  <c r="W114" i="8" s="1"/>
  <c r="Z114" i="8" a="1"/>
  <c r="Z114" i="8" s="1"/>
  <c r="T114" i="8" a="1"/>
  <c r="T114" i="8" s="1"/>
  <c r="U114" i="8" s="1"/>
  <c r="DO133" i="2"/>
  <c r="BB131" i="8" s="1"/>
  <c r="AM84" i="8" a="1"/>
  <c r="AM84" i="8" s="1"/>
  <c r="AN84" i="8" a="1"/>
  <c r="AN84" i="8" s="1"/>
  <c r="AG84" i="8" a="1"/>
  <c r="AG84" i="8" s="1"/>
  <c r="AO84" i="8" a="1"/>
  <c r="AO84" i="8" s="1"/>
  <c r="AH84" i="8" a="1"/>
  <c r="AH84" i="8" s="1"/>
  <c r="AP84" i="8" a="1"/>
  <c r="AP84" i="8" s="1"/>
  <c r="AI84" i="8" a="1"/>
  <c r="AI84" i="8" s="1"/>
  <c r="AJ84" i="8" a="1"/>
  <c r="AJ84" i="8" s="1"/>
  <c r="AK84" i="8" a="1"/>
  <c r="AK84" i="8" s="1"/>
  <c r="AL84" i="8" a="1"/>
  <c r="AL84" i="8" s="1"/>
  <c r="Y84" i="8" a="1"/>
  <c r="Y84" i="8" s="1"/>
  <c r="AB84" i="8" a="1"/>
  <c r="AB84" i="8" s="1"/>
  <c r="AC84" i="8" a="1"/>
  <c r="AC84" i="8" s="1"/>
  <c r="V84" i="8" a="1"/>
  <c r="V84" i="8" s="1"/>
  <c r="AE84" i="8" a="1"/>
  <c r="AE84" i="8" s="1"/>
  <c r="AA84" i="8" a="1"/>
  <c r="AA84" i="8" s="1"/>
  <c r="AD84" i="8" a="1"/>
  <c r="AD84" i="8" s="1"/>
  <c r="W84" i="8" a="1"/>
  <c r="W84" i="8" s="1"/>
  <c r="Z84" i="8" a="1"/>
  <c r="Z84" i="8" s="1"/>
  <c r="T84" i="8" a="1"/>
  <c r="T84" i="8" s="1"/>
  <c r="U84" i="8" s="1"/>
  <c r="DN86" i="2"/>
  <c r="BA84" i="8" s="1"/>
  <c r="DO134" i="2"/>
  <c r="BB132" i="8" s="1"/>
  <c r="DP134" i="2"/>
  <c r="BC132" i="8" s="1"/>
  <c r="DO42" i="2"/>
  <c r="BB40" i="8" s="1"/>
  <c r="AK188" i="8" a="1"/>
  <c r="AK188" i="8" s="1"/>
  <c r="AL188" i="8" a="1"/>
  <c r="AL188" i="8" s="1"/>
  <c r="AH188" i="8" a="1"/>
  <c r="AH188" i="8" s="1"/>
  <c r="AJ188" i="8" a="1"/>
  <c r="AJ188" i="8" s="1"/>
  <c r="AO188" i="8" a="1"/>
  <c r="AO188" i="8" s="1"/>
  <c r="AG188" i="8" a="1"/>
  <c r="AG188" i="8" s="1"/>
  <c r="AI188" i="8" a="1"/>
  <c r="AI188" i="8" s="1"/>
  <c r="AN188" i="8" a="1"/>
  <c r="AN188" i="8" s="1"/>
  <c r="AP188" i="8" a="1"/>
  <c r="AP188" i="8" s="1"/>
  <c r="AM188" i="8" a="1"/>
  <c r="AM188" i="8" s="1"/>
  <c r="Y188" i="8" a="1"/>
  <c r="Y188" i="8" s="1"/>
  <c r="Z188" i="8" a="1"/>
  <c r="Z188" i="8" s="1"/>
  <c r="AB188" i="8" a="1"/>
  <c r="AB188" i="8" s="1"/>
  <c r="AC188" i="8" a="1"/>
  <c r="AC188" i="8" s="1"/>
  <c r="V188" i="8" a="1"/>
  <c r="V188" i="8" s="1"/>
  <c r="AD188" i="8" a="1"/>
  <c r="AD188" i="8" s="1"/>
  <c r="W188" i="8" a="1"/>
  <c r="W188" i="8" s="1"/>
  <c r="AE188" i="8" a="1"/>
  <c r="AE188" i="8" s="1"/>
  <c r="AA188" i="8" a="1"/>
  <c r="AA188" i="8" s="1"/>
  <c r="T188" i="8" a="1"/>
  <c r="T188" i="8" s="1"/>
  <c r="U188" i="8" s="1"/>
  <c r="DP190" i="2"/>
  <c r="BC188" i="8" s="1"/>
  <c r="AL59" i="8" a="1"/>
  <c r="AL59" i="8" s="1"/>
  <c r="AM59" i="8" a="1"/>
  <c r="AM59" i="8" s="1"/>
  <c r="AG59" i="8" a="1"/>
  <c r="AG59" i="8" s="1"/>
  <c r="AN59" i="8" a="1"/>
  <c r="AN59" i="8" s="1"/>
  <c r="AH59" i="8" a="1"/>
  <c r="AH59" i="8" s="1"/>
  <c r="AO59" i="8" a="1"/>
  <c r="AO59" i="8" s="1"/>
  <c r="AI59" i="8" a="1"/>
  <c r="AI59" i="8" s="1"/>
  <c r="AP59" i="8" a="1"/>
  <c r="AP59" i="8" s="1"/>
  <c r="AJ59" i="8" a="1"/>
  <c r="AJ59" i="8" s="1"/>
  <c r="AK59" i="8" a="1"/>
  <c r="AK59" i="8" s="1"/>
  <c r="Y59" i="8" a="1"/>
  <c r="Y59" i="8" s="1"/>
  <c r="AC59" i="8" a="1"/>
  <c r="AC59" i="8" s="1"/>
  <c r="BL59" i="8" s="1" a="1"/>
  <c r="BL59" i="8" s="1"/>
  <c r="W59" i="8" a="1"/>
  <c r="W59" i="8" s="1"/>
  <c r="BF59" i="8" s="1" a="1"/>
  <c r="BF59" i="8" s="1"/>
  <c r="AB59" i="8" a="1"/>
  <c r="AB59" i="8" s="1"/>
  <c r="Z59" i="8" a="1"/>
  <c r="Z59" i="8" s="1"/>
  <c r="AA59" i="8" a="1"/>
  <c r="AA59" i="8" s="1"/>
  <c r="AD59" i="8" a="1"/>
  <c r="AD59" i="8" s="1"/>
  <c r="V59" i="8" a="1"/>
  <c r="V59" i="8" s="1"/>
  <c r="AE59" i="8" a="1"/>
  <c r="AE59" i="8" s="1"/>
  <c r="T59" i="8" a="1"/>
  <c r="T59" i="8" s="1"/>
  <c r="U59" i="8" s="1"/>
  <c r="DN186" i="2"/>
  <c r="BA184" i="8" s="1"/>
  <c r="DO186" i="2"/>
  <c r="BB184" i="8" s="1"/>
  <c r="DP46" i="2"/>
  <c r="BC44" i="8" s="1"/>
  <c r="AL186" i="8" a="1"/>
  <c r="AL186" i="8" s="1"/>
  <c r="AN186" i="8" a="1"/>
  <c r="AN186" i="8" s="1"/>
  <c r="Y186" i="8" a="1"/>
  <c r="Y186" i="8" s="1"/>
  <c r="Z186" i="8" a="1"/>
  <c r="Z186" i="8" s="1"/>
  <c r="DP207" i="2"/>
  <c r="BC205" i="8" s="1"/>
  <c r="DN208" i="2"/>
  <c r="BA206" i="8" s="1"/>
  <c r="DP135" i="2"/>
  <c r="BC133" i="8" s="1"/>
  <c r="DN45" i="2"/>
  <c r="BA43" i="8" s="1"/>
  <c r="DN214" i="2"/>
  <c r="BA212" i="8" s="1"/>
  <c r="DO184" i="2"/>
  <c r="BB182" i="8" s="1"/>
  <c r="DO36" i="2"/>
  <c r="BB34" i="8" s="1"/>
  <c r="AG52" i="8" a="1"/>
  <c r="AG52" i="8" s="1"/>
  <c r="AO52" i="8" a="1"/>
  <c r="AO52" i="8" s="1"/>
  <c r="Y52" i="8" a="1"/>
  <c r="Y52" i="8" s="1"/>
  <c r="AC52" i="8" a="1"/>
  <c r="AC52" i="8" s="1"/>
  <c r="AD52" i="8" a="1"/>
  <c r="AD52" i="8" s="1"/>
  <c r="T52" i="8" a="1"/>
  <c r="T52" i="8" s="1"/>
  <c r="U52" i="8" s="1"/>
  <c r="DP54" i="2"/>
  <c r="BC52" i="8" s="1"/>
  <c r="AM104" i="8" a="1"/>
  <c r="AM104" i="8" s="1"/>
  <c r="AN104" i="8" a="1"/>
  <c r="AN104" i="8" s="1"/>
  <c r="AG104" i="8" a="1"/>
  <c r="AG104" i="8" s="1"/>
  <c r="AO104" i="8" a="1"/>
  <c r="AO104" i="8" s="1"/>
  <c r="AH104" i="8" a="1"/>
  <c r="AH104" i="8" s="1"/>
  <c r="AP104" i="8" a="1"/>
  <c r="AP104" i="8" s="1"/>
  <c r="AI104" i="8" a="1"/>
  <c r="AI104" i="8" s="1"/>
  <c r="AJ104" i="8" a="1"/>
  <c r="AJ104" i="8" s="1"/>
  <c r="AK104" i="8" a="1"/>
  <c r="AK104" i="8" s="1"/>
  <c r="AL104" i="8" a="1"/>
  <c r="AL104" i="8" s="1"/>
  <c r="AB104" i="8" a="1"/>
  <c r="AB104" i="8" s="1"/>
  <c r="W104" i="8" a="1"/>
  <c r="W104" i="8" s="1"/>
  <c r="Z104" i="8" a="1"/>
  <c r="Z104" i="8" s="1"/>
  <c r="AC104" i="8" a="1"/>
  <c r="AC104" i="8" s="1"/>
  <c r="AE104" i="8" a="1"/>
  <c r="AE104" i="8" s="1"/>
  <c r="V104" i="8" a="1"/>
  <c r="V104" i="8" s="1"/>
  <c r="Y104" i="8" a="1"/>
  <c r="Y104" i="8" s="1"/>
  <c r="AA104" i="8" a="1"/>
  <c r="AA104" i="8" s="1"/>
  <c r="AD104" i="8" a="1"/>
  <c r="AD104" i="8" s="1"/>
  <c r="T104" i="8" a="1"/>
  <c r="T104" i="8" s="1"/>
  <c r="U104" i="8" s="1"/>
  <c r="AM79" i="8" a="1"/>
  <c r="AM79" i="8" s="1"/>
  <c r="AD79" i="8" a="1"/>
  <c r="AD79" i="8" s="1"/>
  <c r="AE79" i="8" a="1"/>
  <c r="AE79" i="8" s="1"/>
  <c r="T79" i="8" a="1"/>
  <c r="T79" i="8" s="1"/>
  <c r="U79" i="8" s="1"/>
  <c r="DO81" i="2"/>
  <c r="BB79" i="8" s="1"/>
  <c r="DP124" i="2"/>
  <c r="BC122" i="8" s="1"/>
  <c r="AM140" i="8" a="1"/>
  <c r="AM140" i="8" s="1"/>
  <c r="AH140" i="8" a="1"/>
  <c r="AH140" i="8" s="1"/>
  <c r="AP140" i="8" a="1"/>
  <c r="AP140" i="8" s="1"/>
  <c r="AK140" i="8" a="1"/>
  <c r="AK140" i="8" s="1"/>
  <c r="AL140" i="8" a="1"/>
  <c r="AL140" i="8" s="1"/>
  <c r="AG140" i="8" a="1"/>
  <c r="AG140" i="8" s="1"/>
  <c r="AJ140" i="8" a="1"/>
  <c r="AJ140" i="8" s="1"/>
  <c r="AN140" i="8" a="1"/>
  <c r="AN140" i="8" s="1"/>
  <c r="AO140" i="8" a="1"/>
  <c r="AO140" i="8" s="1"/>
  <c r="AI140" i="8" a="1"/>
  <c r="AI140" i="8" s="1"/>
  <c r="AC140" i="8" a="1"/>
  <c r="AC140" i="8" s="1"/>
  <c r="Y140" i="8" a="1"/>
  <c r="Y140" i="8" s="1"/>
  <c r="AB140" i="8" a="1"/>
  <c r="AB140" i="8" s="1"/>
  <c r="W140" i="8" a="1"/>
  <c r="W140" i="8" s="1"/>
  <c r="Z140" i="8" a="1"/>
  <c r="Z140" i="8" s="1"/>
  <c r="AA140" i="8" a="1"/>
  <c r="AA140" i="8" s="1"/>
  <c r="AD140" i="8" a="1"/>
  <c r="AD140" i="8" s="1"/>
  <c r="AE140" i="8" a="1"/>
  <c r="AE140" i="8" s="1"/>
  <c r="V140" i="8" a="1"/>
  <c r="V140" i="8" s="1"/>
  <c r="T140" i="8" a="1"/>
  <c r="T140" i="8" s="1"/>
  <c r="U140" i="8" s="1"/>
  <c r="DP203" i="2"/>
  <c r="BC201" i="8" s="1"/>
  <c r="DN212" i="2"/>
  <c r="BA210" i="8" s="1"/>
  <c r="DO202" i="2"/>
  <c r="BB200" i="8" s="1"/>
  <c r="AI115" i="8" a="1"/>
  <c r="AI115" i="8" s="1"/>
  <c r="AP115" i="8" a="1"/>
  <c r="AP115" i="8" s="1"/>
  <c r="AJ115" i="8" a="1"/>
  <c r="AJ115" i="8" s="1"/>
  <c r="AK115" i="8" a="1"/>
  <c r="AK115" i="8" s="1"/>
  <c r="AL115" i="8" a="1"/>
  <c r="AL115" i="8" s="1"/>
  <c r="AM115" i="8" a="1"/>
  <c r="AM115" i="8" s="1"/>
  <c r="AG115" i="8" a="1"/>
  <c r="AG115" i="8" s="1"/>
  <c r="AN115" i="8" a="1"/>
  <c r="AN115" i="8" s="1"/>
  <c r="AH115" i="8" a="1"/>
  <c r="AH115" i="8" s="1"/>
  <c r="AO115" i="8" a="1"/>
  <c r="AO115" i="8" s="1"/>
  <c r="Y115" i="8" a="1"/>
  <c r="Y115" i="8" s="1"/>
  <c r="BH115" i="8" s="1" a="1"/>
  <c r="BH115" i="8" s="1"/>
  <c r="AC115" i="8" a="1"/>
  <c r="AC115" i="8" s="1"/>
  <c r="V115" i="8" a="1"/>
  <c r="V115" i="8" s="1"/>
  <c r="AA115" i="8" a="1"/>
  <c r="AA115" i="8" s="1"/>
  <c r="AD115" i="8" a="1"/>
  <c r="AD115" i="8" s="1"/>
  <c r="W115" i="8" a="1"/>
  <c r="W115" i="8" s="1"/>
  <c r="Z115" i="8" a="1"/>
  <c r="Z115" i="8" s="1"/>
  <c r="AB115" i="8" a="1"/>
  <c r="AB115" i="8" s="1"/>
  <c r="AE115" i="8" a="1"/>
  <c r="AE115" i="8" s="1"/>
  <c r="T115" i="8" a="1"/>
  <c r="T115" i="8" s="1"/>
  <c r="U115" i="8" s="1"/>
  <c r="DP170" i="2"/>
  <c r="BC168" i="8" s="1"/>
  <c r="DN177" i="2"/>
  <c r="BA175" i="8" s="1"/>
  <c r="DO147" i="2"/>
  <c r="BB145" i="8" s="1"/>
  <c r="DN156" i="2"/>
  <c r="BA154" i="8" s="1"/>
  <c r="DO161" i="2"/>
  <c r="BB159" i="8" s="1"/>
  <c r="DN131" i="2"/>
  <c r="BA129" i="8" s="1"/>
  <c r="DP137" i="2"/>
  <c r="BC135" i="8" s="1"/>
  <c r="DO140" i="2"/>
  <c r="BB138" i="8" s="1"/>
  <c r="DP49" i="2"/>
  <c r="BC47" i="8" s="1"/>
  <c r="DP143" i="2"/>
  <c r="BC141" i="8" s="1"/>
  <c r="DP127" i="2"/>
  <c r="BC125" i="8" s="1"/>
  <c r="DP176" i="2"/>
  <c r="BC174" i="8" s="1"/>
  <c r="DN130" i="2"/>
  <c r="BA128" i="8" s="1"/>
  <c r="DO77" i="2"/>
  <c r="BB75" i="8" s="1"/>
  <c r="DP77" i="2"/>
  <c r="BC75" i="8" s="1"/>
  <c r="DO39" i="2"/>
  <c r="BB37" i="8" s="1"/>
  <c r="DO199" i="2"/>
  <c r="BB197" i="8" s="1"/>
  <c r="AN19" i="8" a="1"/>
  <c r="AN19" i="8" s="1"/>
  <c r="AC19" i="8" a="1"/>
  <c r="AC19" i="8" s="1"/>
  <c r="T19" i="8" a="1"/>
  <c r="T19" i="8" s="1"/>
  <c r="U19" i="8" s="1"/>
  <c r="DN63" i="2"/>
  <c r="BA61" i="8" s="1"/>
  <c r="DP115" i="2"/>
  <c r="BC113" i="8" s="1"/>
  <c r="AN177" i="8" a="1"/>
  <c r="AN177" i="8" s="1"/>
  <c r="Y177" i="8" a="1"/>
  <c r="Y177" i="8" s="1"/>
  <c r="AK151" i="8" a="1"/>
  <c r="AK151" i="8" s="1"/>
  <c r="AL151" i="8" a="1"/>
  <c r="AL151" i="8" s="1"/>
  <c r="AG151" i="8" a="1"/>
  <c r="AG151" i="8" s="1"/>
  <c r="AH151" i="8" a="1"/>
  <c r="AH151" i="8" s="1"/>
  <c r="AJ151" i="8" a="1"/>
  <c r="AJ151" i="8" s="1"/>
  <c r="AM151" i="8" a="1"/>
  <c r="AM151" i="8" s="1"/>
  <c r="AN151" i="8" a="1"/>
  <c r="AN151" i="8" s="1"/>
  <c r="AP151" i="8" a="1"/>
  <c r="AP151" i="8" s="1"/>
  <c r="AI151" i="8" a="1"/>
  <c r="AI151" i="8" s="1"/>
  <c r="AO151" i="8" a="1"/>
  <c r="AO151" i="8" s="1"/>
  <c r="V151" i="8" a="1"/>
  <c r="V151" i="8" s="1"/>
  <c r="AD151" i="8" a="1"/>
  <c r="AD151" i="8" s="1"/>
  <c r="Z151" i="8" a="1"/>
  <c r="Z151" i="8" s="1"/>
  <c r="AB151" i="8" a="1"/>
  <c r="AB151" i="8" s="1"/>
  <c r="AC151" i="8" a="1"/>
  <c r="AC151" i="8" s="1"/>
  <c r="BL151" i="8" s="1" a="1"/>
  <c r="BL151" i="8" s="1"/>
  <c r="W151" i="8" a="1"/>
  <c r="W151" i="8" s="1"/>
  <c r="AA151" i="8" a="1"/>
  <c r="AA151" i="8" s="1"/>
  <c r="Y151" i="8" a="1"/>
  <c r="Y151" i="8" s="1"/>
  <c r="AE151" i="8" a="1"/>
  <c r="AE151" i="8" s="1"/>
  <c r="T151" i="8" a="1"/>
  <c r="T151" i="8" s="1"/>
  <c r="U151" i="8" s="1"/>
  <c r="AN166" i="8" a="1"/>
  <c r="AN166" i="8" s="1"/>
  <c r="AG166" i="8" a="1"/>
  <c r="AG166" i="8" s="1"/>
  <c r="AJ166" i="8" a="1"/>
  <c r="AJ166" i="8" s="1"/>
  <c r="AK166" i="8" a="1"/>
  <c r="AK166" i="8" s="1"/>
  <c r="AM166" i="8" a="1"/>
  <c r="AM166" i="8" s="1"/>
  <c r="AO166" i="8" a="1"/>
  <c r="AO166" i="8" s="1"/>
  <c r="AP166" i="8" a="1"/>
  <c r="AP166" i="8" s="1"/>
  <c r="AI166" i="8" a="1"/>
  <c r="AI166" i="8" s="1"/>
  <c r="AH166" i="8" a="1"/>
  <c r="AH166" i="8" s="1"/>
  <c r="AL166" i="8" a="1"/>
  <c r="AL166" i="8" s="1"/>
  <c r="W166" i="8" a="1"/>
  <c r="W166" i="8" s="1"/>
  <c r="AE166" i="8" a="1"/>
  <c r="AE166" i="8" s="1"/>
  <c r="Z166" i="8" a="1"/>
  <c r="Z166" i="8" s="1"/>
  <c r="AA166" i="8" a="1"/>
  <c r="AA166" i="8" s="1"/>
  <c r="AB166" i="8" a="1"/>
  <c r="AB166" i="8" s="1"/>
  <c r="V166" i="8" a="1"/>
  <c r="V166" i="8" s="1"/>
  <c r="AD166" i="8" a="1"/>
  <c r="AD166" i="8" s="1"/>
  <c r="AC166" i="8" a="1"/>
  <c r="AC166" i="8" s="1"/>
  <c r="Y166" i="8" a="1"/>
  <c r="Y166" i="8" s="1"/>
  <c r="T166" i="8" a="1"/>
  <c r="T166" i="8" s="1"/>
  <c r="U166" i="8" s="1"/>
  <c r="DO102" i="2"/>
  <c r="BB100" i="8" s="1"/>
  <c r="DP102" i="2"/>
  <c r="BC100" i="8" s="1"/>
  <c r="AI198" i="8" a="1"/>
  <c r="AI198" i="8" s="1"/>
  <c r="AK198" i="8" a="1"/>
  <c r="AK198" i="8" s="1"/>
  <c r="AM198" i="8" a="1"/>
  <c r="AM198" i="8" s="1"/>
  <c r="AG198" i="8" a="1"/>
  <c r="AG198" i="8" s="1"/>
  <c r="AO198" i="8" a="1"/>
  <c r="AO198" i="8" s="1"/>
  <c r="AP198" i="8" a="1"/>
  <c r="AP198" i="8" s="1"/>
  <c r="AH198" i="8" a="1"/>
  <c r="AH198" i="8" s="1"/>
  <c r="AN198" i="8" a="1"/>
  <c r="AN198" i="8" s="1"/>
  <c r="AJ198" i="8" a="1"/>
  <c r="AJ198" i="8" s="1"/>
  <c r="AL198" i="8" a="1"/>
  <c r="AL198" i="8" s="1"/>
  <c r="V198" i="8" a="1"/>
  <c r="V198" i="8" s="1"/>
  <c r="AD198" i="8" a="1"/>
  <c r="AD198" i="8" s="1"/>
  <c r="Z198" i="8" a="1"/>
  <c r="Z198" i="8" s="1"/>
  <c r="AB198" i="8" a="1"/>
  <c r="AB198" i="8" s="1"/>
  <c r="W198" i="8" a="1"/>
  <c r="W198" i="8" s="1"/>
  <c r="AE198" i="8" a="1"/>
  <c r="AE198" i="8" s="1"/>
  <c r="Y198" i="8" a="1"/>
  <c r="Y198" i="8" s="1"/>
  <c r="AA198" i="8" a="1"/>
  <c r="AA198" i="8" s="1"/>
  <c r="AC198" i="8" a="1"/>
  <c r="AC198" i="8" s="1"/>
  <c r="T198" i="8" a="1"/>
  <c r="T198" i="8" s="1"/>
  <c r="U198" i="8" s="1"/>
  <c r="DO75" i="2"/>
  <c r="BB73" i="8" s="1"/>
  <c r="DN187" i="2"/>
  <c r="BA185" i="8" s="1"/>
  <c r="DN51" i="2"/>
  <c r="BA49" i="8" s="1"/>
  <c r="DO73" i="2"/>
  <c r="BB71" i="8" s="1"/>
  <c r="AH147" i="8" a="1"/>
  <c r="AH147" i="8" s="1"/>
  <c r="AP147" i="8" a="1"/>
  <c r="AP147" i="8" s="1"/>
  <c r="AK147" i="8" a="1"/>
  <c r="AK147" i="8" s="1"/>
  <c r="AL147" i="8" a="1"/>
  <c r="AL147" i="8" s="1"/>
  <c r="AM147" i="8" a="1"/>
  <c r="AM147" i="8" s="1"/>
  <c r="AN147" i="8" a="1"/>
  <c r="AN147" i="8" s="1"/>
  <c r="AG147" i="8" a="1"/>
  <c r="AG147" i="8" s="1"/>
  <c r="AJ147" i="8" a="1"/>
  <c r="AJ147" i="8" s="1"/>
  <c r="AI147" i="8" a="1"/>
  <c r="AI147" i="8" s="1"/>
  <c r="AO147" i="8" a="1"/>
  <c r="AO147" i="8" s="1"/>
  <c r="V147" i="8" a="1"/>
  <c r="V147" i="8" s="1"/>
  <c r="AD147" i="8" a="1"/>
  <c r="AD147" i="8" s="1"/>
  <c r="Z147" i="8" a="1"/>
  <c r="Z147" i="8" s="1"/>
  <c r="Y147" i="8" a="1"/>
  <c r="Y147" i="8" s="1"/>
  <c r="AA147" i="8" a="1"/>
  <c r="AA147" i="8" s="1"/>
  <c r="AB147" i="8" a="1"/>
  <c r="AB147" i="8" s="1"/>
  <c r="AC147" i="8" a="1"/>
  <c r="AC147" i="8" s="1"/>
  <c r="AE147" i="8" a="1"/>
  <c r="AE147" i="8" s="1"/>
  <c r="W147" i="8" a="1"/>
  <c r="W147" i="8" s="1"/>
  <c r="T147" i="8" a="1"/>
  <c r="T147" i="8" s="1"/>
  <c r="U147" i="8" s="1"/>
  <c r="DN171" i="2"/>
  <c r="BA169" i="8" s="1"/>
  <c r="DP35" i="2"/>
  <c r="BC33" i="8" s="1"/>
  <c r="DN27" i="2"/>
  <c r="BA25" i="8" s="1"/>
  <c r="DP100" i="2"/>
  <c r="BC98" i="8" s="1"/>
  <c r="DP180" i="2"/>
  <c r="BC178" i="8" s="1"/>
  <c r="AJ92" i="8" a="1"/>
  <c r="AJ92" i="8" s="1"/>
  <c r="AK92" i="8" a="1"/>
  <c r="AK92" i="8" s="1"/>
  <c r="AL92" i="8" a="1"/>
  <c r="AL92" i="8" s="1"/>
  <c r="AM92" i="8" a="1"/>
  <c r="AM92" i="8" s="1"/>
  <c r="AN92" i="8" a="1"/>
  <c r="AN92" i="8" s="1"/>
  <c r="AG92" i="8" a="1"/>
  <c r="AG92" i="8" s="1"/>
  <c r="AO92" i="8" a="1"/>
  <c r="AO92" i="8" s="1"/>
  <c r="AH92" i="8" a="1"/>
  <c r="AH92" i="8" s="1"/>
  <c r="AP92" i="8" a="1"/>
  <c r="AP92" i="8" s="1"/>
  <c r="AI92" i="8" a="1"/>
  <c r="AI92" i="8" s="1"/>
  <c r="Z92" i="8" a="1"/>
  <c r="Z92" i="8" s="1"/>
  <c r="V92" i="8" a="1"/>
  <c r="V92" i="8" s="1"/>
  <c r="AD92" i="8" a="1"/>
  <c r="AD92" i="8" s="1"/>
  <c r="AB92" i="8" a="1"/>
  <c r="AB92" i="8" s="1"/>
  <c r="AE92" i="8" a="1"/>
  <c r="AE92" i="8" s="1"/>
  <c r="W92" i="8" a="1"/>
  <c r="W92" i="8" s="1"/>
  <c r="Y92" i="8" a="1"/>
  <c r="Y92" i="8" s="1"/>
  <c r="BH92" i="8" s="1" a="1"/>
  <c r="BH92" i="8" s="1"/>
  <c r="AA92" i="8" a="1"/>
  <c r="AA92" i="8" s="1"/>
  <c r="AC92" i="8" a="1"/>
  <c r="AC92" i="8" s="1"/>
  <c r="T92" i="8" a="1"/>
  <c r="T92" i="8" s="1"/>
  <c r="U92" i="8" s="1"/>
  <c r="DN123" i="2"/>
  <c r="BA121" i="8" s="1"/>
  <c r="DP123" i="2"/>
  <c r="BC121" i="8" s="1"/>
  <c r="DN122" i="2"/>
  <c r="BA120" i="8" s="1"/>
  <c r="AG195" i="8" a="1"/>
  <c r="AG195" i="8" s="1"/>
  <c r="AO195" i="8" a="1"/>
  <c r="AO195" i="8" s="1"/>
  <c r="AI195" i="8" a="1"/>
  <c r="AI195" i="8" s="1"/>
  <c r="AK195" i="8" a="1"/>
  <c r="AK195" i="8" s="1"/>
  <c r="AM195" i="8" a="1"/>
  <c r="AM195" i="8" s="1"/>
  <c r="AN195" i="8" a="1"/>
  <c r="AN195" i="8" s="1"/>
  <c r="AL195" i="8" a="1"/>
  <c r="AL195" i="8" s="1"/>
  <c r="AH195" i="8" a="1"/>
  <c r="AH195" i="8" s="1"/>
  <c r="AJ195" i="8" a="1"/>
  <c r="AJ195" i="8" s="1"/>
  <c r="AP195" i="8" a="1"/>
  <c r="AP195" i="8" s="1"/>
  <c r="AB195" i="8" a="1"/>
  <c r="AB195" i="8" s="1"/>
  <c r="V195" i="8" a="1"/>
  <c r="V195" i="8" s="1"/>
  <c r="AD195" i="8" a="1"/>
  <c r="AD195" i="8" s="1"/>
  <c r="Z195" i="8" a="1"/>
  <c r="Z195" i="8" s="1"/>
  <c r="AE195" i="8" a="1"/>
  <c r="AE195" i="8" s="1"/>
  <c r="W195" i="8" a="1"/>
  <c r="W195" i="8" s="1"/>
  <c r="Y195" i="8" a="1"/>
  <c r="Y195" i="8" s="1"/>
  <c r="AA195" i="8" a="1"/>
  <c r="AA195" i="8" s="1"/>
  <c r="AC195" i="8" a="1"/>
  <c r="AC195" i="8" s="1"/>
  <c r="T195" i="8" a="1"/>
  <c r="T195" i="8" s="1"/>
  <c r="U195" i="8" s="1"/>
  <c r="AJ105" i="8" a="1"/>
  <c r="AJ105" i="8" s="1"/>
  <c r="DP111" i="2"/>
  <c r="BC109" i="8" s="1"/>
  <c r="DN182" i="2"/>
  <c r="BA180" i="8" s="1"/>
  <c r="DO182" i="2"/>
  <c r="BB180" i="8" s="1"/>
  <c r="AL108" i="8" a="1"/>
  <c r="AL108" i="8" s="1"/>
  <c r="AM108" i="8" a="1"/>
  <c r="AM108" i="8" s="1"/>
  <c r="AN108" i="8" a="1"/>
  <c r="AN108" i="8" s="1"/>
  <c r="AG108" i="8" a="1"/>
  <c r="AG108" i="8" s="1"/>
  <c r="AO108" i="8" a="1"/>
  <c r="AO108" i="8" s="1"/>
  <c r="AH108" i="8" a="1"/>
  <c r="AH108" i="8" s="1"/>
  <c r="AP108" i="8" a="1"/>
  <c r="AP108" i="8" s="1"/>
  <c r="AI108" i="8" a="1"/>
  <c r="AI108" i="8" s="1"/>
  <c r="AJ108" i="8" a="1"/>
  <c r="AJ108" i="8" s="1"/>
  <c r="AK108" i="8" a="1"/>
  <c r="AK108" i="8" s="1"/>
  <c r="V108" i="8" a="1"/>
  <c r="V108" i="8" s="1"/>
  <c r="AC108" i="8" a="1"/>
  <c r="AC108" i="8" s="1"/>
  <c r="Y108" i="8" a="1"/>
  <c r="Y108" i="8" s="1"/>
  <c r="Z108" i="8" a="1"/>
  <c r="Z108" i="8" s="1"/>
  <c r="AB108" i="8" a="1"/>
  <c r="AB108" i="8" s="1"/>
  <c r="AE108" i="8" a="1"/>
  <c r="AE108" i="8" s="1"/>
  <c r="W108" i="8" a="1"/>
  <c r="W108" i="8" s="1"/>
  <c r="AA108" i="8" a="1"/>
  <c r="AA108" i="8" s="1"/>
  <c r="AD108" i="8" a="1"/>
  <c r="AD108" i="8" s="1"/>
  <c r="T108" i="8" a="1"/>
  <c r="T108" i="8" s="1"/>
  <c r="U108" i="8" s="1"/>
  <c r="DP204" i="2"/>
  <c r="BC202" i="8" s="1"/>
  <c r="DO204" i="2"/>
  <c r="BB202" i="8" s="1"/>
  <c r="DN116" i="2"/>
  <c r="BA114" i="8" s="1"/>
  <c r="AH158" i="8" a="1"/>
  <c r="AH158" i="8" s="1"/>
  <c r="AP158" i="8" a="1"/>
  <c r="AP158" i="8" s="1"/>
  <c r="AI158" i="8" a="1"/>
  <c r="AI158" i="8" s="1"/>
  <c r="BG158" i="8" s="1" a="1"/>
  <c r="BG158" i="8" s="1"/>
  <c r="AG158" i="8" a="1"/>
  <c r="AG158" i="8" s="1"/>
  <c r="AK158" i="8" a="1"/>
  <c r="AK158" i="8" s="1"/>
  <c r="AL158" i="8" a="1"/>
  <c r="AL158" i="8" s="1"/>
  <c r="AM158" i="8" a="1"/>
  <c r="AM158" i="8" s="1"/>
  <c r="AO158" i="8" a="1"/>
  <c r="AO158" i="8" s="1"/>
  <c r="AJ158" i="8" a="1"/>
  <c r="AJ158" i="8" s="1"/>
  <c r="AN158" i="8" a="1"/>
  <c r="AN158" i="8" s="1"/>
  <c r="Y158" i="8" a="1"/>
  <c r="Y158" i="8" s="1"/>
  <c r="AA158" i="8" a="1"/>
  <c r="AA158" i="8" s="1"/>
  <c r="AB158" i="8" a="1"/>
  <c r="AB158" i="8" s="1"/>
  <c r="AC158" i="8" a="1"/>
  <c r="AC158" i="8" s="1"/>
  <c r="W158" i="8" a="1"/>
  <c r="W158" i="8" s="1"/>
  <c r="AE158" i="8" a="1"/>
  <c r="AE158" i="8" s="1"/>
  <c r="AD158" i="8" a="1"/>
  <c r="AD158" i="8" s="1"/>
  <c r="V158" i="8" a="1"/>
  <c r="V158" i="8" s="1"/>
  <c r="Z158" i="8" a="1"/>
  <c r="Z158" i="8" s="1"/>
  <c r="T158" i="8" a="1"/>
  <c r="T158" i="8" s="1"/>
  <c r="U158" i="8" s="1"/>
  <c r="AN28" i="8" a="1"/>
  <c r="AN28" i="8" s="1"/>
  <c r="AO28" i="8" a="1"/>
  <c r="AO28" i="8" s="1"/>
  <c r="AC28" i="8" a="1"/>
  <c r="AC28" i="8" s="1"/>
  <c r="AD28" i="8" a="1"/>
  <c r="AD28" i="8" s="1"/>
  <c r="T28" i="8" a="1"/>
  <c r="T28" i="8" s="1"/>
  <c r="U28" i="8" s="1"/>
  <c r="AN116" i="8" a="1"/>
  <c r="AN116" i="8" s="1"/>
  <c r="AG116" i="8" a="1"/>
  <c r="AG116" i="8" s="1"/>
  <c r="AO116" i="8" a="1"/>
  <c r="AO116" i="8" s="1"/>
  <c r="AH116" i="8" a="1"/>
  <c r="AH116" i="8" s="1"/>
  <c r="AP116" i="8" a="1"/>
  <c r="AP116" i="8" s="1"/>
  <c r="AI116" i="8" a="1"/>
  <c r="AI116" i="8" s="1"/>
  <c r="AJ116" i="8" a="1"/>
  <c r="AJ116" i="8" s="1"/>
  <c r="AK116" i="8" a="1"/>
  <c r="AK116" i="8" s="1"/>
  <c r="AL116" i="8" a="1"/>
  <c r="AL116" i="8" s="1"/>
  <c r="AM116" i="8" a="1"/>
  <c r="AM116" i="8" s="1"/>
  <c r="W116" i="8" a="1"/>
  <c r="W116" i="8" s="1"/>
  <c r="AE116" i="8" a="1"/>
  <c r="AE116" i="8" s="1"/>
  <c r="AA116" i="8" a="1"/>
  <c r="AA116" i="8" s="1"/>
  <c r="V116" i="8" a="1"/>
  <c r="V116" i="8" s="1"/>
  <c r="Y116" i="8" a="1"/>
  <c r="Y116" i="8" s="1"/>
  <c r="BH116" i="8" s="1" a="1"/>
  <c r="BH116" i="8" s="1"/>
  <c r="AB116" i="8" a="1"/>
  <c r="AB116" i="8" s="1"/>
  <c r="AD116" i="8" a="1"/>
  <c r="AD116" i="8" s="1"/>
  <c r="Z116" i="8" a="1"/>
  <c r="Z116" i="8" s="1"/>
  <c r="AC116" i="8" a="1"/>
  <c r="AC116" i="8" s="1"/>
  <c r="T116" i="8" a="1"/>
  <c r="T116" i="8" s="1"/>
  <c r="U116" i="8" s="1"/>
  <c r="DN207" i="2"/>
  <c r="BA205" i="8" s="1"/>
  <c r="DP164" i="2"/>
  <c r="BC162" i="8" s="1"/>
  <c r="AH206" i="8" a="1"/>
  <c r="AH206" i="8" s="1"/>
  <c r="AP206" i="8" a="1"/>
  <c r="AP206" i="8" s="1"/>
  <c r="AJ206" i="8" a="1"/>
  <c r="AJ206" i="8" s="1"/>
  <c r="AL206" i="8" a="1"/>
  <c r="AL206" i="8" s="1"/>
  <c r="AN206" i="8" a="1"/>
  <c r="AN206" i="8" s="1"/>
  <c r="AO206" i="8" a="1"/>
  <c r="AO206" i="8" s="1"/>
  <c r="AG206" i="8" a="1"/>
  <c r="AG206" i="8" s="1"/>
  <c r="AM206" i="8" a="1"/>
  <c r="AM206" i="8" s="1"/>
  <c r="AI206" i="8" a="1"/>
  <c r="AI206" i="8" s="1"/>
  <c r="AK206" i="8" a="1"/>
  <c r="AK206" i="8" s="1"/>
  <c r="V206" i="8" a="1"/>
  <c r="V206" i="8" s="1"/>
  <c r="AD206" i="8" a="1"/>
  <c r="AD206" i="8" s="1"/>
  <c r="Z206" i="8" a="1"/>
  <c r="Z206" i="8" s="1"/>
  <c r="AB206" i="8" a="1"/>
  <c r="AB206" i="8" s="1"/>
  <c r="AE206" i="8" a="1"/>
  <c r="AE206" i="8" s="1"/>
  <c r="W206" i="8" a="1"/>
  <c r="W206" i="8" s="1"/>
  <c r="Y206" i="8" a="1"/>
  <c r="Y206" i="8" s="1"/>
  <c r="AA206" i="8" a="1"/>
  <c r="AA206" i="8" s="1"/>
  <c r="AC206" i="8" a="1"/>
  <c r="AC206" i="8" s="1"/>
  <c r="T206" i="8" a="1"/>
  <c r="T206" i="8" s="1"/>
  <c r="U206" i="8" s="1"/>
  <c r="DP70" i="2"/>
  <c r="BC68" i="8" s="1"/>
  <c r="DN29" i="2"/>
  <c r="BA27" i="8" s="1"/>
  <c r="DO54" i="2"/>
  <c r="BB52" i="8" s="1"/>
  <c r="AN130" i="8" a="1"/>
  <c r="AN130" i="8" s="1"/>
  <c r="AI130" i="8" a="1"/>
  <c r="AI130" i="8" s="1"/>
  <c r="AL130" i="8" a="1"/>
  <c r="AL130" i="8" s="1"/>
  <c r="AM130" i="8" a="1"/>
  <c r="AM130" i="8" s="1"/>
  <c r="AO130" i="8" a="1"/>
  <c r="AO130" i="8" s="1"/>
  <c r="AJ130" i="8" a="1"/>
  <c r="AJ130" i="8" s="1"/>
  <c r="AK130" i="8" a="1"/>
  <c r="AK130" i="8" s="1"/>
  <c r="AH130" i="8" a="1"/>
  <c r="AH130" i="8" s="1"/>
  <c r="AP130" i="8" a="1"/>
  <c r="AP130" i="8" s="1"/>
  <c r="AG130" i="8" a="1"/>
  <c r="AG130" i="8" s="1"/>
  <c r="AB130" i="8" a="1"/>
  <c r="AB130" i="8" s="1"/>
  <c r="Y130" i="8" a="1"/>
  <c r="Y130" i="8" s="1"/>
  <c r="AA130" i="8" a="1"/>
  <c r="AA130" i="8" s="1"/>
  <c r="AD130" i="8" a="1"/>
  <c r="AD130" i="8" s="1"/>
  <c r="V130" i="8" a="1"/>
  <c r="V130" i="8" s="1"/>
  <c r="W130" i="8" a="1"/>
  <c r="W130" i="8" s="1"/>
  <c r="Z130" i="8" a="1"/>
  <c r="Z130" i="8" s="1"/>
  <c r="AC130" i="8" a="1"/>
  <c r="AC130" i="8" s="1"/>
  <c r="AE130" i="8" a="1"/>
  <c r="AE130" i="8" s="1"/>
  <c r="T130" i="8" a="1"/>
  <c r="T130" i="8" s="1"/>
  <c r="U130" i="8" s="1"/>
  <c r="DP83" i="2"/>
  <c r="BC81" i="8" s="1"/>
  <c r="AL157" i="8" a="1"/>
  <c r="AL157" i="8" s="1"/>
  <c r="AG157" i="8" a="1"/>
  <c r="AG157" i="8" s="1"/>
  <c r="AO157" i="8" a="1"/>
  <c r="AO157" i="8" s="1"/>
  <c r="Z157" i="8" a="1"/>
  <c r="Z157" i="8" s="1"/>
  <c r="Y157" i="8" a="1"/>
  <c r="Y157" i="8" s="1"/>
  <c r="AB157" i="8" a="1"/>
  <c r="AB157" i="8" s="1"/>
  <c r="DO203" i="2"/>
  <c r="BB201" i="8" s="1"/>
  <c r="AG146" i="8" a="1"/>
  <c r="AG146" i="8" s="1"/>
  <c r="AO146" i="8" a="1"/>
  <c r="AO146" i="8" s="1"/>
  <c r="AJ146" i="8" a="1"/>
  <c r="AJ146" i="8" s="1"/>
  <c r="AM146" i="8" a="1"/>
  <c r="AM146" i="8" s="1"/>
  <c r="AN146" i="8" a="1"/>
  <c r="AN146" i="8" s="1"/>
  <c r="AH146" i="8" a="1"/>
  <c r="AH146" i="8" s="1"/>
  <c r="AI146" i="8" a="1"/>
  <c r="AI146" i="8" s="1"/>
  <c r="AL146" i="8" a="1"/>
  <c r="AL146" i="8" s="1"/>
  <c r="AP146" i="8" a="1"/>
  <c r="AP146" i="8" s="1"/>
  <c r="AK146" i="8" a="1"/>
  <c r="AK146" i="8" s="1"/>
  <c r="Y146" i="8" a="1"/>
  <c r="Y146" i="8" s="1"/>
  <c r="BH146" i="8" s="1" a="1"/>
  <c r="BH146" i="8" s="1"/>
  <c r="AC146" i="8" a="1"/>
  <c r="AC146" i="8" s="1"/>
  <c r="V146" i="8" a="1"/>
  <c r="V146" i="8" s="1"/>
  <c r="AA146" i="8" a="1"/>
  <c r="AA146" i="8" s="1"/>
  <c r="W146" i="8" a="1"/>
  <c r="W146" i="8" s="1"/>
  <c r="Z146" i="8" a="1"/>
  <c r="Z146" i="8" s="1"/>
  <c r="AB146" i="8" a="1"/>
  <c r="AB146" i="8" s="1"/>
  <c r="AD146" i="8" a="1"/>
  <c r="AD146" i="8" s="1"/>
  <c r="AE146" i="8" a="1"/>
  <c r="AE146" i="8" s="1"/>
  <c r="T146" i="8" a="1"/>
  <c r="T146" i="8" s="1"/>
  <c r="U146" i="8" s="1"/>
  <c r="AK102" i="8" a="1"/>
  <c r="AK102" i="8" s="1"/>
  <c r="AL102" i="8" a="1"/>
  <c r="AL102" i="8" s="1"/>
  <c r="AO102" i="8" a="1"/>
  <c r="AO102" i="8" s="1"/>
  <c r="AH102" i="8" a="1"/>
  <c r="AH102" i="8" s="1"/>
  <c r="AI102" i="8" a="1"/>
  <c r="AI102" i="8" s="1"/>
  <c r="AC102" i="8" a="1"/>
  <c r="AC102" i="8" s="1"/>
  <c r="AB102" i="8" a="1"/>
  <c r="AB102" i="8" s="1"/>
  <c r="AE102" i="8" a="1"/>
  <c r="AE102" i="8" s="1"/>
  <c r="AA102" i="8" a="1"/>
  <c r="AA102" i="8" s="1"/>
  <c r="DP195" i="2"/>
  <c r="BC193" i="8" s="1"/>
  <c r="DO195" i="2"/>
  <c r="BB193" i="8" s="1"/>
  <c r="DO68" i="2"/>
  <c r="BB66" i="8" s="1"/>
  <c r="DN192" i="2"/>
  <c r="BA190" i="8" s="1"/>
  <c r="DO117" i="2"/>
  <c r="BB115" i="8" s="1"/>
  <c r="DP71" i="2"/>
  <c r="BC69" i="8" s="1"/>
  <c r="DO141" i="2"/>
  <c r="BB139" i="8" s="1"/>
  <c r="DO78" i="2"/>
  <c r="BB76" i="8" s="1"/>
  <c r="DP78" i="2"/>
  <c r="BC76" i="8" s="1"/>
  <c r="DN161" i="2"/>
  <c r="BA159" i="8" s="1"/>
  <c r="AI70" i="8" a="1"/>
  <c r="AI70" i="8" s="1"/>
  <c r="AJ70" i="8" a="1"/>
  <c r="AJ70" i="8" s="1"/>
  <c r="AK70" i="8" a="1"/>
  <c r="AK70" i="8" s="1"/>
  <c r="AL70" i="8" a="1"/>
  <c r="AL70" i="8" s="1"/>
  <c r="AM70" i="8" a="1"/>
  <c r="AM70" i="8" s="1"/>
  <c r="AN70" i="8" a="1"/>
  <c r="AN70" i="8" s="1"/>
  <c r="AG70" i="8" a="1"/>
  <c r="AG70" i="8" s="1"/>
  <c r="AO70" i="8" a="1"/>
  <c r="AO70" i="8" s="1"/>
  <c r="AH70" i="8" a="1"/>
  <c r="AH70" i="8" s="1"/>
  <c r="AP70" i="8" a="1"/>
  <c r="AP70" i="8" s="1"/>
  <c r="AC70" i="8" a="1"/>
  <c r="AC70" i="8" s="1"/>
  <c r="Y70" i="8" a="1"/>
  <c r="Y70" i="8" s="1"/>
  <c r="AB70" i="8" a="1"/>
  <c r="AB70" i="8" s="1"/>
  <c r="V70" i="8" a="1"/>
  <c r="V70" i="8" s="1"/>
  <c r="Z70" i="8" a="1"/>
  <c r="Z70" i="8" s="1"/>
  <c r="AA70" i="8" a="1"/>
  <c r="AA70" i="8" s="1"/>
  <c r="AD70" i="8" a="1"/>
  <c r="AD70" i="8" s="1"/>
  <c r="W70" i="8" a="1"/>
  <c r="W70" i="8" s="1"/>
  <c r="AE70" i="8" a="1"/>
  <c r="AE70" i="8" s="1"/>
  <c r="T70" i="8" a="1"/>
  <c r="T70" i="8" s="1"/>
  <c r="U70" i="8" s="1"/>
  <c r="DP140" i="2"/>
  <c r="BC138" i="8" s="1"/>
  <c r="DO49" i="2"/>
  <c r="BB47" i="8" s="1"/>
  <c r="DP53" i="2"/>
  <c r="BC51" i="8" s="1"/>
  <c r="AK141" i="8" a="1"/>
  <c r="AK141" i="8" s="1"/>
  <c r="AN141" i="8" a="1"/>
  <c r="AN141" i="8" s="1"/>
  <c r="AI141" i="8" a="1"/>
  <c r="AI141" i="8" s="1"/>
  <c r="AJ141" i="8" a="1"/>
  <c r="AJ141" i="8" s="1"/>
  <c r="AL141" i="8" a="1"/>
  <c r="AL141" i="8" s="1"/>
  <c r="AM141" i="8" a="1"/>
  <c r="AM141" i="8" s="1"/>
  <c r="AP141" i="8" a="1"/>
  <c r="AP141" i="8" s="1"/>
  <c r="AH141" i="8" a="1"/>
  <c r="AH141" i="8" s="1"/>
  <c r="AG141" i="8" a="1"/>
  <c r="AG141" i="8" s="1"/>
  <c r="AO141" i="8" a="1"/>
  <c r="AO141" i="8" s="1"/>
  <c r="AA141" i="8" a="1"/>
  <c r="AA141" i="8" s="1"/>
  <c r="W141" i="8" a="1"/>
  <c r="W141" i="8" s="1"/>
  <c r="AE141" i="8" a="1"/>
  <c r="AE141" i="8" s="1"/>
  <c r="AC141" i="8" a="1"/>
  <c r="AC141" i="8" s="1"/>
  <c r="AB141" i="8" a="1"/>
  <c r="AB141" i="8" s="1"/>
  <c r="AD141" i="8" a="1"/>
  <c r="AD141" i="8" s="1"/>
  <c r="V141" i="8" a="1"/>
  <c r="V141" i="8" s="1"/>
  <c r="Y141" i="8" a="1"/>
  <c r="Y141" i="8" s="1"/>
  <c r="Z141" i="8" a="1"/>
  <c r="Z141" i="8" s="1"/>
  <c r="T141" i="8" a="1"/>
  <c r="T141" i="8" s="1"/>
  <c r="U141" i="8" s="1"/>
  <c r="DN143" i="2"/>
  <c r="BA141" i="8" s="1"/>
  <c r="AI118" i="8" a="1"/>
  <c r="AI118" i="8" s="1"/>
  <c r="AJ118" i="8" a="1"/>
  <c r="AJ118" i="8" s="1"/>
  <c r="AK118" i="8" a="1"/>
  <c r="AK118" i="8" s="1"/>
  <c r="AL118" i="8" a="1"/>
  <c r="AL118" i="8" s="1"/>
  <c r="AM118" i="8" a="1"/>
  <c r="AM118" i="8" s="1"/>
  <c r="AN118" i="8" a="1"/>
  <c r="AN118" i="8" s="1"/>
  <c r="AG118" i="8" a="1"/>
  <c r="AG118" i="8" s="1"/>
  <c r="AO118" i="8" a="1"/>
  <c r="AO118" i="8" s="1"/>
  <c r="AH118" i="8" a="1"/>
  <c r="AH118" i="8" s="1"/>
  <c r="AP118" i="8" a="1"/>
  <c r="AP118" i="8" s="1"/>
  <c r="Z118" i="8" a="1"/>
  <c r="Z118" i="8" s="1"/>
  <c r="V118" i="8" a="1"/>
  <c r="V118" i="8" s="1"/>
  <c r="W118" i="8" a="1"/>
  <c r="W118" i="8" s="1"/>
  <c r="Y118" i="8" a="1"/>
  <c r="Y118" i="8" s="1"/>
  <c r="AB118" i="8" a="1"/>
  <c r="AB118" i="8" s="1"/>
  <c r="AD118" i="8" a="1"/>
  <c r="AD118" i="8" s="1"/>
  <c r="BM118" i="8" s="1" a="1"/>
  <c r="BM118" i="8" s="1"/>
  <c r="AE118" i="8" a="1"/>
  <c r="AE118" i="8" s="1"/>
  <c r="AA118" i="8" a="1"/>
  <c r="AA118" i="8" s="1"/>
  <c r="AC118" i="8" a="1"/>
  <c r="AC118" i="8" s="1"/>
  <c r="T118" i="8" a="1"/>
  <c r="T118" i="8" s="1"/>
  <c r="U118" i="8" s="1"/>
  <c r="DN120" i="2"/>
  <c r="BA118" i="8" s="1"/>
  <c r="DP18" i="2"/>
  <c r="DP98" i="2"/>
  <c r="BC96" i="8" s="1"/>
  <c r="DO176" i="2"/>
  <c r="BB174" i="8" s="1"/>
  <c r="DP24" i="2"/>
  <c r="BC22" i="8" s="1"/>
  <c r="AH74" i="8" a="1"/>
  <c r="AH74" i="8" s="1"/>
  <c r="AP74" i="8" a="1"/>
  <c r="AP74" i="8" s="1"/>
  <c r="AI74" i="8" a="1"/>
  <c r="AI74" i="8" s="1"/>
  <c r="AJ74" i="8" a="1"/>
  <c r="AJ74" i="8" s="1"/>
  <c r="AK74" i="8" a="1"/>
  <c r="AK74" i="8" s="1"/>
  <c r="AL74" i="8" a="1"/>
  <c r="AL74" i="8" s="1"/>
  <c r="AM74" i="8" a="1"/>
  <c r="AM74" i="8" s="1"/>
  <c r="AN74" i="8" a="1"/>
  <c r="AN74" i="8" s="1"/>
  <c r="AG74" i="8" a="1"/>
  <c r="AG74" i="8" s="1"/>
  <c r="AO74" i="8" a="1"/>
  <c r="AO74" i="8" s="1"/>
  <c r="AB74" i="8" a="1"/>
  <c r="AB74" i="8" s="1"/>
  <c r="W74" i="8" a="1"/>
  <c r="W74" i="8" s="1"/>
  <c r="AE74" i="8" a="1"/>
  <c r="AE74" i="8" s="1"/>
  <c r="AA74" i="8" a="1"/>
  <c r="AA74" i="8" s="1"/>
  <c r="AC74" i="8" a="1"/>
  <c r="AC74" i="8" s="1"/>
  <c r="Y74" i="8" a="1"/>
  <c r="Y74" i="8" s="1"/>
  <c r="Z74" i="8" a="1"/>
  <c r="Z74" i="8" s="1"/>
  <c r="AD74" i="8" a="1"/>
  <c r="AD74" i="8" s="1"/>
  <c r="V74" i="8" a="1"/>
  <c r="V74" i="8" s="1"/>
  <c r="T74" i="8" a="1"/>
  <c r="T74" i="8" s="1"/>
  <c r="U74" i="8" s="1"/>
  <c r="AL101" i="8" a="1"/>
  <c r="AL101" i="8" s="1"/>
  <c r="AM101" i="8" a="1"/>
  <c r="AM101" i="8" s="1"/>
  <c r="AN101" i="8" a="1"/>
  <c r="AN101" i="8" s="1"/>
  <c r="AG101" i="8" a="1"/>
  <c r="AG101" i="8" s="1"/>
  <c r="AO101" i="8" a="1"/>
  <c r="AO101" i="8" s="1"/>
  <c r="AH101" i="8" a="1"/>
  <c r="AH101" i="8" s="1"/>
  <c r="AP101" i="8" a="1"/>
  <c r="AP101" i="8" s="1"/>
  <c r="AI101" i="8" a="1"/>
  <c r="AI101" i="8" s="1"/>
  <c r="AJ101" i="8" a="1"/>
  <c r="AJ101" i="8" s="1"/>
  <c r="AK101" i="8" a="1"/>
  <c r="AK101" i="8" s="1"/>
  <c r="W101" i="8" a="1"/>
  <c r="W101" i="8" s="1"/>
  <c r="AE101" i="8" a="1"/>
  <c r="AE101" i="8" s="1"/>
  <c r="AA101" i="8" a="1"/>
  <c r="AA101" i="8" s="1"/>
  <c r="V101" i="8" a="1"/>
  <c r="V101" i="8" s="1"/>
  <c r="Y101" i="8" a="1"/>
  <c r="Y101" i="8" s="1"/>
  <c r="AB101" i="8" a="1"/>
  <c r="AB101" i="8" s="1"/>
  <c r="AD101" i="8" a="1"/>
  <c r="AD101" i="8" s="1"/>
  <c r="Z101" i="8" a="1"/>
  <c r="Z101" i="8" s="1"/>
  <c r="AC101" i="8" a="1"/>
  <c r="AC101" i="8" s="1"/>
  <c r="T101" i="8" a="1"/>
  <c r="T101" i="8" s="1"/>
  <c r="U101" i="8" s="1"/>
  <c r="DN34" i="2"/>
  <c r="BA32" i="8" s="1"/>
  <c r="DP163" i="2"/>
  <c r="BC161" i="8" s="1"/>
  <c r="DN77" i="2"/>
  <c r="BA75" i="8" s="1"/>
  <c r="DP108" i="2"/>
  <c r="BC106" i="8" s="1"/>
  <c r="AK56" i="8" a="1"/>
  <c r="AK56" i="8" s="1"/>
  <c r="AL56" i="8" a="1"/>
  <c r="AL56" i="8" s="1"/>
  <c r="AM56" i="8" a="1"/>
  <c r="AM56" i="8" s="1"/>
  <c r="AN56" i="8" a="1"/>
  <c r="AN56" i="8" s="1"/>
  <c r="AG56" i="8" a="1"/>
  <c r="AG56" i="8" s="1"/>
  <c r="AO56" i="8" a="1"/>
  <c r="AO56" i="8" s="1"/>
  <c r="AH56" i="8" a="1"/>
  <c r="AH56" i="8" s="1"/>
  <c r="AP56" i="8" a="1"/>
  <c r="AP56" i="8" s="1"/>
  <c r="AI56" i="8" a="1"/>
  <c r="AI56" i="8" s="1"/>
  <c r="AJ56" i="8" a="1"/>
  <c r="AJ56" i="8" s="1"/>
  <c r="W56" i="8" a="1"/>
  <c r="W56" i="8" s="1"/>
  <c r="AE56" i="8" a="1"/>
  <c r="AE56" i="8" s="1"/>
  <c r="AA56" i="8" a="1"/>
  <c r="AA56" i="8" s="1"/>
  <c r="AB56" i="8" a="1"/>
  <c r="AB56" i="8" s="1"/>
  <c r="V56" i="8" a="1"/>
  <c r="V56" i="8" s="1"/>
  <c r="Z56" i="8" a="1"/>
  <c r="Z56" i="8" s="1"/>
  <c r="Y56" i="8" a="1"/>
  <c r="Y56" i="8" s="1"/>
  <c r="AC56" i="8" a="1"/>
  <c r="AC56" i="8" s="1"/>
  <c r="AD56" i="8" a="1"/>
  <c r="AD56" i="8" s="1"/>
  <c r="T56" i="8" a="1"/>
  <c r="T56" i="8" s="1"/>
  <c r="U56" i="8" s="1"/>
  <c r="DN20" i="2"/>
  <c r="BA18" i="8" s="1"/>
  <c r="DO66" i="2"/>
  <c r="BB64" i="8" s="1"/>
  <c r="DN183" i="2"/>
  <c r="BA181" i="8" s="1"/>
  <c r="DP189" i="2"/>
  <c r="BC187" i="8" s="1"/>
  <c r="DN28" i="2"/>
  <c r="BA26" i="8" s="1"/>
  <c r="DN66" i="2"/>
  <c r="BA64" i="8" s="1"/>
  <c r="DP179" i="2"/>
  <c r="BC177" i="8" s="1"/>
  <c r="AL117" i="8" a="1"/>
  <c r="AL117" i="8" s="1"/>
  <c r="AM117" i="8" a="1"/>
  <c r="AM117" i="8" s="1"/>
  <c r="AN117" i="8" a="1"/>
  <c r="AN117" i="8" s="1"/>
  <c r="AG117" i="8" a="1"/>
  <c r="AG117" i="8" s="1"/>
  <c r="AO117" i="8" a="1"/>
  <c r="AO117" i="8" s="1"/>
  <c r="AH117" i="8" a="1"/>
  <c r="AH117" i="8" s="1"/>
  <c r="AP117" i="8" a="1"/>
  <c r="AP117" i="8" s="1"/>
  <c r="AI117" i="8" a="1"/>
  <c r="AI117" i="8" s="1"/>
  <c r="AJ117" i="8" a="1"/>
  <c r="AJ117" i="8" s="1"/>
  <c r="AK117" i="8" a="1"/>
  <c r="AK117" i="8" s="1"/>
  <c r="AC117" i="8" a="1"/>
  <c r="AC117" i="8" s="1"/>
  <c r="Y117" i="8" a="1"/>
  <c r="Y117" i="8" s="1"/>
  <c r="W117" i="8" a="1"/>
  <c r="W117" i="8" s="1"/>
  <c r="Z117" i="8" a="1"/>
  <c r="Z117" i="8" s="1"/>
  <c r="AB117" i="8" a="1"/>
  <c r="AB117" i="8" s="1"/>
  <c r="V117" i="8" a="1"/>
  <c r="V117" i="8" s="1"/>
  <c r="AA117" i="8" a="1"/>
  <c r="AA117" i="8" s="1"/>
  <c r="AD117" i="8" a="1"/>
  <c r="AD117" i="8" s="1"/>
  <c r="AE117" i="8" a="1"/>
  <c r="AE117" i="8" s="1"/>
  <c r="T117" i="8" a="1"/>
  <c r="T117" i="8" s="1"/>
  <c r="U117" i="8" s="1"/>
  <c r="DO119" i="2"/>
  <c r="BB117" i="8" s="1"/>
  <c r="DN23" i="2"/>
  <c r="BA21" i="8" s="1"/>
  <c r="DO44" i="2"/>
  <c r="BB42" i="8" s="1"/>
  <c r="DO91" i="2"/>
  <c r="BB89" i="8" s="1"/>
  <c r="AK197" i="8" a="1"/>
  <c r="AK197" i="8" s="1"/>
  <c r="AM197" i="8" a="1"/>
  <c r="AM197" i="8" s="1"/>
  <c r="AG197" i="8" a="1"/>
  <c r="AG197" i="8" s="1"/>
  <c r="AO197" i="8" a="1"/>
  <c r="AO197" i="8" s="1"/>
  <c r="AI197" i="8" a="1"/>
  <c r="AI197" i="8" s="1"/>
  <c r="AJ197" i="8" a="1"/>
  <c r="AJ197" i="8" s="1"/>
  <c r="AP197" i="8" a="1"/>
  <c r="AP197" i="8" s="1"/>
  <c r="AH197" i="8" a="1"/>
  <c r="AH197" i="8" s="1"/>
  <c r="AL197" i="8" a="1"/>
  <c r="AL197" i="8" s="1"/>
  <c r="AN197" i="8" a="1"/>
  <c r="AN197" i="8" s="1"/>
  <c r="Z197" i="8" a="1"/>
  <c r="Z197" i="8" s="1"/>
  <c r="AB197" i="8" a="1"/>
  <c r="AB197" i="8" s="1"/>
  <c r="V197" i="8" a="1"/>
  <c r="V197" i="8" s="1"/>
  <c r="AD197" i="8" a="1"/>
  <c r="AD197" i="8" s="1"/>
  <c r="W197" i="8" a="1"/>
  <c r="W197" i="8" s="1"/>
  <c r="AA197" i="8" a="1"/>
  <c r="AA197" i="8" s="1"/>
  <c r="AC197" i="8" a="1"/>
  <c r="AC197" i="8" s="1"/>
  <c r="Y197" i="8" a="1"/>
  <c r="Y197" i="8" s="1"/>
  <c r="AE197" i="8" a="1"/>
  <c r="AE197" i="8" s="1"/>
  <c r="T197" i="8" a="1"/>
  <c r="T197" i="8" s="1"/>
  <c r="U197" i="8" s="1"/>
  <c r="DN102" i="2"/>
  <c r="BA100" i="8" s="1"/>
  <c r="DO200" i="2"/>
  <c r="BB198" i="8" s="1"/>
  <c r="DN75" i="2"/>
  <c r="BA73" i="8" s="1"/>
  <c r="DP69" i="2"/>
  <c r="BC67" i="8" s="1"/>
  <c r="DP21" i="2"/>
  <c r="BC19" i="8" s="1"/>
  <c r="AJ181" i="8" a="1"/>
  <c r="AJ181" i="8" s="1"/>
  <c r="AK181" i="8" a="1"/>
  <c r="AK181" i="8" s="1"/>
  <c r="AO181" i="8" a="1"/>
  <c r="AO181" i="8" s="1"/>
  <c r="AG181" i="8" a="1"/>
  <c r="AG181" i="8" s="1"/>
  <c r="AI181" i="8" a="1"/>
  <c r="AI181" i="8" s="1"/>
  <c r="AM181" i="8" a="1"/>
  <c r="AM181" i="8" s="1"/>
  <c r="AN181" i="8" a="1"/>
  <c r="AN181" i="8" s="1"/>
  <c r="AP181" i="8" a="1"/>
  <c r="AP181" i="8" s="1"/>
  <c r="AL181" i="8" a="1"/>
  <c r="AL181" i="8" s="1"/>
  <c r="AH181" i="8" a="1"/>
  <c r="AH181" i="8" s="1"/>
  <c r="W181" i="8" a="1"/>
  <c r="W181" i="8" s="1"/>
  <c r="Z181" i="8" a="1"/>
  <c r="Z181" i="8" s="1"/>
  <c r="AA181" i="8" a="1"/>
  <c r="AA181" i="8" s="1"/>
  <c r="AB181" i="8" a="1"/>
  <c r="AB181" i="8" s="1"/>
  <c r="V181" i="8" a="1"/>
  <c r="V181" i="8" s="1"/>
  <c r="AD181" i="8" a="1"/>
  <c r="AD181" i="8" s="1"/>
  <c r="AE181" i="8" a="1"/>
  <c r="AE181" i="8" s="1"/>
  <c r="Y181" i="8" a="1"/>
  <c r="Y181" i="8" s="1"/>
  <c r="AC181" i="8" a="1"/>
  <c r="AC181" i="8" s="1"/>
  <c r="T181" i="8" a="1"/>
  <c r="T181" i="8" s="1"/>
  <c r="U181" i="8" s="1"/>
  <c r="AN179" i="8" a="1"/>
  <c r="AN179" i="8" s="1"/>
  <c r="AG179" i="8" a="1"/>
  <c r="AG179" i="8" s="1"/>
  <c r="AO179" i="8" a="1"/>
  <c r="AO179" i="8" s="1"/>
  <c r="AM179" i="8" a="1"/>
  <c r="AM179" i="8" s="1"/>
  <c r="AI179" i="8" a="1"/>
  <c r="AI179" i="8" s="1"/>
  <c r="AK179" i="8" a="1"/>
  <c r="AK179" i="8" s="1"/>
  <c r="AL179" i="8" a="1"/>
  <c r="AL179" i="8" s="1"/>
  <c r="AP179" i="8" a="1"/>
  <c r="AP179" i="8" s="1"/>
  <c r="AJ179" i="8" a="1"/>
  <c r="AJ179" i="8" s="1"/>
  <c r="AH179" i="8" a="1"/>
  <c r="AH179" i="8" s="1"/>
  <c r="AC179" i="8" a="1"/>
  <c r="AC179" i="8" s="1"/>
  <c r="W179" i="8" a="1"/>
  <c r="W179" i="8" s="1"/>
  <c r="BG179" i="8" a="1"/>
  <c r="BG179" i="8" s="1"/>
  <c r="AE179" i="8" a="1"/>
  <c r="AE179" i="8" s="1"/>
  <c r="Y179" i="8" a="1"/>
  <c r="Y179" i="8" s="1"/>
  <c r="AA179" i="8" a="1"/>
  <c r="AA179" i="8" s="1"/>
  <c r="AB179" i="8" a="1"/>
  <c r="AB179" i="8" s="1"/>
  <c r="Z179" i="8" a="1"/>
  <c r="Z179" i="8" s="1"/>
  <c r="V179" i="8" a="1"/>
  <c r="V179" i="8" s="1"/>
  <c r="AD179" i="8" a="1"/>
  <c r="AD179" i="8" s="1"/>
  <c r="T179" i="8" a="1"/>
  <c r="T179" i="8" s="1"/>
  <c r="U179" i="8" s="1"/>
  <c r="DN73" i="2"/>
  <c r="BA71" i="8" s="1"/>
  <c r="DP65" i="2"/>
  <c r="BC63" i="8" s="1"/>
  <c r="AH29" i="8" a="1"/>
  <c r="AH29" i="8" s="1"/>
  <c r="AP29" i="8" a="1"/>
  <c r="AP29" i="8" s="1"/>
  <c r="AI29" i="8" a="1"/>
  <c r="AI29" i="8" s="1"/>
  <c r="AJ29" i="8" a="1"/>
  <c r="AJ29" i="8" s="1"/>
  <c r="AK29" i="8" a="1"/>
  <c r="AK29" i="8" s="1"/>
  <c r="AL29" i="8" a="1"/>
  <c r="AL29" i="8" s="1"/>
  <c r="AM29" i="8" a="1"/>
  <c r="AM29" i="8" s="1"/>
  <c r="AN29" i="8" a="1"/>
  <c r="AN29" i="8" s="1"/>
  <c r="AG29" i="8" a="1"/>
  <c r="AG29" i="8" s="1"/>
  <c r="AO29" i="8" a="1"/>
  <c r="AO29" i="8" s="1"/>
  <c r="AC29" i="8" a="1"/>
  <c r="AC29" i="8" s="1"/>
  <c r="Y29" i="8" a="1"/>
  <c r="Y29" i="8" s="1"/>
  <c r="BH29" i="8" s="1" a="1"/>
  <c r="BH29" i="8" s="1"/>
  <c r="AB29" i="8" a="1"/>
  <c r="AB29" i="8" s="1"/>
  <c r="AD29" i="8" a="1"/>
  <c r="AD29" i="8" s="1"/>
  <c r="AE29" i="8" a="1"/>
  <c r="AE29" i="8" s="1"/>
  <c r="V29" i="8" a="1"/>
  <c r="V29" i="8" s="1"/>
  <c r="W29" i="8" a="1"/>
  <c r="W29" i="8" s="1"/>
  <c r="Z29" i="8" a="1"/>
  <c r="Z29" i="8" s="1"/>
  <c r="AA29" i="8" a="1"/>
  <c r="AA29" i="8" s="1"/>
  <c r="T29" i="8" a="1"/>
  <c r="T29" i="8" s="1"/>
  <c r="U29" i="8" s="1"/>
  <c r="DO149" i="2"/>
  <c r="BB147" i="8" s="1"/>
  <c r="AL23" i="8" a="1"/>
  <c r="AL23" i="8" s="1"/>
  <c r="AM23" i="8" a="1"/>
  <c r="AM23" i="8" s="1"/>
  <c r="AN23" i="8" a="1"/>
  <c r="AN23" i="8" s="1"/>
  <c r="AG23" i="8" a="1"/>
  <c r="AG23" i="8" s="1"/>
  <c r="AO23" i="8" a="1"/>
  <c r="AO23" i="8" s="1"/>
  <c r="AH23" i="8" a="1"/>
  <c r="AH23" i="8" s="1"/>
  <c r="AP23" i="8" a="1"/>
  <c r="AP23" i="8" s="1"/>
  <c r="AI23" i="8" a="1"/>
  <c r="AI23" i="8" s="1"/>
  <c r="AJ23" i="8" a="1"/>
  <c r="AJ23" i="8" s="1"/>
  <c r="AK23" i="8" a="1"/>
  <c r="AK23" i="8" s="1"/>
  <c r="Z23" i="8" a="1"/>
  <c r="Z23" i="8" s="1"/>
  <c r="V23" i="8" a="1"/>
  <c r="V23" i="8" s="1"/>
  <c r="AD23" i="8" a="1"/>
  <c r="AD23" i="8" s="1"/>
  <c r="BM23" i="8" s="1" a="1"/>
  <c r="BM23" i="8" s="1"/>
  <c r="Y23" i="8" a="1"/>
  <c r="Y23" i="8" s="1"/>
  <c r="AA23" i="8" a="1"/>
  <c r="AA23" i="8" s="1"/>
  <c r="AB23" i="8" a="1"/>
  <c r="AB23" i="8" s="1"/>
  <c r="AC23" i="8" a="1"/>
  <c r="AC23" i="8" s="1"/>
  <c r="AE23" i="8" a="1"/>
  <c r="AE23" i="8" s="1"/>
  <c r="W23" i="8" a="1"/>
  <c r="W23" i="8" s="1"/>
  <c r="T23" i="8" a="1"/>
  <c r="T23" i="8" s="1"/>
  <c r="U23" i="8" s="1"/>
  <c r="DO189" i="2"/>
  <c r="BB187" i="8" s="1"/>
  <c r="DO35" i="2"/>
  <c r="BB33" i="8" s="1"/>
  <c r="DO139" i="2"/>
  <c r="BB137" i="8" s="1"/>
  <c r="DO180" i="2"/>
  <c r="BB178" i="8" s="1"/>
  <c r="DO210" i="2"/>
  <c r="BB208" i="8" s="1"/>
  <c r="AJ109" i="8" a="1"/>
  <c r="AJ109" i="8" s="1"/>
  <c r="AK109" i="8" a="1"/>
  <c r="AK109" i="8" s="1"/>
  <c r="AL109" i="8" a="1"/>
  <c r="AL109" i="8" s="1"/>
  <c r="AM109" i="8" a="1"/>
  <c r="AM109" i="8" s="1"/>
  <c r="AN109" i="8" a="1"/>
  <c r="AN109" i="8" s="1"/>
  <c r="AG109" i="8" a="1"/>
  <c r="AG109" i="8" s="1"/>
  <c r="AO109" i="8" a="1"/>
  <c r="AO109" i="8" s="1"/>
  <c r="AH109" i="8" a="1"/>
  <c r="AH109" i="8" s="1"/>
  <c r="AP109" i="8" a="1"/>
  <c r="AP109" i="8" s="1"/>
  <c r="AI109" i="8" a="1"/>
  <c r="AI109" i="8" s="1"/>
  <c r="AA109" i="8" a="1"/>
  <c r="AA109" i="8" s="1"/>
  <c r="BJ109" i="8" s="1" a="1"/>
  <c r="BJ109" i="8" s="1"/>
  <c r="W109" i="8" a="1"/>
  <c r="W109" i="8" s="1"/>
  <c r="Z109" i="8" a="1"/>
  <c r="Z109" i="8" s="1"/>
  <c r="AC109" i="8" a="1"/>
  <c r="AC109" i="8" s="1"/>
  <c r="AE109" i="8" a="1"/>
  <c r="AE109" i="8" s="1"/>
  <c r="V109" i="8" a="1"/>
  <c r="V109" i="8" s="1"/>
  <c r="Y109" i="8" a="1"/>
  <c r="Y109" i="8" s="1"/>
  <c r="AB109" i="8" a="1"/>
  <c r="AB109" i="8" s="1"/>
  <c r="AD109" i="8" a="1"/>
  <c r="AD109" i="8" s="1"/>
  <c r="T109" i="8" a="1"/>
  <c r="T109" i="8" s="1"/>
  <c r="U109" i="8" s="1"/>
  <c r="DN136" i="2"/>
  <c r="BA134" i="8" s="1"/>
  <c r="DP74" i="2"/>
  <c r="BC72" i="8" s="1"/>
  <c r="DN160" i="2"/>
  <c r="BA158" i="8" s="1"/>
  <c r="DP30" i="2"/>
  <c r="BC28" i="8" s="1"/>
  <c r="AL170" i="8" a="1"/>
  <c r="AL170" i="8" s="1"/>
  <c r="AM170" i="8" a="1"/>
  <c r="AM170" i="8" s="1"/>
  <c r="AJ170" i="8" a="1"/>
  <c r="AJ170" i="8" s="1"/>
  <c r="AK170" i="8" a="1"/>
  <c r="AK170" i="8" s="1"/>
  <c r="AO170" i="8" a="1"/>
  <c r="AO170" i="8" s="1"/>
  <c r="AP170" i="8" a="1"/>
  <c r="AP170" i="8" s="1"/>
  <c r="AG170" i="8" a="1"/>
  <c r="AG170" i="8" s="1"/>
  <c r="AI170" i="8" a="1"/>
  <c r="AI170" i="8" s="1"/>
  <c r="AH170" i="8" a="1"/>
  <c r="AH170" i="8" s="1"/>
  <c r="AN170" i="8" a="1"/>
  <c r="AN170" i="8" s="1"/>
  <c r="W170" i="8" a="1"/>
  <c r="W170" i="8" s="1"/>
  <c r="AD170" i="8" a="1"/>
  <c r="AD170" i="8" s="1"/>
  <c r="AE170" i="8" a="1"/>
  <c r="AE170" i="8" s="1"/>
  <c r="Y170" i="8" a="1"/>
  <c r="Y170" i="8" s="1"/>
  <c r="Z170" i="8" a="1"/>
  <c r="Z170" i="8" s="1"/>
  <c r="AA170" i="8" a="1"/>
  <c r="AA170" i="8" s="1"/>
  <c r="V170" i="8" a="1"/>
  <c r="V170" i="8" s="1"/>
  <c r="AC170" i="8" a="1"/>
  <c r="AC170" i="8" s="1"/>
  <c r="AB170" i="8" a="1"/>
  <c r="AB170" i="8" s="1"/>
  <c r="T170" i="8" a="1"/>
  <c r="T170" i="8" s="1"/>
  <c r="U170" i="8" s="1"/>
  <c r="DN37" i="2"/>
  <c r="BA35" i="8" s="1"/>
  <c r="DO190" i="2"/>
  <c r="BB188" i="8" s="1"/>
  <c r="DN118" i="2"/>
  <c r="BA116" i="8" s="1"/>
  <c r="DN196" i="2"/>
  <c r="BA194" i="8" s="1"/>
  <c r="DP162" i="2"/>
  <c r="BC160" i="8" s="1"/>
  <c r="DP188" i="2"/>
  <c r="BC186" i="8" s="1"/>
  <c r="DO164" i="2"/>
  <c r="BB162" i="8" s="1"/>
  <c r="DO208" i="2"/>
  <c r="BB206" i="8" s="1"/>
  <c r="DN167" i="2"/>
  <c r="BA165" i="8" s="1"/>
  <c r="AH133" i="8" a="1"/>
  <c r="AH133" i="8" s="1"/>
  <c r="AN133" i="8" a="1"/>
  <c r="AN133" i="8" s="1"/>
  <c r="AG133" i="8" a="1"/>
  <c r="AG133" i="8" s="1"/>
  <c r="AO133" i="8" a="1"/>
  <c r="AO133" i="8" s="1"/>
  <c r="AM133" i="8" a="1"/>
  <c r="AM133" i="8" s="1"/>
  <c r="AK133" i="8" a="1"/>
  <c r="AK133" i="8" s="1"/>
  <c r="AL133" i="8" a="1"/>
  <c r="AL133" i="8" s="1"/>
  <c r="AJ133" i="8" a="1"/>
  <c r="AJ133" i="8" s="1"/>
  <c r="AP133" i="8" a="1"/>
  <c r="AP133" i="8" s="1"/>
  <c r="AI133" i="8" a="1"/>
  <c r="AI133" i="8" s="1"/>
  <c r="AB133" i="8" a="1"/>
  <c r="AB133" i="8" s="1"/>
  <c r="Y133" i="8" a="1"/>
  <c r="Y133" i="8" s="1"/>
  <c r="AA133" i="8" a="1"/>
  <c r="AA133" i="8" s="1"/>
  <c r="AD133" i="8" a="1"/>
  <c r="AD133" i="8" s="1"/>
  <c r="V133" i="8" a="1"/>
  <c r="V133" i="8" s="1"/>
  <c r="W133" i="8" a="1"/>
  <c r="W133" i="8" s="1"/>
  <c r="Z133" i="8" a="1"/>
  <c r="Z133" i="8" s="1"/>
  <c r="AC133" i="8" a="1"/>
  <c r="AC133" i="8" s="1"/>
  <c r="AE133" i="8" a="1"/>
  <c r="AE133" i="8" s="1"/>
  <c r="T133" i="8" a="1"/>
  <c r="T133" i="8" s="1"/>
  <c r="U133" i="8" s="1"/>
  <c r="AN87" i="8" a="1"/>
  <c r="AN87" i="8" s="1"/>
  <c r="AG87" i="8" a="1"/>
  <c r="AG87" i="8" s="1"/>
  <c r="AO87" i="8" a="1"/>
  <c r="AO87" i="8" s="1"/>
  <c r="AH87" i="8" a="1"/>
  <c r="AH87" i="8" s="1"/>
  <c r="AP87" i="8" a="1"/>
  <c r="AP87" i="8" s="1"/>
  <c r="AI87" i="8" a="1"/>
  <c r="AI87" i="8" s="1"/>
  <c r="AJ87" i="8" a="1"/>
  <c r="AJ87" i="8" s="1"/>
  <c r="AK87" i="8" a="1"/>
  <c r="AK87" i="8" s="1"/>
  <c r="AL87" i="8" a="1"/>
  <c r="AL87" i="8" s="1"/>
  <c r="AM87" i="8" a="1"/>
  <c r="AM87" i="8" s="1"/>
  <c r="V87" i="8" a="1"/>
  <c r="V87" i="8" s="1"/>
  <c r="AD87" i="8" a="1"/>
  <c r="AD87" i="8" s="1"/>
  <c r="Z87" i="8" a="1"/>
  <c r="Z87" i="8" s="1"/>
  <c r="AA87" i="8" a="1"/>
  <c r="AA87" i="8" s="1"/>
  <c r="AC87" i="8" a="1"/>
  <c r="AC87" i="8" s="1"/>
  <c r="W87" i="8" a="1"/>
  <c r="W87" i="8" s="1"/>
  <c r="Y87" i="8" a="1"/>
  <c r="Y87" i="8" s="1"/>
  <c r="AB87" i="8" a="1"/>
  <c r="AB87" i="8" s="1"/>
  <c r="AE87" i="8" a="1"/>
  <c r="AE87" i="8" s="1"/>
  <c r="T87" i="8" a="1"/>
  <c r="T87" i="8" s="1"/>
  <c r="U87" i="8" s="1"/>
  <c r="DP89" i="2"/>
  <c r="BC87" i="8" s="1"/>
  <c r="DO70" i="2"/>
  <c r="BB68" i="8" s="1"/>
  <c r="DN126" i="2"/>
  <c r="BA124" i="8" s="1"/>
  <c r="DN54" i="2"/>
  <c r="BA52" i="8" s="1"/>
  <c r="DN132" i="2"/>
  <c r="BA130" i="8" s="1"/>
  <c r="DO121" i="2"/>
  <c r="BB119" i="8" s="1"/>
  <c r="DP87" i="2"/>
  <c r="BC85" i="8" s="1"/>
  <c r="AM94" i="8" a="1"/>
  <c r="AM94" i="8" s="1"/>
  <c r="AN94" i="8" a="1"/>
  <c r="AN94" i="8" s="1"/>
  <c r="AG94" i="8" a="1"/>
  <c r="AG94" i="8" s="1"/>
  <c r="AO94" i="8" a="1"/>
  <c r="AO94" i="8" s="1"/>
  <c r="AH94" i="8" a="1"/>
  <c r="AH94" i="8" s="1"/>
  <c r="AP94" i="8" a="1"/>
  <c r="AP94" i="8" s="1"/>
  <c r="AI94" i="8" a="1"/>
  <c r="AI94" i="8" s="1"/>
  <c r="AJ94" i="8" a="1"/>
  <c r="AJ94" i="8" s="1"/>
  <c r="AK94" i="8" a="1"/>
  <c r="AK94" i="8" s="1"/>
  <c r="AL94" i="8" a="1"/>
  <c r="AL94" i="8" s="1"/>
  <c r="V94" i="8" a="1"/>
  <c r="V94" i="8" s="1"/>
  <c r="BE94" i="8" s="1" a="1"/>
  <c r="BE94" i="8" s="1"/>
  <c r="AD94" i="8" a="1"/>
  <c r="AD94" i="8" s="1"/>
  <c r="Z94" i="8" a="1"/>
  <c r="Z94" i="8" s="1"/>
  <c r="AC94" i="8" a="1"/>
  <c r="AC94" i="8" s="1"/>
  <c r="AA94" i="8" a="1"/>
  <c r="AA94" i="8" s="1"/>
  <c r="AB94" i="8" a="1"/>
  <c r="AB94" i="8" s="1"/>
  <c r="AE94" i="8" a="1"/>
  <c r="AE94" i="8" s="1"/>
  <c r="W94" i="8" a="1"/>
  <c r="W94" i="8" s="1"/>
  <c r="Y94" i="8" a="1"/>
  <c r="Y94" i="8" s="1"/>
  <c r="T94" i="8" a="1"/>
  <c r="T94" i="8" s="1"/>
  <c r="U94" i="8" s="1"/>
  <c r="DO96" i="2"/>
  <c r="BB94" i="8" s="1"/>
  <c r="DN142" i="2"/>
  <c r="BA140" i="8" s="1"/>
  <c r="AL144" i="8" a="1"/>
  <c r="AL144" i="8" s="1"/>
  <c r="AG144" i="8" a="1"/>
  <c r="AG144" i="8" s="1"/>
  <c r="AO144" i="8" a="1"/>
  <c r="AO144" i="8" s="1"/>
  <c r="AJ144" i="8" a="1"/>
  <c r="AJ144" i="8" s="1"/>
  <c r="AK144" i="8" a="1"/>
  <c r="AK144" i="8" s="1"/>
  <c r="AM144" i="8" a="1"/>
  <c r="AM144" i="8" s="1"/>
  <c r="AN144" i="8" a="1"/>
  <c r="AN144" i="8" s="1"/>
  <c r="AI144" i="8" a="1"/>
  <c r="AI144" i="8" s="1"/>
  <c r="AH144" i="8" a="1"/>
  <c r="AH144" i="8" s="1"/>
  <c r="AP144" i="8" a="1"/>
  <c r="AP144" i="8" s="1"/>
  <c r="AC144" i="8" a="1"/>
  <c r="AC144" i="8" s="1"/>
  <c r="Y144" i="8" a="1"/>
  <c r="Y144" i="8" s="1"/>
  <c r="BH144" i="8" s="1" a="1"/>
  <c r="BH144" i="8" s="1"/>
  <c r="AE144" i="8" a="1"/>
  <c r="AE144" i="8" s="1"/>
  <c r="Z144" i="8" a="1"/>
  <c r="Z144" i="8" s="1"/>
  <c r="AA144" i="8" a="1"/>
  <c r="AA144" i="8" s="1"/>
  <c r="AB144" i="8" a="1"/>
  <c r="AB144" i="8" s="1"/>
  <c r="AD144" i="8" a="1"/>
  <c r="AD144" i="8" s="1"/>
  <c r="V144" i="8" a="1"/>
  <c r="V144" i="8" s="1"/>
  <c r="W144" i="8" a="1"/>
  <c r="W144" i="8" s="1"/>
  <c r="T144" i="8" a="1"/>
  <c r="T144" i="8" s="1"/>
  <c r="U144" i="8" s="1"/>
  <c r="DN148" i="2"/>
  <c r="BA146" i="8" s="1"/>
  <c r="DO104" i="2"/>
  <c r="BB102" i="8" s="1"/>
  <c r="AH60" i="8" a="1"/>
  <c r="AH60" i="8" s="1"/>
  <c r="AP60" i="8" a="1"/>
  <c r="AP60" i="8" s="1"/>
  <c r="AI60" i="8" a="1"/>
  <c r="AI60" i="8" s="1"/>
  <c r="AJ60" i="8" a="1"/>
  <c r="AJ60" i="8" s="1"/>
  <c r="AK60" i="8" a="1"/>
  <c r="AK60" i="8" s="1"/>
  <c r="AL60" i="8" a="1"/>
  <c r="AL60" i="8" s="1"/>
  <c r="AM60" i="8" a="1"/>
  <c r="AM60" i="8" s="1"/>
  <c r="AN60" i="8" a="1"/>
  <c r="AN60" i="8" s="1"/>
  <c r="AG60" i="8" a="1"/>
  <c r="AG60" i="8" s="1"/>
  <c r="AO60" i="8" a="1"/>
  <c r="AO60" i="8" s="1"/>
  <c r="AA60" i="8" a="1"/>
  <c r="AA60" i="8" s="1"/>
  <c r="V60" i="8" a="1"/>
  <c r="V60" i="8" s="1"/>
  <c r="AD60" i="8" a="1"/>
  <c r="AD60" i="8" s="1"/>
  <c r="W60" i="8" a="1"/>
  <c r="W60" i="8" s="1"/>
  <c r="AE60" i="8" a="1"/>
  <c r="AE60" i="8" s="1"/>
  <c r="Z60" i="8" a="1"/>
  <c r="Z60" i="8" s="1"/>
  <c r="Y60" i="8" a="1"/>
  <c r="Y60" i="8" s="1"/>
  <c r="AB60" i="8" a="1"/>
  <c r="AB60" i="8" s="1"/>
  <c r="AC60" i="8" a="1"/>
  <c r="AC60" i="8" s="1"/>
  <c r="T60" i="8" a="1"/>
  <c r="T60" i="8" s="1"/>
  <c r="U60" i="8" s="1"/>
  <c r="DP113" i="2"/>
  <c r="BC111" i="8" s="1"/>
  <c r="DN68" i="2"/>
  <c r="BA66" i="8" s="1"/>
  <c r="DO170" i="2"/>
  <c r="BB168" i="8" s="1"/>
  <c r="AG175" i="8" a="1"/>
  <c r="AG175" i="8" s="1"/>
  <c r="AO175" i="8" a="1"/>
  <c r="AO175" i="8" s="1"/>
  <c r="AH175" i="8" a="1"/>
  <c r="AH175" i="8" s="1"/>
  <c r="AP175" i="8" a="1"/>
  <c r="AP175" i="8" s="1"/>
  <c r="AK175" i="8" a="1"/>
  <c r="AK175" i="8" s="1"/>
  <c r="AL175" i="8" a="1"/>
  <c r="AL175" i="8" s="1"/>
  <c r="AN175" i="8" a="1"/>
  <c r="AN175" i="8" s="1"/>
  <c r="AJ175" i="8" a="1"/>
  <c r="AJ175" i="8" s="1"/>
  <c r="AI175" i="8" a="1"/>
  <c r="AI175" i="8" s="1"/>
  <c r="AM175" i="8" a="1"/>
  <c r="AM175" i="8" s="1"/>
  <c r="AB175" i="8" a="1"/>
  <c r="AB175" i="8" s="1"/>
  <c r="AC175" i="8" a="1"/>
  <c r="AC175" i="8" s="1"/>
  <c r="W175" i="8" a="1"/>
  <c r="W175" i="8" s="1"/>
  <c r="AE175" i="8" a="1"/>
  <c r="AE175" i="8" s="1"/>
  <c r="Y175" i="8" a="1"/>
  <c r="Y175" i="8" s="1"/>
  <c r="AA175" i="8" a="1"/>
  <c r="AA175" i="8" s="1"/>
  <c r="V175" i="8" a="1"/>
  <c r="V175" i="8" s="1"/>
  <c r="Z175" i="8" a="1"/>
  <c r="Z175" i="8" s="1"/>
  <c r="AD175" i="8" a="1"/>
  <c r="AD175" i="8" s="1"/>
  <c r="T175" i="8" a="1"/>
  <c r="T175" i="8" s="1"/>
  <c r="U175" i="8" s="1"/>
  <c r="DO194" i="2"/>
  <c r="BB192" i="8" s="1"/>
  <c r="DN147" i="2"/>
  <c r="BA145" i="8" s="1"/>
  <c r="DO71" i="2"/>
  <c r="BB69" i="8" s="1"/>
  <c r="DN78" i="2"/>
  <c r="BA76" i="8" s="1"/>
  <c r="DP72" i="2"/>
  <c r="BC70" i="8" s="1"/>
  <c r="AO82" i="8" a="1"/>
  <c r="AO82" i="8" s="1"/>
  <c r="AH82" i="8" a="1"/>
  <c r="AH82" i="8" s="1"/>
  <c r="Y82" i="8" a="1"/>
  <c r="Y82" i="8" s="1"/>
  <c r="AB82" i="8" a="1"/>
  <c r="AB82" i="8" s="1"/>
  <c r="AJ135" i="8" a="1"/>
  <c r="AJ135" i="8" s="1"/>
  <c r="AK135" i="8" a="1"/>
  <c r="AK135" i="8" s="1"/>
  <c r="AO135" i="8" a="1"/>
  <c r="AO135" i="8" s="1"/>
  <c r="AH135" i="8" a="1"/>
  <c r="AH135" i="8" s="1"/>
  <c r="AM135" i="8" a="1"/>
  <c r="AM135" i="8" s="1"/>
  <c r="AN135" i="8" a="1"/>
  <c r="AN135" i="8" s="1"/>
  <c r="AG135" i="8" a="1"/>
  <c r="AG135" i="8" s="1"/>
  <c r="AL135" i="8" a="1"/>
  <c r="AL135" i="8" s="1"/>
  <c r="AP135" i="8" a="1"/>
  <c r="AP135" i="8" s="1"/>
  <c r="AI135" i="8" a="1"/>
  <c r="AI135" i="8" s="1"/>
  <c r="AE135" i="8" a="1"/>
  <c r="AE135" i="8" s="1"/>
  <c r="AB135" i="8" a="1"/>
  <c r="AB135" i="8" s="1"/>
  <c r="Z135" i="8" a="1"/>
  <c r="Z135" i="8" s="1"/>
  <c r="AC135" i="8" a="1"/>
  <c r="AC135" i="8" s="1"/>
  <c r="AD135" i="8" a="1"/>
  <c r="AD135" i="8" s="1"/>
  <c r="W135" i="8" a="1"/>
  <c r="W135" i="8" s="1"/>
  <c r="Y135" i="8" a="1"/>
  <c r="Y135" i="8" s="1"/>
  <c r="AA135" i="8" a="1"/>
  <c r="AA135" i="8" s="1"/>
  <c r="V135" i="8" a="1"/>
  <c r="V135" i="8" s="1"/>
  <c r="T135" i="8" a="1"/>
  <c r="T135" i="8" s="1"/>
  <c r="U135" i="8" s="1"/>
  <c r="DO53" i="2"/>
  <c r="BB51" i="8" s="1"/>
  <c r="AH78" i="8" a="1"/>
  <c r="AH78" i="8" s="1"/>
  <c r="AI78" i="8" a="1"/>
  <c r="AI78" i="8" s="1"/>
  <c r="AJ78" i="8" a="1"/>
  <c r="AJ78" i="8" s="1"/>
  <c r="AK78" i="8" a="1"/>
  <c r="AK78" i="8" s="1"/>
  <c r="AL78" i="8" a="1"/>
  <c r="AL78" i="8" s="1"/>
  <c r="AM78" i="8" a="1"/>
  <c r="AM78" i="8" s="1"/>
  <c r="AN78" i="8" a="1"/>
  <c r="AN78" i="8" s="1"/>
  <c r="AG78" i="8" a="1"/>
  <c r="AG78" i="8" s="1"/>
  <c r="AO78" i="8" a="1"/>
  <c r="AO78" i="8" s="1"/>
  <c r="AP78" i="8" a="1"/>
  <c r="AP78" i="8" s="1"/>
  <c r="AA78" i="8" a="1"/>
  <c r="AA78" i="8" s="1"/>
  <c r="AB78" i="8" a="1"/>
  <c r="AB78" i="8" s="1"/>
  <c r="W78" i="8" a="1"/>
  <c r="W78" i="8" s="1"/>
  <c r="AE78" i="8" a="1"/>
  <c r="AE78" i="8" s="1"/>
  <c r="V78" i="8" a="1"/>
  <c r="V78" i="8" s="1"/>
  <c r="Y78" i="8" a="1"/>
  <c r="Y78" i="8" s="1"/>
  <c r="AC78" i="8" a="1"/>
  <c r="AC78" i="8" s="1"/>
  <c r="Z78" i="8" a="1"/>
  <c r="Z78" i="8" s="1"/>
  <c r="AD78" i="8" a="1"/>
  <c r="AD78" i="8" s="1"/>
  <c r="T78" i="8" a="1"/>
  <c r="T78" i="8" s="1"/>
  <c r="U78" i="8" s="1"/>
  <c r="DO80" i="2"/>
  <c r="BB78" i="8" s="1"/>
  <c r="DO95" i="2"/>
  <c r="BB93" i="8" s="1"/>
  <c r="DN32" i="2"/>
  <c r="BA30" i="8" s="1"/>
  <c r="DP211" i="2"/>
  <c r="BC209" i="8" s="1"/>
  <c r="DN165" i="2"/>
  <c r="BA163" i="8" s="1"/>
  <c r="DN145" i="2"/>
  <c r="BA143" i="8" s="1"/>
  <c r="DO145" i="2"/>
  <c r="BB143" i="8" s="1"/>
  <c r="DO18" i="2"/>
  <c r="BB16" i="8" s="1"/>
  <c r="AJ90" i="8" a="1"/>
  <c r="AJ90" i="8" s="1"/>
  <c r="AM90" i="8" a="1"/>
  <c r="AM90" i="8" s="1"/>
  <c r="DO98" i="2"/>
  <c r="BB96" i="8" s="1"/>
  <c r="DO24" i="2"/>
  <c r="BB22" i="8" s="1"/>
  <c r="DO76" i="2"/>
  <c r="BB74" i="8" s="1"/>
  <c r="AM24" i="8" a="1"/>
  <c r="AM24" i="8" s="1"/>
  <c r="AB24" i="8" a="1"/>
  <c r="AB24" i="8" s="1"/>
  <c r="W24" i="8" a="1"/>
  <c r="W24" i="8" s="1"/>
  <c r="Y24" i="8" a="1"/>
  <c r="Y24" i="8" s="1"/>
  <c r="DO103" i="2"/>
  <c r="BB101" i="8" s="1"/>
  <c r="DN163" i="2"/>
  <c r="BA161" i="8" s="1"/>
  <c r="AN80" i="8" a="1"/>
  <c r="AN80" i="8" s="1"/>
  <c r="AG80" i="8" a="1"/>
  <c r="AG80" i="8" s="1"/>
  <c r="AO80" i="8" a="1"/>
  <c r="AO80" i="8" s="1"/>
  <c r="AH80" i="8" a="1"/>
  <c r="AH80" i="8" s="1"/>
  <c r="AP80" i="8" a="1"/>
  <c r="AP80" i="8" s="1"/>
  <c r="AI80" i="8" a="1"/>
  <c r="AI80" i="8" s="1"/>
  <c r="AJ80" i="8" a="1"/>
  <c r="AJ80" i="8" s="1"/>
  <c r="AK80" i="8" a="1"/>
  <c r="AK80" i="8" s="1"/>
  <c r="AL80" i="8" a="1"/>
  <c r="AL80" i="8" s="1"/>
  <c r="AM80" i="8" a="1"/>
  <c r="AM80" i="8" s="1"/>
  <c r="AA80" i="8" a="1"/>
  <c r="AA80" i="8" s="1"/>
  <c r="V80" i="8" a="1"/>
  <c r="V80" i="8" s="1"/>
  <c r="AC80" i="8" a="1"/>
  <c r="AC80" i="8" s="1"/>
  <c r="W80" i="8" a="1"/>
  <c r="W80" i="8" s="1"/>
  <c r="AD80" i="8" a="1"/>
  <c r="AD80" i="8" s="1"/>
  <c r="Z80" i="8" a="1"/>
  <c r="Z80" i="8" s="1"/>
  <c r="BI80" i="8" s="1" a="1"/>
  <c r="BI80" i="8" s="1"/>
  <c r="AE80" i="8" a="1"/>
  <c r="AE80" i="8" s="1"/>
  <c r="Y80" i="8" a="1"/>
  <c r="Y80" i="8" s="1"/>
  <c r="AB80" i="8" a="1"/>
  <c r="AB80" i="8" s="1"/>
  <c r="T80" i="8" a="1"/>
  <c r="T80" i="8" s="1"/>
  <c r="U80" i="8" s="1"/>
  <c r="AG153" i="8" a="1"/>
  <c r="AG153" i="8" s="1"/>
  <c r="AO153" i="8" a="1"/>
  <c r="AO153" i="8" s="1"/>
  <c r="AH153" i="8" a="1"/>
  <c r="AH153" i="8" s="1"/>
  <c r="AI153" i="8" a="1"/>
  <c r="AI153" i="8" s="1"/>
  <c r="AJ153" i="8" a="1"/>
  <c r="AJ153" i="8" s="1"/>
  <c r="AL153" i="8" a="1"/>
  <c r="AL153" i="8" s="1"/>
  <c r="AM153" i="8" a="1"/>
  <c r="AM153" i="8" s="1"/>
  <c r="AN153" i="8" a="1"/>
  <c r="AN153" i="8" s="1"/>
  <c r="AK153" i="8" a="1"/>
  <c r="AK153" i="8" s="1"/>
  <c r="AP153" i="8" a="1"/>
  <c r="AP153" i="8" s="1"/>
  <c r="V153" i="8" a="1"/>
  <c r="V153" i="8" s="1"/>
  <c r="AB153" i="8" a="1"/>
  <c r="AB153" i="8" s="1"/>
  <c r="AC153" i="8" a="1"/>
  <c r="AC153" i="8" s="1"/>
  <c r="W153" i="8" a="1"/>
  <c r="W153" i="8" s="1"/>
  <c r="AE153" i="8" a="1"/>
  <c r="AE153" i="8" s="1"/>
  <c r="Y153" i="8" a="1"/>
  <c r="Y153" i="8" s="1"/>
  <c r="AA153" i="8" a="1"/>
  <c r="AA153" i="8" s="1"/>
  <c r="Z153" i="8" a="1"/>
  <c r="Z153" i="8" s="1"/>
  <c r="AD153" i="8" a="1"/>
  <c r="AD153" i="8" s="1"/>
  <c r="T153" i="8" a="1"/>
  <c r="T153" i="8" s="1"/>
  <c r="U153" i="8" s="1"/>
  <c r="DO155" i="2"/>
  <c r="BB153" i="8" s="1"/>
  <c r="AJ164" i="8" a="1"/>
  <c r="AJ164" i="8" s="1"/>
  <c r="AK164" i="8" a="1"/>
  <c r="AK164" i="8" s="1"/>
  <c r="AH164" i="8" a="1"/>
  <c r="AH164" i="8" s="1"/>
  <c r="AI164" i="8" a="1"/>
  <c r="AI164" i="8" s="1"/>
  <c r="AM164" i="8" a="1"/>
  <c r="AM164" i="8" s="1"/>
  <c r="AN164" i="8" a="1"/>
  <c r="AN164" i="8" s="1"/>
  <c r="AO164" i="8" a="1"/>
  <c r="AO164" i="8" s="1"/>
  <c r="AG164" i="8" a="1"/>
  <c r="AG164" i="8" s="1"/>
  <c r="AP164" i="8" a="1"/>
  <c r="AP164" i="8" s="1"/>
  <c r="AL164" i="8" a="1"/>
  <c r="AL164" i="8" s="1"/>
  <c r="AA164" i="8" a="1"/>
  <c r="AA164" i="8" s="1"/>
  <c r="AB164" i="8" a="1"/>
  <c r="AB164" i="8" s="1"/>
  <c r="V164" i="8" a="1"/>
  <c r="V164" i="8" s="1"/>
  <c r="AD164" i="8" a="1"/>
  <c r="AD164" i="8" s="1"/>
  <c r="W164" i="8" a="1"/>
  <c r="W164" i="8" s="1"/>
  <c r="AE164" i="8" a="1"/>
  <c r="AE164" i="8" s="1"/>
  <c r="Z164" i="8" a="1"/>
  <c r="Z164" i="8" s="1"/>
  <c r="Y164" i="8" a="1"/>
  <c r="Y164" i="8" s="1"/>
  <c r="AC164" i="8" a="1"/>
  <c r="AC164" i="8" s="1"/>
  <c r="T164" i="8" a="1"/>
  <c r="T164" i="8" s="1"/>
  <c r="U164" i="8" s="1"/>
  <c r="DN166" i="2"/>
  <c r="BA164" i="8" s="1"/>
  <c r="AN75" i="8" a="1"/>
  <c r="AN75" i="8" s="1"/>
  <c r="AG75" i="8" a="1"/>
  <c r="AG75" i="8" s="1"/>
  <c r="AO75" i="8" a="1"/>
  <c r="AO75" i="8" s="1"/>
  <c r="AH75" i="8" a="1"/>
  <c r="AH75" i="8" s="1"/>
  <c r="AP75" i="8" a="1"/>
  <c r="AP75" i="8" s="1"/>
  <c r="AI75" i="8" a="1"/>
  <c r="AI75" i="8" s="1"/>
  <c r="AJ75" i="8" a="1"/>
  <c r="AJ75" i="8" s="1"/>
  <c r="AK75" i="8" a="1"/>
  <c r="AK75" i="8" s="1"/>
  <c r="AL75" i="8" a="1"/>
  <c r="AL75" i="8" s="1"/>
  <c r="AM75" i="8" a="1"/>
  <c r="AM75" i="8" s="1"/>
  <c r="Z75" i="8" a="1"/>
  <c r="Z75" i="8" s="1"/>
  <c r="AC75" i="8" a="1"/>
  <c r="AC75" i="8" s="1"/>
  <c r="V75" i="8" a="1"/>
  <c r="V75" i="8" s="1"/>
  <c r="Y75" i="8" a="1"/>
  <c r="Y75" i="8" s="1"/>
  <c r="W75" i="8" a="1"/>
  <c r="W75" i="8" s="1"/>
  <c r="AA75" i="8" a="1"/>
  <c r="AA75" i="8" s="1"/>
  <c r="AD75" i="8" a="1"/>
  <c r="AD75" i="8" s="1"/>
  <c r="AB75" i="8" a="1"/>
  <c r="AB75" i="8" s="1"/>
  <c r="AE75" i="8" a="1"/>
  <c r="AE75" i="8" s="1"/>
  <c r="T75" i="8" a="1"/>
  <c r="T75" i="8" s="1"/>
  <c r="U75" i="8" s="1"/>
  <c r="DN157" i="2"/>
  <c r="BA155" i="8" s="1"/>
  <c r="DO58" i="2"/>
  <c r="BB56" i="8" s="1"/>
  <c r="DP20" i="2"/>
  <c r="BC18" i="8" s="1"/>
  <c r="DL25" i="2"/>
  <c r="AY23" i="8" s="1"/>
  <c r="DJ93" i="2"/>
  <c r="AW91" i="8" s="1"/>
  <c r="DJ100" i="2"/>
  <c r="AW98" i="8" s="1"/>
  <c r="DK122" i="2"/>
  <c r="AX120" i="8" s="1"/>
  <c r="DL33" i="2"/>
  <c r="AY31" i="8" s="1"/>
  <c r="DK116" i="2"/>
  <c r="AX114" i="8" s="1"/>
  <c r="DJ86" i="2"/>
  <c r="AW84" i="8" s="1"/>
  <c r="DJ37" i="2"/>
  <c r="AW35" i="8" s="1"/>
  <c r="DJ135" i="2"/>
  <c r="AW133" i="8" s="1"/>
  <c r="DL54" i="2"/>
  <c r="AY52" i="8" s="1"/>
  <c r="DL106" i="2"/>
  <c r="AY104" i="8" s="1"/>
  <c r="DJ81" i="2"/>
  <c r="AW79" i="8" s="1"/>
  <c r="DL96" i="2"/>
  <c r="AY94" i="8" s="1"/>
  <c r="DL203" i="2"/>
  <c r="AY201" i="8" s="1"/>
  <c r="DL104" i="2"/>
  <c r="AY102" i="8" s="1"/>
  <c r="DJ212" i="2"/>
  <c r="AW210" i="8" s="1"/>
  <c r="DL68" i="2"/>
  <c r="AY66" i="8" s="1"/>
  <c r="DJ117" i="2"/>
  <c r="AW115" i="8" s="1"/>
  <c r="DL85" i="2"/>
  <c r="AY83" i="8" s="1"/>
  <c r="DJ141" i="2"/>
  <c r="AW139" i="8" s="1"/>
  <c r="DJ140" i="2"/>
  <c r="AW138" i="8" s="1"/>
  <c r="DL49" i="2"/>
  <c r="AY47" i="8" s="1"/>
  <c r="DL80" i="2"/>
  <c r="AY78" i="8" s="1"/>
  <c r="DJ143" i="2"/>
  <c r="AW141" i="8" s="1"/>
  <c r="DJ32" i="2"/>
  <c r="AW30" i="8" s="1"/>
  <c r="DJ145" i="2"/>
  <c r="AW143" i="8" s="1"/>
  <c r="DK18" i="2"/>
  <c r="AX16" i="8" s="1"/>
  <c r="DK209" i="2"/>
  <c r="AX207" i="8" s="1"/>
  <c r="DJ127" i="2"/>
  <c r="AW125" i="8" s="1"/>
  <c r="DK24" i="2"/>
  <c r="AX22" i="8" s="1"/>
  <c r="DL76" i="2"/>
  <c r="AY74" i="8" s="1"/>
  <c r="DL155" i="2"/>
  <c r="AY153" i="8" s="1"/>
  <c r="DJ108" i="2"/>
  <c r="AW106" i="8" s="1"/>
  <c r="DK64" i="2"/>
  <c r="AX62" i="8" s="1"/>
  <c r="DJ79" i="2"/>
  <c r="AW77" i="8" s="1"/>
  <c r="DK66" i="2"/>
  <c r="AX64" i="8" s="1"/>
  <c r="DL73" i="2"/>
  <c r="AY71" i="8" s="1"/>
  <c r="DK35" i="2"/>
  <c r="AX33" i="8" s="1"/>
  <c r="DL139" i="2"/>
  <c r="AY137" i="8" s="1"/>
  <c r="DL38" i="2"/>
  <c r="AY36" i="8" s="1"/>
  <c r="DJ154" i="2"/>
  <c r="AW152" i="8" s="1"/>
  <c r="DL94" i="2"/>
  <c r="AY92" i="8" s="1"/>
  <c r="DL122" i="2"/>
  <c r="AY120" i="8" s="1"/>
  <c r="DL197" i="2"/>
  <c r="AY195" i="8" s="1"/>
  <c r="DJ111" i="2"/>
  <c r="AW109" i="8" s="1"/>
  <c r="DL42" i="2"/>
  <c r="AY40" i="8" s="1"/>
  <c r="DL46" i="2"/>
  <c r="AY44" i="8" s="1"/>
  <c r="DJ207" i="2"/>
  <c r="AW205" i="8" s="1"/>
  <c r="DJ164" i="2"/>
  <c r="AW162" i="8" s="1"/>
  <c r="DJ45" i="2"/>
  <c r="AW43" i="8" s="1"/>
  <c r="DJ214" i="2"/>
  <c r="AW212" i="8" s="1"/>
  <c r="DL36" i="2"/>
  <c r="AY34" i="8" s="1"/>
  <c r="DJ115" i="2"/>
  <c r="AW113" i="8" s="1"/>
  <c r="DJ39" i="2"/>
  <c r="AW37" i="8" s="1"/>
  <c r="DK153" i="2"/>
  <c r="AX151" i="8" s="1"/>
  <c r="DJ66" i="2"/>
  <c r="AW64" i="8" s="1"/>
  <c r="DK91" i="2"/>
  <c r="AX89" i="8" s="1"/>
  <c r="DK102" i="2"/>
  <c r="AX100" i="8" s="1"/>
  <c r="DK75" i="2"/>
  <c r="AX73" i="8" s="1"/>
  <c r="DJ158" i="2"/>
  <c r="AW156" i="8" s="1"/>
  <c r="DK21" i="2"/>
  <c r="AX19" i="8" s="1"/>
  <c r="DJ51" i="2"/>
  <c r="AW49" i="8" s="1"/>
  <c r="DK73" i="2"/>
  <c r="AX71" i="8" s="1"/>
  <c r="DJ149" i="2"/>
  <c r="AW147" i="8" s="1"/>
  <c r="DJ25" i="2"/>
  <c r="AW23" i="8" s="1"/>
  <c r="DJ38" i="2"/>
  <c r="AW36" i="8" s="1"/>
  <c r="DJ180" i="2"/>
  <c r="AW178" i="8" s="1"/>
  <c r="DL152" i="2"/>
  <c r="AY150" i="8" s="1"/>
  <c r="DJ123" i="2"/>
  <c r="AW121" i="8" s="1"/>
  <c r="DJ206" i="2"/>
  <c r="AW204" i="8" s="1"/>
  <c r="DJ122" i="2"/>
  <c r="AW120" i="8" s="1"/>
  <c r="DK197" i="2"/>
  <c r="AX195" i="8" s="1"/>
  <c r="DL110" i="2"/>
  <c r="AY108" i="8" s="1"/>
  <c r="DL204" i="2"/>
  <c r="AY202" i="8" s="1"/>
  <c r="DJ33" i="2"/>
  <c r="AW31" i="8" s="1"/>
  <c r="DJ116" i="2"/>
  <c r="AW114" i="8" s="1"/>
  <c r="DK30" i="2"/>
  <c r="AX28" i="8" s="1"/>
  <c r="DJ42" i="2"/>
  <c r="AW40" i="8" s="1"/>
  <c r="DJ190" i="2"/>
  <c r="AW188" i="8" s="1"/>
  <c r="DK43" i="2"/>
  <c r="AX41" i="8" s="1"/>
  <c r="DJ196" i="2"/>
  <c r="AW194" i="8" s="1"/>
  <c r="DK46" i="2"/>
  <c r="AX44" i="8" s="1"/>
  <c r="DL144" i="2"/>
  <c r="AY142" i="8" s="1"/>
  <c r="DL208" i="2"/>
  <c r="AY206" i="8" s="1"/>
  <c r="DL70" i="2"/>
  <c r="AY68" i="8" s="1"/>
  <c r="DL191" i="2"/>
  <c r="AY189" i="8" s="1"/>
  <c r="DJ36" i="2"/>
  <c r="AW34" i="8" s="1"/>
  <c r="DK54" i="2"/>
  <c r="AX52" i="8" s="1"/>
  <c r="DL121" i="2"/>
  <c r="AY119" i="8" s="1"/>
  <c r="DK148" i="2"/>
  <c r="AX146" i="8" s="1"/>
  <c r="DL195" i="2"/>
  <c r="AY193" i="8" s="1"/>
  <c r="DK68" i="2"/>
  <c r="AX66" i="8" s="1"/>
  <c r="DL117" i="2"/>
  <c r="AY115" i="8" s="1"/>
  <c r="DL71" i="2"/>
  <c r="AY69" i="8" s="1"/>
  <c r="DL141" i="2"/>
  <c r="AY139" i="8" s="1"/>
  <c r="DK78" i="2"/>
  <c r="AX76" i="8" s="1"/>
  <c r="DL84" i="2"/>
  <c r="AY82" i="8" s="1"/>
  <c r="DK131" i="2"/>
  <c r="AX129" i="8" s="1"/>
  <c r="DK137" i="2"/>
  <c r="AX135" i="8" s="1"/>
  <c r="DL53" i="2"/>
  <c r="AY51" i="8" s="1"/>
  <c r="DK95" i="2"/>
  <c r="AX93" i="8" s="1"/>
  <c r="DK120" i="2"/>
  <c r="AX118" i="8" s="1"/>
  <c r="DL185" i="2"/>
  <c r="AY183" i="8" s="1"/>
  <c r="DL145" i="2"/>
  <c r="AY143" i="8" s="1"/>
  <c r="DK151" i="2"/>
  <c r="AX149" i="8" s="1"/>
  <c r="DL92" i="2"/>
  <c r="AY90" i="8" s="1"/>
  <c r="DK98" i="2"/>
  <c r="AX96" i="8" s="1"/>
  <c r="DK103" i="2"/>
  <c r="AX101" i="8" s="1"/>
  <c r="DJ163" i="2"/>
  <c r="AW161" i="8" s="1"/>
  <c r="DJ77" i="2"/>
  <c r="AW75" i="8" s="1"/>
  <c r="DJ64" i="2"/>
  <c r="AW62" i="8" s="1"/>
  <c r="DL58" i="2"/>
  <c r="AY56" i="8" s="1"/>
  <c r="DJ23" i="2"/>
  <c r="AW21" i="8" s="1"/>
  <c r="DK51" i="2"/>
  <c r="AX49" i="8" s="1"/>
  <c r="DJ63" i="2"/>
  <c r="AW61" i="8" s="1"/>
  <c r="DL112" i="2"/>
  <c r="AY110" i="8" s="1"/>
  <c r="DL128" i="2"/>
  <c r="AY126" i="8" s="1"/>
  <c r="DL173" i="2"/>
  <c r="AY171" i="8" s="1"/>
  <c r="DL91" i="2"/>
  <c r="AY89" i="8" s="1"/>
  <c r="DJ102" i="2"/>
  <c r="AW100" i="8" s="1"/>
  <c r="DL200" i="2"/>
  <c r="AY198" i="8" s="1"/>
  <c r="DK187" i="2"/>
  <c r="AX185" i="8" s="1"/>
  <c r="DJ73" i="2"/>
  <c r="AW71" i="8" s="1"/>
  <c r="DL65" i="2"/>
  <c r="AY63" i="8" s="1"/>
  <c r="DL149" i="2"/>
  <c r="AY147" i="8" s="1"/>
  <c r="DL93" i="2"/>
  <c r="AY91" i="8" s="1"/>
  <c r="DK19" i="2"/>
  <c r="AX17" i="8" s="1"/>
  <c r="DK198" i="2"/>
  <c r="AX196" i="8" s="1"/>
  <c r="DK41" i="2"/>
  <c r="AX39" i="8" s="1"/>
  <c r="DK107" i="2"/>
  <c r="AX105" i="8" s="1"/>
  <c r="DK182" i="2"/>
  <c r="AX180" i="8" s="1"/>
  <c r="DK136" i="2"/>
  <c r="AX134" i="8" s="1"/>
  <c r="DJ204" i="2"/>
  <c r="AW202" i="8" s="1"/>
  <c r="DK160" i="2"/>
  <c r="AX158" i="8" s="1"/>
  <c r="DL172" i="2"/>
  <c r="AY170" i="8" s="1"/>
  <c r="DL86" i="2"/>
  <c r="AY84" i="8" s="1"/>
  <c r="DL118" i="2"/>
  <c r="AY116" i="8" s="1"/>
  <c r="DK186" i="2"/>
  <c r="AX184" i="8" s="1"/>
  <c r="DJ46" i="2"/>
  <c r="AW44" i="8" s="1"/>
  <c r="DK207" i="2"/>
  <c r="AX205" i="8" s="1"/>
  <c r="DJ208" i="2"/>
  <c r="AW206" i="8" s="1"/>
  <c r="DK135" i="2"/>
  <c r="AX133" i="8" s="1"/>
  <c r="DK89" i="2"/>
  <c r="AX87" i="8" s="1"/>
  <c r="DK70" i="2"/>
  <c r="AX68" i="8" s="1"/>
  <c r="DL126" i="2"/>
  <c r="AY124" i="8" s="1"/>
  <c r="DK184" i="2"/>
  <c r="AX182" i="8" s="1"/>
  <c r="DJ54" i="2"/>
  <c r="AW52" i="8" s="1"/>
  <c r="DK132" i="2"/>
  <c r="AX130" i="8" s="1"/>
  <c r="DL81" i="2"/>
  <c r="AY79" i="8" s="1"/>
  <c r="DL142" i="2"/>
  <c r="AY140" i="8" s="1"/>
  <c r="DJ203" i="2"/>
  <c r="AW201" i="8" s="1"/>
  <c r="DJ148" i="2"/>
  <c r="AW146" i="8" s="1"/>
  <c r="DK212" i="2"/>
  <c r="AX210" i="8" s="1"/>
  <c r="DJ195" i="2"/>
  <c r="AW193" i="8" s="1"/>
  <c r="DJ68" i="2"/>
  <c r="AW66" i="8" s="1"/>
  <c r="DK177" i="2"/>
  <c r="AX175" i="8" s="1"/>
  <c r="DK71" i="2"/>
  <c r="AX69" i="8" s="1"/>
  <c r="DJ78" i="2"/>
  <c r="AW76" i="8" s="1"/>
  <c r="DL72" i="2"/>
  <c r="AY70" i="8" s="1"/>
  <c r="DL131" i="2"/>
  <c r="AY129" i="8" s="1"/>
  <c r="DJ137" i="2"/>
  <c r="AW135" i="8" s="1"/>
  <c r="DJ49" i="2"/>
  <c r="AW47" i="8" s="1"/>
  <c r="DK53" i="2"/>
  <c r="AX51" i="8" s="1"/>
  <c r="DK40" i="2"/>
  <c r="AX38" i="8" s="1"/>
  <c r="DL95" i="2"/>
  <c r="AY93" i="8" s="1"/>
  <c r="DK143" i="2"/>
  <c r="AX141" i="8" s="1"/>
  <c r="DJ211" i="2"/>
  <c r="AW209" i="8" s="1"/>
  <c r="DL151" i="2"/>
  <c r="AY149" i="8" s="1"/>
  <c r="DL18" i="2"/>
  <c r="AY16" i="8" s="1"/>
  <c r="DK127" i="2"/>
  <c r="AX125" i="8" s="1"/>
  <c r="DJ98" i="2"/>
  <c r="AW96" i="8" s="1"/>
  <c r="DL24" i="2"/>
  <c r="AY22" i="8" s="1"/>
  <c r="DK26" i="2"/>
  <c r="AX24" i="8" s="1"/>
  <c r="DK82" i="2"/>
  <c r="AX80" i="8" s="1"/>
  <c r="DL166" i="2"/>
  <c r="AY164" i="8" s="1"/>
  <c r="DK58" i="2"/>
  <c r="AX56" i="8" s="1"/>
  <c r="DJ22" i="2"/>
  <c r="AW20" i="8" s="1"/>
  <c r="DL179" i="2"/>
  <c r="AY177" i="8" s="1"/>
  <c r="DK183" i="2"/>
  <c r="AX181" i="8" s="1"/>
  <c r="DJ171" i="2"/>
  <c r="AW169" i="8" s="1"/>
  <c r="DL193" i="2"/>
  <c r="AY191" i="8" s="1"/>
  <c r="DL175" i="2"/>
  <c r="AY173" i="8" s="1"/>
  <c r="DJ153" i="2"/>
  <c r="AW151" i="8" s="1"/>
  <c r="DL44" i="2"/>
  <c r="AY42" i="8" s="1"/>
  <c r="DJ173" i="2"/>
  <c r="AW171" i="8" s="1"/>
  <c r="DJ75" i="2"/>
  <c r="AW73" i="8" s="1"/>
  <c r="DL69" i="2"/>
  <c r="AY67" i="8" s="1"/>
  <c r="DK31" i="2"/>
  <c r="AX29" i="8" s="1"/>
  <c r="DL174" i="2"/>
  <c r="AY172" i="8" s="1"/>
  <c r="DK101" i="2"/>
  <c r="AX99" i="8" s="1"/>
  <c r="DL74" i="2"/>
  <c r="AY72" i="8" s="1"/>
  <c r="DK112" i="2"/>
  <c r="AX110" i="8" s="1"/>
  <c r="DK115" i="2"/>
  <c r="AX113" i="8" s="1"/>
  <c r="DJ179" i="2"/>
  <c r="AW177" i="8" s="1"/>
  <c r="DL153" i="2"/>
  <c r="AY151" i="8" s="1"/>
  <c r="DJ44" i="2"/>
  <c r="AW42" i="8" s="1"/>
  <c r="DK168" i="2"/>
  <c r="AX166" i="8" s="1"/>
  <c r="DK199" i="2"/>
  <c r="AX197" i="8" s="1"/>
  <c r="DJ200" i="2"/>
  <c r="AW198" i="8" s="1"/>
  <c r="DK69" i="2"/>
  <c r="AX67" i="8" s="1"/>
  <c r="DL21" i="2"/>
  <c r="DL183" i="2"/>
  <c r="AY181" i="8" s="1"/>
  <c r="DK65" i="2"/>
  <c r="AX63" i="8" s="1"/>
  <c r="DK171" i="2"/>
  <c r="AX169" i="8" s="1"/>
  <c r="DK189" i="2"/>
  <c r="AX187" i="8" s="1"/>
  <c r="DJ35" i="2"/>
  <c r="AW33" i="8" s="1"/>
  <c r="DK123" i="2"/>
  <c r="AX121" i="8" s="1"/>
  <c r="DL107" i="2"/>
  <c r="AY105" i="8" s="1"/>
  <c r="DK111" i="2"/>
  <c r="AX109" i="8" s="1"/>
  <c r="DJ136" i="2"/>
  <c r="AW134" i="8" s="1"/>
  <c r="DK74" i="2"/>
  <c r="AX72" i="8" s="1"/>
  <c r="DK110" i="2"/>
  <c r="AX108" i="8" s="1"/>
  <c r="DL88" i="2"/>
  <c r="AY86" i="8" s="1"/>
  <c r="DJ160" i="2"/>
  <c r="AW158" i="8" s="1"/>
  <c r="DL30" i="2"/>
  <c r="AY28" i="8" s="1"/>
  <c r="DL59" i="2"/>
  <c r="AY57" i="8" s="1"/>
  <c r="DL134" i="2"/>
  <c r="AY132" i="8" s="1"/>
  <c r="DK190" i="2"/>
  <c r="AX188" i="8" s="1"/>
  <c r="DL43" i="2"/>
  <c r="AY41" i="8" s="1"/>
  <c r="DL61" i="2"/>
  <c r="AY59" i="8" s="1"/>
  <c r="DK196" i="2"/>
  <c r="AX194" i="8" s="1"/>
  <c r="DK144" i="2"/>
  <c r="AX142" i="8" s="1"/>
  <c r="DJ167" i="2"/>
  <c r="AW165" i="8" s="1"/>
  <c r="DL135" i="2"/>
  <c r="AY133" i="8" s="1"/>
  <c r="DJ89" i="2"/>
  <c r="AW87" i="8" s="1"/>
  <c r="DJ70" i="2"/>
  <c r="AW68" i="8" s="1"/>
  <c r="DK126" i="2"/>
  <c r="AX124" i="8" s="1"/>
  <c r="DJ132" i="2"/>
  <c r="AW130" i="8" s="1"/>
  <c r="DL124" i="2"/>
  <c r="AY122" i="8" s="1"/>
  <c r="DK83" i="2"/>
  <c r="AX81" i="8" s="1"/>
  <c r="DJ213" i="2"/>
  <c r="AW211" i="8" s="1"/>
  <c r="DK96" i="2"/>
  <c r="AX94" i="8" s="1"/>
  <c r="DL47" i="2"/>
  <c r="AY45" i="8" s="1"/>
  <c r="DK104" i="2"/>
  <c r="AX102" i="8" s="1"/>
  <c r="DL62" i="2"/>
  <c r="AY60" i="8" s="1"/>
  <c r="DK202" i="2"/>
  <c r="AX200" i="8" s="1"/>
  <c r="DK170" i="2"/>
  <c r="AX168" i="8" s="1"/>
  <c r="DL170" i="2"/>
  <c r="AY168" i="8" s="1"/>
  <c r="DJ147" i="2"/>
  <c r="AW145" i="8" s="1"/>
  <c r="DJ71" i="2"/>
  <c r="AW69" i="8" s="1"/>
  <c r="DK72" i="2"/>
  <c r="AX70" i="8" s="1"/>
  <c r="DL137" i="2"/>
  <c r="AY135" i="8" s="1"/>
  <c r="DK80" i="2"/>
  <c r="AX78" i="8" s="1"/>
  <c r="DL143" i="2"/>
  <c r="AY141" i="8" s="1"/>
  <c r="DJ185" i="2"/>
  <c r="AW183" i="8" s="1"/>
  <c r="DJ18" i="2"/>
  <c r="AW16" i="8" s="1"/>
  <c r="DL127" i="2"/>
  <c r="AY125" i="8" s="1"/>
  <c r="DK176" i="2"/>
  <c r="AX174" i="8" s="1"/>
  <c r="DK97" i="2"/>
  <c r="AX95" i="8" s="1"/>
  <c r="DJ24" i="2"/>
  <c r="AW22" i="8" s="1"/>
  <c r="DK76" i="2"/>
  <c r="AX74" i="8" s="1"/>
  <c r="DK163" i="2"/>
  <c r="AX161" i="8" s="1"/>
  <c r="DJ201" i="2"/>
  <c r="AW199" i="8" s="1"/>
  <c r="DL77" i="2"/>
  <c r="AY75" i="8" s="1"/>
  <c r="DK157" i="2"/>
  <c r="AX155" i="8" s="1"/>
  <c r="DJ58" i="2"/>
  <c r="AW56" i="8" s="1"/>
  <c r="DJ20" i="2"/>
  <c r="DJ193" i="2"/>
  <c r="AW191" i="8" s="1"/>
  <c r="DK28" i="2"/>
  <c r="AX26" i="8" s="1"/>
  <c r="DJ69" i="2"/>
  <c r="AW67" i="8" s="1"/>
  <c r="DJ205" i="2"/>
  <c r="AW203" i="8" s="1"/>
  <c r="DL31" i="2"/>
  <c r="AY29" i="8" s="1"/>
  <c r="DL171" i="2"/>
  <c r="AY169" i="8" s="1"/>
  <c r="DJ174" i="2"/>
  <c r="AW172" i="8" s="1"/>
  <c r="DK27" i="2"/>
  <c r="AX25" i="8" s="1"/>
  <c r="DL100" i="2"/>
  <c r="AY98" i="8" s="1"/>
  <c r="DK180" i="2"/>
  <c r="AX178" i="8" s="1"/>
  <c r="DK152" i="2"/>
  <c r="AX150" i="8" s="1"/>
  <c r="DL19" i="2"/>
  <c r="DL55" i="2"/>
  <c r="AY53" i="8" s="1"/>
  <c r="DL123" i="2"/>
  <c r="AY121" i="8" s="1"/>
  <c r="DK125" i="2"/>
  <c r="AX123" i="8" s="1"/>
  <c r="DL41" i="2"/>
  <c r="AY39" i="8" s="1"/>
  <c r="DL111" i="2"/>
  <c r="AY109" i="8" s="1"/>
  <c r="DJ74" i="2"/>
  <c r="AW72" i="8" s="1"/>
  <c r="DL57" i="2"/>
  <c r="AY55" i="8" s="1"/>
  <c r="DK204" i="2"/>
  <c r="AX202" i="8" s="1"/>
  <c r="DJ30" i="2"/>
  <c r="AW28" i="8" s="1"/>
  <c r="DJ172" i="2"/>
  <c r="AW170" i="8" s="1"/>
  <c r="DK105" i="2"/>
  <c r="AX103" i="8" s="1"/>
  <c r="DK59" i="2"/>
  <c r="AX57" i="8" s="1"/>
  <c r="DJ43" i="2"/>
  <c r="AW41" i="8" s="1"/>
  <c r="DK61" i="2"/>
  <c r="AX59" i="8" s="1"/>
  <c r="DK118" i="2"/>
  <c r="AX116" i="8" s="1"/>
  <c r="DK162" i="2"/>
  <c r="AX160" i="8" s="1"/>
  <c r="DL164" i="2"/>
  <c r="AY162" i="8" s="1"/>
  <c r="DJ191" i="2"/>
  <c r="AW189" i="8" s="1"/>
  <c r="DJ150" i="2"/>
  <c r="AW148" i="8" s="1"/>
  <c r="DJ126" i="2"/>
  <c r="AW124" i="8" s="1"/>
  <c r="DK29" i="2"/>
  <c r="AX27" i="8" s="1"/>
  <c r="DK124" i="2"/>
  <c r="AX122" i="8" s="1"/>
  <c r="DL83" i="2"/>
  <c r="AY81" i="8" s="1"/>
  <c r="DK87" i="2"/>
  <c r="AX85" i="8" s="1"/>
  <c r="DL213" i="2"/>
  <c r="AY211" i="8" s="1"/>
  <c r="DJ159" i="2"/>
  <c r="AW157" i="8" s="1"/>
  <c r="DJ96" i="2"/>
  <c r="AW94" i="8" s="1"/>
  <c r="DK47" i="2"/>
  <c r="AX45" i="8" s="1"/>
  <c r="DK142" i="2"/>
  <c r="AX140" i="8" s="1"/>
  <c r="DK203" i="2"/>
  <c r="AX201" i="8" s="1"/>
  <c r="DK146" i="2"/>
  <c r="AX144" i="8" s="1"/>
  <c r="DJ104" i="2"/>
  <c r="AW102" i="8" s="1"/>
  <c r="DK62" i="2"/>
  <c r="AX60" i="8" s="1"/>
  <c r="DL202" i="2"/>
  <c r="AY200" i="8" s="1"/>
  <c r="DK195" i="2"/>
  <c r="AX193" i="8" s="1"/>
  <c r="DJ113" i="2"/>
  <c r="AW111" i="8" s="1"/>
  <c r="DK90" i="2"/>
  <c r="AX88" i="8" s="1"/>
  <c r="DL60" i="2"/>
  <c r="AY58" i="8" s="1"/>
  <c r="DJ170" i="2"/>
  <c r="AW168" i="8" s="1"/>
  <c r="DL78" i="2"/>
  <c r="AY76" i="8" s="1"/>
  <c r="DJ72" i="2"/>
  <c r="AW70" i="8" s="1"/>
  <c r="DK84" i="2"/>
  <c r="AX82" i="8" s="1"/>
  <c r="DL140" i="2"/>
  <c r="AY138" i="8" s="1"/>
  <c r="DK114" i="2"/>
  <c r="AX112" i="8" s="1"/>
  <c r="DJ80" i="2"/>
  <c r="AW78" i="8" s="1"/>
  <c r="DL40" i="2"/>
  <c r="AY38" i="8" s="1"/>
  <c r="DJ95" i="2"/>
  <c r="AW93" i="8" s="1"/>
  <c r="DK165" i="2"/>
  <c r="AX163" i="8" s="1"/>
  <c r="DK92" i="2"/>
  <c r="AX90" i="8" s="1"/>
  <c r="DL98" i="2"/>
  <c r="AY96" i="8" s="1"/>
  <c r="DJ97" i="2"/>
  <c r="AW95" i="8" s="1"/>
  <c r="DJ76" i="2"/>
  <c r="AW74" i="8" s="1"/>
  <c r="DL26" i="2"/>
  <c r="AY24" i="8" s="1"/>
  <c r="DJ103" i="2"/>
  <c r="AW101" i="8" s="1"/>
  <c r="DK34" i="2"/>
  <c r="AX32" i="8" s="1"/>
  <c r="DL163" i="2"/>
  <c r="AY161" i="8" s="1"/>
  <c r="DL201" i="2"/>
  <c r="AY199" i="8" s="1"/>
  <c r="DK48" i="2"/>
  <c r="AX46" i="8" s="1"/>
  <c r="DK166" i="2"/>
  <c r="AX164" i="8" s="1"/>
  <c r="DL108" i="2"/>
  <c r="AY106" i="8" s="1"/>
  <c r="DL20" i="2"/>
  <c r="AY18" i="8" s="1"/>
  <c r="DL39" i="2"/>
  <c r="AY37" i="8" s="1"/>
  <c r="DL168" i="2"/>
  <c r="AY166" i="8" s="1"/>
  <c r="DK181" i="2"/>
  <c r="AX179" i="8" s="1"/>
  <c r="DJ168" i="2"/>
  <c r="AW166" i="8" s="1"/>
  <c r="DJ21" i="2"/>
  <c r="AW19" i="8" s="1"/>
  <c r="DJ65" i="2"/>
  <c r="AW63" i="8" s="1"/>
  <c r="DK22" i="2"/>
  <c r="AX20" i="8" s="1"/>
  <c r="DK179" i="2"/>
  <c r="AX177" i="8" s="1"/>
  <c r="DJ119" i="2"/>
  <c r="AW117" i="8" s="1"/>
  <c r="DJ175" i="2"/>
  <c r="AW173" i="8" s="1"/>
  <c r="DK128" i="2"/>
  <c r="AX126" i="8" s="1"/>
  <c r="DK23" i="2"/>
  <c r="AX21" i="8" s="1"/>
  <c r="DK99" i="2"/>
  <c r="AX97" i="8" s="1"/>
  <c r="DK200" i="2"/>
  <c r="AX198" i="8" s="1"/>
  <c r="DL187" i="2"/>
  <c r="AY185" i="8" s="1"/>
  <c r="DL205" i="2"/>
  <c r="AY203" i="8" s="1"/>
  <c r="DJ31" i="2"/>
  <c r="AW29" i="8" s="1"/>
  <c r="DJ139" i="2"/>
  <c r="AW137" i="8" s="1"/>
  <c r="DK94" i="2"/>
  <c r="AX92" i="8" s="1"/>
  <c r="DJ152" i="2"/>
  <c r="AW150" i="8" s="1"/>
  <c r="DJ19" i="2"/>
  <c r="AW17" i="8" s="1"/>
  <c r="DK55" i="2"/>
  <c r="AX53" i="8" s="1"/>
  <c r="DL198" i="2"/>
  <c r="AY196" i="8" s="1"/>
  <c r="DL210" i="2"/>
  <c r="AY208" i="8" s="1"/>
  <c r="DK210" i="2"/>
  <c r="AX208" i="8" s="1"/>
  <c r="DK206" i="2"/>
  <c r="AX204" i="8" s="1"/>
  <c r="DJ41" i="2"/>
  <c r="AW39" i="8" s="1"/>
  <c r="DK57" i="2"/>
  <c r="AX55" i="8" s="1"/>
  <c r="DJ105" i="2"/>
  <c r="AW103" i="8" s="1"/>
  <c r="DK133" i="2"/>
  <c r="AX131" i="8" s="1"/>
  <c r="DJ59" i="2"/>
  <c r="AW57" i="8" s="1"/>
  <c r="DK134" i="2"/>
  <c r="AX132" i="8" s="1"/>
  <c r="DK37" i="2"/>
  <c r="AX35" i="8" s="1"/>
  <c r="DJ109" i="2"/>
  <c r="AW107" i="8" s="1"/>
  <c r="DJ61" i="2"/>
  <c r="AW59" i="8" s="1"/>
  <c r="DJ118" i="2"/>
  <c r="AW116" i="8" s="1"/>
  <c r="DL186" i="2"/>
  <c r="AY184" i="8" s="1"/>
  <c r="DJ162" i="2"/>
  <c r="AW160" i="8" s="1"/>
  <c r="DL162" i="2"/>
  <c r="AY160" i="8" s="1"/>
  <c r="DK188" i="2"/>
  <c r="AX186" i="8" s="1"/>
  <c r="DJ144" i="2"/>
  <c r="AW142" i="8" s="1"/>
  <c r="DL52" i="2"/>
  <c r="AY50" i="8" s="1"/>
  <c r="DK208" i="2"/>
  <c r="AX206" i="8" s="1"/>
  <c r="DK167" i="2"/>
  <c r="AX165" i="8" s="1"/>
  <c r="DL89" i="2"/>
  <c r="AY87" i="8" s="1"/>
  <c r="DK214" i="2"/>
  <c r="AX212" i="8" s="1"/>
  <c r="DJ184" i="2"/>
  <c r="AW182" i="8" s="1"/>
  <c r="DL184" i="2"/>
  <c r="AY182" i="8" s="1"/>
  <c r="DJ124" i="2"/>
  <c r="AW122" i="8" s="1"/>
  <c r="DL87" i="2"/>
  <c r="AY85" i="8" s="1"/>
  <c r="DK213" i="2"/>
  <c r="AX211" i="8" s="1"/>
  <c r="DJ142" i="2"/>
  <c r="AW140" i="8" s="1"/>
  <c r="DL56" i="2"/>
  <c r="AY54" i="8" s="1"/>
  <c r="DJ146" i="2"/>
  <c r="AW144" i="8" s="1"/>
  <c r="DL146" i="2"/>
  <c r="AY144" i="8" s="1"/>
  <c r="DJ169" i="2"/>
  <c r="AW167" i="8" s="1"/>
  <c r="DJ62" i="2"/>
  <c r="AW60" i="8" s="1"/>
  <c r="DJ202" i="2"/>
  <c r="AW200" i="8" s="1"/>
  <c r="DJ90" i="2"/>
  <c r="AW88" i="8" s="1"/>
  <c r="DK60" i="2"/>
  <c r="AX58" i="8" s="1"/>
  <c r="DL177" i="2"/>
  <c r="AY175" i="8" s="1"/>
  <c r="DL194" i="2"/>
  <c r="AY192" i="8" s="1"/>
  <c r="DK194" i="2"/>
  <c r="AX192" i="8" s="1"/>
  <c r="DK147" i="2"/>
  <c r="AX145" i="8" s="1"/>
  <c r="DL156" i="2"/>
  <c r="AY154" i="8" s="1"/>
  <c r="DK161" i="2"/>
  <c r="AX159" i="8" s="1"/>
  <c r="DJ114" i="2"/>
  <c r="AW112" i="8" s="1"/>
  <c r="DL114" i="2"/>
  <c r="AY112" i="8" s="1"/>
  <c r="DJ40" i="2"/>
  <c r="AW38" i="8" s="1"/>
  <c r="DK32" i="2"/>
  <c r="AX30" i="8" s="1"/>
  <c r="DL67" i="2"/>
  <c r="AY65" i="8" s="1"/>
  <c r="DJ209" i="2"/>
  <c r="AW207" i="8" s="1"/>
  <c r="DJ92" i="2"/>
  <c r="AW90" i="8" s="1"/>
  <c r="DK50" i="2"/>
  <c r="AX48" i="8" s="1"/>
  <c r="DJ176" i="2"/>
  <c r="AW174" i="8" s="1"/>
  <c r="DL82" i="2"/>
  <c r="AY80" i="8" s="1"/>
  <c r="DJ155" i="2"/>
  <c r="AW153" i="8" s="1"/>
  <c r="DJ48" i="2"/>
  <c r="AW46" i="8" s="1"/>
  <c r="DJ166" i="2"/>
  <c r="AW164" i="8" s="1"/>
  <c r="DJ157" i="2"/>
  <c r="AW155" i="8" s="1"/>
  <c r="DL119" i="2"/>
  <c r="AY117" i="8" s="1"/>
  <c r="DK44" i="2"/>
  <c r="AX42" i="8" s="1"/>
  <c r="DJ91" i="2"/>
  <c r="AW89" i="8" s="1"/>
  <c r="DL99" i="2"/>
  <c r="AY97" i="8" s="1"/>
  <c r="DK173" i="2"/>
  <c r="AX171" i="8" s="1"/>
  <c r="DL63" i="2"/>
  <c r="AY61" i="8" s="1"/>
  <c r="DK25" i="2"/>
  <c r="AX23" i="8" s="1"/>
  <c r="DK93" i="2"/>
  <c r="AX91" i="8" s="1"/>
  <c r="DK38" i="2"/>
  <c r="AX36" i="8" s="1"/>
  <c r="DJ55" i="2"/>
  <c r="AW53" i="8" s="1"/>
  <c r="DJ198" i="2"/>
  <c r="AW196" i="8" s="1"/>
  <c r="DJ210" i="2"/>
  <c r="AW208" i="8" s="1"/>
  <c r="DJ125" i="2"/>
  <c r="AW123" i="8" s="1"/>
  <c r="DL182" i="2"/>
  <c r="AY180" i="8" s="1"/>
  <c r="DL101" i="2"/>
  <c r="AY99" i="8" s="1"/>
  <c r="DJ57" i="2"/>
  <c r="AW55" i="8" s="1"/>
  <c r="DK33" i="2"/>
  <c r="AX31" i="8" s="1"/>
  <c r="DL116" i="2"/>
  <c r="AY114" i="8" s="1"/>
  <c r="DJ134" i="2"/>
  <c r="AW132" i="8" s="1"/>
  <c r="DK42" i="2"/>
  <c r="AX40" i="8" s="1"/>
  <c r="DJ186" i="2"/>
  <c r="AW184" i="8" s="1"/>
  <c r="DK178" i="2"/>
  <c r="AX176" i="8" s="1"/>
  <c r="DK52" i="2"/>
  <c r="AX50" i="8" s="1"/>
  <c r="DL167" i="2"/>
  <c r="AY165" i="8" s="1"/>
  <c r="DL45" i="2"/>
  <c r="AY43" i="8" s="1"/>
  <c r="DK191" i="2"/>
  <c r="AX189" i="8" s="1"/>
  <c r="DL29" i="2"/>
  <c r="AY27" i="8" s="1"/>
  <c r="DK36" i="2"/>
  <c r="AX34" i="8" s="1"/>
  <c r="DJ106" i="2"/>
  <c r="AW104" i="8" s="1"/>
  <c r="DJ83" i="2"/>
  <c r="AW81" i="8" s="1"/>
  <c r="DK159" i="2"/>
  <c r="AX157" i="8" s="1"/>
  <c r="DK56" i="2"/>
  <c r="AX54" i="8" s="1"/>
  <c r="DL169" i="2"/>
  <c r="AY167" i="8" s="1"/>
  <c r="DK192" i="2"/>
  <c r="AX190" i="8" s="1"/>
  <c r="DK117" i="2"/>
  <c r="AX115" i="8" s="1"/>
  <c r="DJ60" i="2"/>
  <c r="AW58" i="8" s="1"/>
  <c r="DJ194" i="2"/>
  <c r="AW192" i="8" s="1"/>
  <c r="DL147" i="2"/>
  <c r="AY145" i="8" s="1"/>
  <c r="DJ85" i="2"/>
  <c r="AW83" i="8" s="1"/>
  <c r="DK141" i="2"/>
  <c r="AX139" i="8" s="1"/>
  <c r="DK138" i="2"/>
  <c r="AX136" i="8" s="1"/>
  <c r="DJ161" i="2"/>
  <c r="AW159" i="8" s="1"/>
  <c r="DK140" i="2"/>
  <c r="AX138" i="8" s="1"/>
  <c r="DL120" i="2"/>
  <c r="AY118" i="8" s="1"/>
  <c r="DJ165" i="2"/>
  <c r="AW163" i="8" s="1"/>
  <c r="DK185" i="2"/>
  <c r="AX183" i="8" s="1"/>
  <c r="DK67" i="2"/>
  <c r="AX65" i="8" s="1"/>
  <c r="DL209" i="2"/>
  <c r="AY207" i="8" s="1"/>
  <c r="DJ50" i="2"/>
  <c r="AW48" i="8" s="1"/>
  <c r="DL97" i="2"/>
  <c r="AY95" i="8" s="1"/>
  <c r="DL34" i="2"/>
  <c r="AY32" i="8" s="1"/>
  <c r="DK201" i="2"/>
  <c r="AX199" i="8" s="1"/>
  <c r="DK130" i="2"/>
  <c r="AX128" i="8" s="1"/>
  <c r="DL157" i="2"/>
  <c r="AY155" i="8" s="1"/>
  <c r="DL75" i="2"/>
  <c r="AY73" i="8" s="1"/>
  <c r="DJ112" i="2"/>
  <c r="AW110" i="8" s="1"/>
  <c r="DL115" i="2"/>
  <c r="AY113" i="8" s="1"/>
  <c r="DL102" i="2"/>
  <c r="AY100" i="8" s="1"/>
  <c r="DL28" i="2"/>
  <c r="AY26" i="8" s="1"/>
  <c r="DK39" i="2"/>
  <c r="AX37" i="8" s="1"/>
  <c r="DL79" i="2"/>
  <c r="AY77" i="8" s="1"/>
  <c r="DJ128" i="2"/>
  <c r="AW126" i="8" s="1"/>
  <c r="DL199" i="2"/>
  <c r="AY197" i="8" s="1"/>
  <c r="DJ183" i="2"/>
  <c r="AW181" i="8" s="1"/>
  <c r="DK205" i="2"/>
  <c r="AX203" i="8" s="1"/>
  <c r="DK174" i="2"/>
  <c r="AX172" i="8" s="1"/>
  <c r="DL27" i="2"/>
  <c r="AY25" i="8" s="1"/>
  <c r="DJ94" i="2"/>
  <c r="AW92" i="8" s="1"/>
  <c r="DL22" i="2"/>
  <c r="AY20" i="8" s="1"/>
  <c r="DK193" i="2"/>
  <c r="AX191" i="8" s="1"/>
  <c r="DK119" i="2"/>
  <c r="AX117" i="8" s="1"/>
  <c r="DK175" i="2"/>
  <c r="AX173" i="8" s="1"/>
  <c r="DL23" i="2"/>
  <c r="AY21" i="8" s="1"/>
  <c r="DL66" i="2"/>
  <c r="AY64" i="8" s="1"/>
  <c r="DJ199" i="2"/>
  <c r="AW197" i="8" s="1"/>
  <c r="DL158" i="2"/>
  <c r="AY156" i="8" s="1"/>
  <c r="DJ187" i="2"/>
  <c r="AW185" i="8" s="1"/>
  <c r="DL51" i="2"/>
  <c r="AY49" i="8" s="1"/>
  <c r="DK149" i="2"/>
  <c r="AX147" i="8" s="1"/>
  <c r="DK63" i="2"/>
  <c r="AX61" i="8" s="1"/>
  <c r="DJ189" i="2"/>
  <c r="AW187" i="8" s="1"/>
  <c r="DL189" i="2"/>
  <c r="AY187" i="8" s="1"/>
  <c r="DK139" i="2"/>
  <c r="AX137" i="8" s="1"/>
  <c r="DJ27" i="2"/>
  <c r="AW25" i="8" s="1"/>
  <c r="DK100" i="2"/>
  <c r="AX98" i="8" s="1"/>
  <c r="DL180" i="2"/>
  <c r="AY178" i="8" s="1"/>
  <c r="DK154" i="2"/>
  <c r="AX152" i="8" s="1"/>
  <c r="DL154" i="2"/>
  <c r="AY152" i="8" s="1"/>
  <c r="DL125" i="2"/>
  <c r="AY123" i="8" s="1"/>
  <c r="DJ197" i="2"/>
  <c r="AW195" i="8" s="1"/>
  <c r="DJ182" i="2"/>
  <c r="AW180" i="8" s="1"/>
  <c r="DL136" i="2"/>
  <c r="AY134" i="8" s="1"/>
  <c r="DJ110" i="2"/>
  <c r="AW108" i="8" s="1"/>
  <c r="DL160" i="2"/>
  <c r="AY158" i="8" s="1"/>
  <c r="DK172" i="2"/>
  <c r="AX170" i="8" s="1"/>
  <c r="DL105" i="2"/>
  <c r="AY103" i="8" s="1"/>
  <c r="DJ133" i="2"/>
  <c r="AW131" i="8" s="1"/>
  <c r="DK86" i="2"/>
  <c r="AX84" i="8" s="1"/>
  <c r="DL37" i="2"/>
  <c r="AY35" i="8" s="1"/>
  <c r="DL109" i="2"/>
  <c r="AY107" i="8" s="1"/>
  <c r="DL207" i="2"/>
  <c r="AY205" i="8" s="1"/>
  <c r="DJ52" i="2"/>
  <c r="AW50" i="8" s="1"/>
  <c r="DK164" i="2"/>
  <c r="AX162" i="8" s="1"/>
  <c r="DK45" i="2"/>
  <c r="AX43" i="8" s="1"/>
  <c r="DL214" i="2"/>
  <c r="AY212" i="8" s="1"/>
  <c r="DJ29" i="2"/>
  <c r="AW27" i="8" s="1"/>
  <c r="DL132" i="2"/>
  <c r="AY130" i="8" s="1"/>
  <c r="DK81" i="2"/>
  <c r="AX79" i="8" s="1"/>
  <c r="DJ87" i="2"/>
  <c r="AW85" i="8" s="1"/>
  <c r="DL159" i="2"/>
  <c r="AY157" i="8" s="1"/>
  <c r="DJ56" i="2"/>
  <c r="AW54" i="8" s="1"/>
  <c r="DL148" i="2"/>
  <c r="AY146" i="8" s="1"/>
  <c r="DL212" i="2"/>
  <c r="AY210" i="8" s="1"/>
  <c r="DL90" i="2"/>
  <c r="AY88" i="8" s="1"/>
  <c r="DJ177" i="2"/>
  <c r="AW175" i="8" s="1"/>
  <c r="DJ156" i="2"/>
  <c r="AW154" i="8" s="1"/>
  <c r="DL161" i="2"/>
  <c r="AY159" i="8" s="1"/>
  <c r="DJ131" i="2"/>
  <c r="AW129" i="8" s="1"/>
  <c r="DL32" i="2"/>
  <c r="AY30" i="8" s="1"/>
  <c r="DL165" i="2"/>
  <c r="AY163" i="8" s="1"/>
  <c r="DK145" i="2"/>
  <c r="AX143" i="8" s="1"/>
  <c r="DJ151" i="2"/>
  <c r="AW149" i="8" s="1"/>
  <c r="DJ67" i="2"/>
  <c r="AW65" i="8" s="1"/>
  <c r="DJ34" i="2"/>
  <c r="AW32" i="8" s="1"/>
  <c r="DJ130" i="2"/>
  <c r="AW128" i="8" s="1"/>
  <c r="DL130" i="2"/>
  <c r="AY128" i="8" s="1"/>
  <c r="DK155" i="2"/>
  <c r="AX153" i="8" s="1"/>
  <c r="DK77" i="2"/>
  <c r="AX75" i="8" s="1"/>
  <c r="DK108" i="2"/>
  <c r="AX106" i="8" s="1"/>
  <c r="DL64" i="2"/>
  <c r="AY62" i="8" s="1"/>
  <c r="Z18" i="8" a="1"/>
  <c r="Z18" i="8" s="1"/>
  <c r="AK18" i="8" a="1"/>
  <c r="AK18" i="8" s="1"/>
  <c r="DG125" i="2"/>
  <c r="AT123" i="8" s="1"/>
  <c r="DG37" i="2"/>
  <c r="AT35" i="8" s="1"/>
  <c r="DG83" i="2"/>
  <c r="AT81" i="8" s="1"/>
  <c r="DG32" i="2"/>
  <c r="AT30" i="8" s="1"/>
  <c r="DG108" i="2"/>
  <c r="AT106" i="8" s="1"/>
  <c r="DG25" i="2"/>
  <c r="AT23" i="8" s="1"/>
  <c r="DG106" i="2"/>
  <c r="AT104" i="8" s="1"/>
  <c r="DG90" i="2"/>
  <c r="AT88" i="8" s="1"/>
  <c r="DG58" i="2"/>
  <c r="AT56" i="8" s="1"/>
  <c r="DG91" i="2"/>
  <c r="AT89" i="8" s="1"/>
  <c r="DG158" i="2"/>
  <c r="AT156" i="8" s="1"/>
  <c r="DG27" i="2"/>
  <c r="AT25" i="8" s="1"/>
  <c r="DG210" i="2"/>
  <c r="AT208" i="8" s="1"/>
  <c r="DG41" i="2"/>
  <c r="AT39" i="8" s="1"/>
  <c r="DG28" i="2"/>
  <c r="AT26" i="8" s="1"/>
  <c r="DG119" i="2"/>
  <c r="AT117" i="8" s="1"/>
  <c r="DG23" i="2"/>
  <c r="AT21" i="8" s="1"/>
  <c r="DG66" i="2"/>
  <c r="AT64" i="8" s="1"/>
  <c r="DG102" i="2"/>
  <c r="AT100" i="8" s="1"/>
  <c r="DG187" i="2"/>
  <c r="AT185" i="8" s="1"/>
  <c r="DG171" i="2"/>
  <c r="AT169" i="8" s="1"/>
  <c r="DG38" i="2"/>
  <c r="AT36" i="8" s="1"/>
  <c r="DG123" i="2"/>
  <c r="AT121" i="8" s="1"/>
  <c r="DG107" i="2"/>
  <c r="AT105" i="8" s="1"/>
  <c r="DG109" i="2"/>
  <c r="AT107" i="8" s="1"/>
  <c r="DG188" i="2"/>
  <c r="AT186" i="8" s="1"/>
  <c r="DG191" i="2"/>
  <c r="AT189" i="8" s="1"/>
  <c r="DG29" i="2"/>
  <c r="AT27" i="8" s="1"/>
  <c r="DG184" i="2"/>
  <c r="AT182" i="8" s="1"/>
  <c r="DG212" i="2"/>
  <c r="AT210" i="8" s="1"/>
  <c r="DG78" i="2"/>
  <c r="AT76" i="8" s="1"/>
  <c r="DG120" i="2"/>
  <c r="AT118" i="8" s="1"/>
  <c r="DG157" i="2"/>
  <c r="AT155" i="8" s="1"/>
  <c r="DG82" i="2"/>
  <c r="AT80" i="8" s="1"/>
  <c r="DG175" i="2"/>
  <c r="AT173" i="8" s="1"/>
  <c r="DG73" i="2"/>
  <c r="AT71" i="8" s="1"/>
  <c r="DG93" i="2"/>
  <c r="AT91" i="8" s="1"/>
  <c r="DG135" i="2"/>
  <c r="AT133" i="8" s="1"/>
  <c r="DG117" i="2"/>
  <c r="AT115" i="8" s="1"/>
  <c r="DG141" i="2"/>
  <c r="AT139" i="8" s="1"/>
  <c r="DG137" i="2"/>
  <c r="AT135" i="8" s="1"/>
  <c r="DG140" i="2"/>
  <c r="AT138" i="8" s="1"/>
  <c r="DG209" i="2"/>
  <c r="AT207" i="8" s="1"/>
  <c r="DG97" i="2"/>
  <c r="AT95" i="8" s="1"/>
  <c r="DG26" i="2"/>
  <c r="AT24" i="8" s="1"/>
  <c r="DG100" i="2"/>
  <c r="AT98" i="8" s="1"/>
  <c r="DG207" i="2"/>
  <c r="AT205" i="8" s="1"/>
  <c r="DG45" i="2"/>
  <c r="AT43" i="8" s="1"/>
  <c r="DG165" i="2"/>
  <c r="AT163" i="8" s="1"/>
  <c r="DG201" i="2"/>
  <c r="AT199" i="8" s="1"/>
  <c r="DG204" i="2"/>
  <c r="AT202" i="8" s="1"/>
  <c r="DG144" i="2"/>
  <c r="AT142" i="8" s="1"/>
  <c r="DG54" i="2"/>
  <c r="AT52" i="8" s="1"/>
  <c r="DG151" i="2"/>
  <c r="AT149" i="8" s="1"/>
  <c r="DG115" i="2"/>
  <c r="AT113" i="8" s="1"/>
  <c r="DG205" i="2"/>
  <c r="AT203" i="8" s="1"/>
  <c r="DG124" i="2"/>
  <c r="AT122" i="8" s="1"/>
  <c r="DG173" i="2"/>
  <c r="AT171" i="8" s="1"/>
  <c r="DG149" i="2"/>
  <c r="AT147" i="8" s="1"/>
  <c r="DG94" i="2"/>
  <c r="AT92" i="8" s="1"/>
  <c r="DG111" i="2"/>
  <c r="AT109" i="8" s="1"/>
  <c r="DG74" i="2"/>
  <c r="AT72" i="8" s="1"/>
  <c r="DG116" i="2"/>
  <c r="AT114" i="8" s="1"/>
  <c r="DG160" i="2"/>
  <c r="AT158" i="8" s="1"/>
  <c r="DG30" i="2"/>
  <c r="AT28" i="8" s="1"/>
  <c r="DG105" i="2"/>
  <c r="AT103" i="8" s="1"/>
  <c r="DG195" i="2"/>
  <c r="AT193" i="8" s="1"/>
  <c r="DG71" i="2"/>
  <c r="AT69" i="8" s="1"/>
  <c r="DG53" i="2"/>
  <c r="AT51" i="8" s="1"/>
  <c r="DG143" i="2"/>
  <c r="AT141" i="8" s="1"/>
  <c r="DG130" i="2"/>
  <c r="AT128" i="8" s="1"/>
  <c r="DG155" i="2"/>
  <c r="AT153" i="8" s="1"/>
  <c r="DG77" i="2"/>
  <c r="AT75" i="8" s="1"/>
  <c r="DG189" i="2"/>
  <c r="AT187" i="8" s="1"/>
  <c r="DG126" i="2"/>
  <c r="AT124" i="8" s="1"/>
  <c r="DG138" i="2"/>
  <c r="AT136" i="8" s="1"/>
  <c r="DG185" i="2"/>
  <c r="AT183" i="8" s="1"/>
  <c r="DG51" i="2"/>
  <c r="AT49" i="8" s="1"/>
  <c r="DG162" i="2"/>
  <c r="AT160" i="8" s="1"/>
  <c r="DG36" i="2"/>
  <c r="AT34" i="8" s="1"/>
  <c r="DG213" i="2"/>
  <c r="AT211" i="8" s="1"/>
  <c r="DG48" i="2"/>
  <c r="AT46" i="8" s="1"/>
  <c r="DG112" i="2"/>
  <c r="AT110" i="8" s="1"/>
  <c r="DG79" i="2"/>
  <c r="AT77" i="8" s="1"/>
  <c r="DG99" i="2"/>
  <c r="AT97" i="8" s="1"/>
  <c r="DG75" i="2"/>
  <c r="AT73" i="8" s="1"/>
  <c r="DG35" i="2"/>
  <c r="AT33" i="8" s="1"/>
  <c r="DG152" i="2"/>
  <c r="AT150" i="8" s="1"/>
  <c r="DG69" i="2"/>
  <c r="AT67" i="8" s="1"/>
  <c r="DG65" i="2"/>
  <c r="AT63" i="8" s="1"/>
  <c r="DG31" i="2"/>
  <c r="AT29" i="8" s="1"/>
  <c r="DG139" i="2"/>
  <c r="AT137" i="8" s="1"/>
  <c r="DG182" i="2"/>
  <c r="AT180" i="8" s="1"/>
  <c r="DG136" i="2"/>
  <c r="AT134" i="8" s="1"/>
  <c r="DG59" i="2"/>
  <c r="AT57" i="8" s="1"/>
  <c r="DG96" i="2"/>
  <c r="AT94" i="8" s="1"/>
  <c r="DG56" i="2"/>
  <c r="AT54" i="8" s="1"/>
  <c r="DG62" i="2"/>
  <c r="AT60" i="8" s="1"/>
  <c r="DG177" i="2"/>
  <c r="AT175" i="8" s="1"/>
  <c r="DG72" i="2"/>
  <c r="AT70" i="8" s="1"/>
  <c r="DG76" i="2"/>
  <c r="AT74" i="8" s="1"/>
  <c r="DG39" i="2"/>
  <c r="AT37" i="8" s="1"/>
  <c r="DG42" i="2"/>
  <c r="AT40" i="8" s="1"/>
  <c r="DG163" i="2"/>
  <c r="AT161" i="8" s="1"/>
  <c r="DG133" i="2"/>
  <c r="AT131" i="8" s="1"/>
  <c r="DG87" i="2"/>
  <c r="AT85" i="8" s="1"/>
  <c r="DG179" i="2"/>
  <c r="AT177" i="8" s="1"/>
  <c r="DG199" i="2"/>
  <c r="AT197" i="8" s="1"/>
  <c r="DG197" i="2"/>
  <c r="AT195" i="8" s="1"/>
  <c r="DG86" i="2"/>
  <c r="AT84" i="8" s="1"/>
  <c r="DG186" i="2"/>
  <c r="AT184" i="8" s="1"/>
  <c r="DG208" i="2"/>
  <c r="AT206" i="8" s="1"/>
  <c r="DG214" i="2"/>
  <c r="AT212" i="8" s="1"/>
  <c r="DG142" i="2"/>
  <c r="AT140" i="8" s="1"/>
  <c r="DG169" i="2"/>
  <c r="AT167" i="8" s="1"/>
  <c r="DG148" i="2"/>
  <c r="AT146" i="8" s="1"/>
  <c r="DG202" i="2"/>
  <c r="AT200" i="8" s="1"/>
  <c r="DG170" i="2"/>
  <c r="AT168" i="8" s="1"/>
  <c r="DG40" i="2"/>
  <c r="AT38" i="8" s="1"/>
  <c r="DG211" i="2"/>
  <c r="AT209" i="8" s="1"/>
  <c r="DG176" i="2"/>
  <c r="AT174" i="8" s="1"/>
  <c r="DG166" i="2"/>
  <c r="AT164" i="8" s="1"/>
  <c r="DG63" i="2"/>
  <c r="AT61" i="8" s="1"/>
  <c r="DG172" i="2"/>
  <c r="AT170" i="8" s="1"/>
  <c r="DG80" i="2"/>
  <c r="AT78" i="8" s="1"/>
  <c r="DG193" i="2"/>
  <c r="AT191" i="8" s="1"/>
  <c r="DG33" i="2"/>
  <c r="AT31" i="8" s="1"/>
  <c r="DG89" i="2"/>
  <c r="AT87" i="8" s="1"/>
  <c r="DG24" i="2"/>
  <c r="AT22" i="8" s="1"/>
  <c r="DG168" i="2"/>
  <c r="AT166" i="8" s="1"/>
  <c r="DG200" i="2"/>
  <c r="AT198" i="8" s="1"/>
  <c r="DG181" i="2"/>
  <c r="AT179" i="8" s="1"/>
  <c r="DG154" i="2"/>
  <c r="AT152" i="8" s="1"/>
  <c r="DG122" i="2"/>
  <c r="AT120" i="8" s="1"/>
  <c r="DG110" i="2"/>
  <c r="AT108" i="8" s="1"/>
  <c r="DG190" i="2"/>
  <c r="AT188" i="8" s="1"/>
  <c r="DG61" i="2"/>
  <c r="AT59" i="8" s="1"/>
  <c r="DG128" i="2"/>
  <c r="AT126" i="8" s="1"/>
  <c r="DG183" i="2"/>
  <c r="AT181" i="8" s="1"/>
  <c r="DG174" i="2"/>
  <c r="AT172" i="8" s="1"/>
  <c r="DG55" i="2"/>
  <c r="AT53" i="8" s="1"/>
  <c r="DG101" i="2"/>
  <c r="AT99" i="8" s="1"/>
  <c r="DG57" i="2"/>
  <c r="AT55" i="8" s="1"/>
  <c r="DG118" i="2"/>
  <c r="AT116" i="8" s="1"/>
  <c r="DG81" i="2"/>
  <c r="AT79" i="8" s="1"/>
  <c r="DG159" i="2"/>
  <c r="AT157" i="8" s="1"/>
  <c r="DG131" i="2"/>
  <c r="AT129" i="8" s="1"/>
  <c r="DG95" i="2"/>
  <c r="AT93" i="8" s="1"/>
  <c r="DG98" i="2"/>
  <c r="AT96" i="8" s="1"/>
  <c r="DH125" i="2"/>
  <c r="AU123" i="8" s="1"/>
  <c r="DH42" i="2"/>
  <c r="AU40" i="8" s="1"/>
  <c r="DH135" i="2"/>
  <c r="AU133" i="8" s="1"/>
  <c r="DH124" i="2"/>
  <c r="AU122" i="8" s="1"/>
  <c r="DH195" i="2"/>
  <c r="AU193" i="8" s="1"/>
  <c r="DH68" i="2"/>
  <c r="AU66" i="8" s="1"/>
  <c r="DH173" i="2"/>
  <c r="AU171" i="8" s="1"/>
  <c r="DH206" i="2"/>
  <c r="AU204" i="8" s="1"/>
  <c r="DH101" i="2"/>
  <c r="AU99" i="8" s="1"/>
  <c r="DH128" i="2"/>
  <c r="AU126" i="8" s="1"/>
  <c r="DH102" i="2"/>
  <c r="AU100" i="8" s="1"/>
  <c r="DH197" i="2"/>
  <c r="AU195" i="8" s="1"/>
  <c r="DH136" i="2"/>
  <c r="AU134" i="8" s="1"/>
  <c r="DH57" i="2"/>
  <c r="AU55" i="8" s="1"/>
  <c r="DH105" i="2"/>
  <c r="AU103" i="8" s="1"/>
  <c r="DH61" i="2"/>
  <c r="AU59" i="8" s="1"/>
  <c r="DH118" i="2"/>
  <c r="AU116" i="8" s="1"/>
  <c r="DH129" i="2"/>
  <c r="AU127" i="8" s="1"/>
  <c r="DH142" i="2"/>
  <c r="AU140" i="8" s="1"/>
  <c r="DH203" i="2"/>
  <c r="AU201" i="8" s="1"/>
  <c r="DH117" i="2"/>
  <c r="AU115" i="8" s="1"/>
  <c r="DH170" i="2"/>
  <c r="AU168" i="8" s="1"/>
  <c r="DH147" i="2"/>
  <c r="AU145" i="8" s="1"/>
  <c r="DH71" i="2"/>
  <c r="AU69" i="8" s="1"/>
  <c r="DH141" i="2"/>
  <c r="AU139" i="8" s="1"/>
  <c r="DH78" i="2"/>
  <c r="AU76" i="8" s="1"/>
  <c r="DH127" i="2"/>
  <c r="AU125" i="8" s="1"/>
  <c r="DH168" i="2"/>
  <c r="AU166" i="8" s="1"/>
  <c r="DH149" i="2"/>
  <c r="AU147" i="8" s="1"/>
  <c r="DH93" i="2"/>
  <c r="AU91" i="8" s="1"/>
  <c r="DH70" i="2"/>
  <c r="AU68" i="8" s="1"/>
  <c r="DH47" i="2"/>
  <c r="AU45" i="8" s="1"/>
  <c r="DH56" i="2"/>
  <c r="AU54" i="8" s="1"/>
  <c r="DH169" i="2"/>
  <c r="AU167" i="8" s="1"/>
  <c r="DH104" i="2"/>
  <c r="AU102" i="8" s="1"/>
  <c r="DH113" i="2"/>
  <c r="AU111" i="8" s="1"/>
  <c r="DH90" i="2"/>
  <c r="AU88" i="8" s="1"/>
  <c r="DH156" i="2"/>
  <c r="AU154" i="8" s="1"/>
  <c r="DH72" i="2"/>
  <c r="AU70" i="8" s="1"/>
  <c r="DH18" i="2"/>
  <c r="DH76" i="2"/>
  <c r="AU74" i="8" s="1"/>
  <c r="DH201" i="2"/>
  <c r="AU199" i="8" s="1"/>
  <c r="DH77" i="2"/>
  <c r="AU75" i="8" s="1"/>
  <c r="DH58" i="2"/>
  <c r="AU56" i="8" s="1"/>
  <c r="DH66" i="2"/>
  <c r="AU64" i="8" s="1"/>
  <c r="DH73" i="2"/>
  <c r="AU71" i="8" s="1"/>
  <c r="DH179" i="2"/>
  <c r="AU177" i="8" s="1"/>
  <c r="DH31" i="2"/>
  <c r="AU29" i="8" s="1"/>
  <c r="DH174" i="2"/>
  <c r="AU172" i="8" s="1"/>
  <c r="DH123" i="2"/>
  <c r="AU121" i="8" s="1"/>
  <c r="DH200" i="2"/>
  <c r="AU198" i="8" s="1"/>
  <c r="DH41" i="2"/>
  <c r="AU39" i="8" s="1"/>
  <c r="DH74" i="2"/>
  <c r="AU72" i="8" s="1"/>
  <c r="DH30" i="2"/>
  <c r="AU28" i="8" s="1"/>
  <c r="DH186" i="2"/>
  <c r="AU184" i="8" s="1"/>
  <c r="DH162" i="2"/>
  <c r="AU160" i="8" s="1"/>
  <c r="DH167" i="2"/>
  <c r="AU165" i="8" s="1"/>
  <c r="DH191" i="2"/>
  <c r="AU189" i="8" s="1"/>
  <c r="DH106" i="2"/>
  <c r="AU104" i="8" s="1"/>
  <c r="DH84" i="2"/>
  <c r="AU82" i="8" s="1"/>
  <c r="DH80" i="2"/>
  <c r="AU78" i="8" s="1"/>
  <c r="DH44" i="2"/>
  <c r="AU42" i="8" s="1"/>
  <c r="DH152" i="2"/>
  <c r="AU150" i="8" s="1"/>
  <c r="DH181" i="2"/>
  <c r="AU179" i="8" s="1"/>
  <c r="DH119" i="2"/>
  <c r="AU117" i="8" s="1"/>
  <c r="DH175" i="2"/>
  <c r="AU173" i="8" s="1"/>
  <c r="DH55" i="2"/>
  <c r="AU53" i="8" s="1"/>
  <c r="DH33" i="2"/>
  <c r="AU31" i="8" s="1"/>
  <c r="DH133" i="2"/>
  <c r="AU131" i="8" s="1"/>
  <c r="DH59" i="2"/>
  <c r="AU57" i="8" s="1"/>
  <c r="DH45" i="2"/>
  <c r="AU43" i="8" s="1"/>
  <c r="DH89" i="2"/>
  <c r="AU87" i="8" s="1"/>
  <c r="DH29" i="2"/>
  <c r="AU27" i="8" s="1"/>
  <c r="DH184" i="2"/>
  <c r="AU182" i="8" s="1"/>
  <c r="DH62" i="2"/>
  <c r="AU60" i="8" s="1"/>
  <c r="DH202" i="2"/>
  <c r="AU200" i="8" s="1"/>
  <c r="DH60" i="2"/>
  <c r="AU58" i="8" s="1"/>
  <c r="DH138" i="2"/>
  <c r="AU136" i="8" s="1"/>
  <c r="DH131" i="2"/>
  <c r="AU129" i="8" s="1"/>
  <c r="DH95" i="2"/>
  <c r="AU93" i="8" s="1"/>
  <c r="DH32" i="2"/>
  <c r="AU30" i="8" s="1"/>
  <c r="DH176" i="2"/>
  <c r="AU174" i="8" s="1"/>
  <c r="DH48" i="2"/>
  <c r="AU46" i="8" s="1"/>
  <c r="DH64" i="2"/>
  <c r="AU62" i="8" s="1"/>
  <c r="DH153" i="2"/>
  <c r="AU151" i="8" s="1"/>
  <c r="DH91" i="2"/>
  <c r="AU89" i="8" s="1"/>
  <c r="DH171" i="2"/>
  <c r="AU169" i="8" s="1"/>
  <c r="DH25" i="2"/>
  <c r="AU23" i="8" s="1"/>
  <c r="DH27" i="2"/>
  <c r="AU25" i="8" s="1"/>
  <c r="DH180" i="2"/>
  <c r="AU178" i="8" s="1"/>
  <c r="DH154" i="2"/>
  <c r="AU152" i="8" s="1"/>
  <c r="DH94" i="2"/>
  <c r="AU92" i="8" s="1"/>
  <c r="DH172" i="2"/>
  <c r="AU170" i="8" s="1"/>
  <c r="DH188" i="2"/>
  <c r="AU186" i="8" s="1"/>
  <c r="DH207" i="2"/>
  <c r="AU205" i="8" s="1"/>
  <c r="DH52" i="2"/>
  <c r="AU50" i="8" s="1"/>
  <c r="DH208" i="2"/>
  <c r="AU206" i="8" s="1"/>
  <c r="DH159" i="2"/>
  <c r="AU157" i="8" s="1"/>
  <c r="DH148" i="2"/>
  <c r="AU146" i="8" s="1"/>
  <c r="DH211" i="2"/>
  <c r="AU209" i="8" s="1"/>
  <c r="DH67" i="2"/>
  <c r="AU65" i="8" s="1"/>
  <c r="DH50" i="2"/>
  <c r="AU48" i="8" s="1"/>
  <c r="DH97" i="2"/>
  <c r="AU95" i="8" s="1"/>
  <c r="DH130" i="2"/>
  <c r="AU128" i="8" s="1"/>
  <c r="DH193" i="2"/>
  <c r="AU191" i="8" s="1"/>
  <c r="DH35" i="2"/>
  <c r="AU33" i="8" s="1"/>
  <c r="DH69" i="2"/>
  <c r="AU67" i="8" s="1"/>
  <c r="DH23" i="2"/>
  <c r="AU21" i="8" s="1"/>
  <c r="DH39" i="2"/>
  <c r="AU37" i="8" s="1"/>
  <c r="DH210" i="2"/>
  <c r="AU208" i="8" s="1"/>
  <c r="DH122" i="2"/>
  <c r="AU120" i="8" s="1"/>
  <c r="DH182" i="2"/>
  <c r="AU180" i="8" s="1"/>
  <c r="DH204" i="2"/>
  <c r="AU202" i="8" s="1"/>
  <c r="DH160" i="2"/>
  <c r="AU158" i="8" s="1"/>
  <c r="DH37" i="2"/>
  <c r="AU35" i="8" s="1"/>
  <c r="DH196" i="2"/>
  <c r="AU194" i="8" s="1"/>
  <c r="DH144" i="2"/>
  <c r="AU142" i="8" s="1"/>
  <c r="DH83" i="2"/>
  <c r="AU81" i="8" s="1"/>
  <c r="DH194" i="2"/>
  <c r="AU192" i="8" s="1"/>
  <c r="DH161" i="2"/>
  <c r="AU159" i="8" s="1"/>
  <c r="DH53" i="2"/>
  <c r="AU51" i="8" s="1"/>
  <c r="DH143" i="2"/>
  <c r="AU141" i="8" s="1"/>
  <c r="DH145" i="2"/>
  <c r="AU143" i="8" s="1"/>
  <c r="DH151" i="2"/>
  <c r="AU149" i="8" s="1"/>
  <c r="DH209" i="2"/>
  <c r="AU207" i="8" s="1"/>
  <c r="DH163" i="2"/>
  <c r="AU161" i="8" s="1"/>
  <c r="DH155" i="2"/>
  <c r="AU153" i="8" s="1"/>
  <c r="DH108" i="2"/>
  <c r="AU106" i="8" s="1"/>
  <c r="DH79" i="2"/>
  <c r="AU77" i="8" s="1"/>
  <c r="DH38" i="2"/>
  <c r="AU36" i="8" s="1"/>
  <c r="DH187" i="2"/>
  <c r="AU185" i="8" s="1"/>
  <c r="DH22" i="2"/>
  <c r="AU20" i="8" s="1"/>
  <c r="DH112" i="2"/>
  <c r="AU110" i="8" s="1"/>
  <c r="DH115" i="2"/>
  <c r="AU113" i="8" s="1"/>
  <c r="DH51" i="2"/>
  <c r="AU49" i="8" s="1"/>
  <c r="DH205" i="2"/>
  <c r="AU203" i="8" s="1"/>
  <c r="DH65" i="2"/>
  <c r="AU63" i="8" s="1"/>
  <c r="DH189" i="2"/>
  <c r="AU187" i="8" s="1"/>
  <c r="DH111" i="2"/>
  <c r="AU109" i="8" s="1"/>
  <c r="DH110" i="2"/>
  <c r="AU108" i="8" s="1"/>
  <c r="DH86" i="2"/>
  <c r="AU84" i="8" s="1"/>
  <c r="DH190" i="2"/>
  <c r="AU188" i="8" s="1"/>
  <c r="DH178" i="2"/>
  <c r="AU176" i="8" s="1"/>
  <c r="DH164" i="2"/>
  <c r="AU162" i="8" s="1"/>
  <c r="DH36" i="2"/>
  <c r="AU34" i="8" s="1"/>
  <c r="DH87" i="2"/>
  <c r="AU85" i="8" s="1"/>
  <c r="DH213" i="2"/>
  <c r="AU211" i="8" s="1"/>
  <c r="DH96" i="2"/>
  <c r="AU94" i="8" s="1"/>
  <c r="DH212" i="2"/>
  <c r="AU210" i="8" s="1"/>
  <c r="DH85" i="2"/>
  <c r="AU83" i="8" s="1"/>
  <c r="DH137" i="2"/>
  <c r="AU135" i="8" s="1"/>
  <c r="DH140" i="2"/>
  <c r="AU138" i="8" s="1"/>
  <c r="DH185" i="2"/>
  <c r="AU183" i="8" s="1"/>
  <c r="DH98" i="2"/>
  <c r="AU96" i="8" s="1"/>
  <c r="DH24" i="2"/>
  <c r="AU22" i="8" s="1"/>
  <c r="DH157" i="2"/>
  <c r="AU155" i="8" s="1"/>
  <c r="DI168" i="2"/>
  <c r="AV166" i="8" s="1"/>
  <c r="DI23" i="2"/>
  <c r="AV21" i="8" s="1"/>
  <c r="DI99" i="2"/>
  <c r="AV97" i="8" s="1"/>
  <c r="DI187" i="2"/>
  <c r="AV185" i="8" s="1"/>
  <c r="DI63" i="2"/>
  <c r="AV61" i="8" s="1"/>
  <c r="DI93" i="2"/>
  <c r="AV91" i="8" s="1"/>
  <c r="DI100" i="2"/>
  <c r="AV98" i="8" s="1"/>
  <c r="DI86" i="2"/>
  <c r="AV84" i="8" s="1"/>
  <c r="DI37" i="2"/>
  <c r="AV35" i="8" s="1"/>
  <c r="DI118" i="2"/>
  <c r="AV116" i="8" s="1"/>
  <c r="DI207" i="2"/>
  <c r="AV205" i="8" s="1"/>
  <c r="DI45" i="2"/>
  <c r="AV43" i="8" s="1"/>
  <c r="DI214" i="2"/>
  <c r="AV212" i="8" s="1"/>
  <c r="DI126" i="2"/>
  <c r="AV124" i="8" s="1"/>
  <c r="DI81" i="2"/>
  <c r="AV79" i="8" s="1"/>
  <c r="DI124" i="2"/>
  <c r="AV122" i="8" s="1"/>
  <c r="DI142" i="2"/>
  <c r="AV140" i="8" s="1"/>
  <c r="DI169" i="2"/>
  <c r="AV167" i="8" s="1"/>
  <c r="DI212" i="2"/>
  <c r="AV210" i="8" s="1"/>
  <c r="DI32" i="2"/>
  <c r="AV30" i="8" s="1"/>
  <c r="DI108" i="2"/>
  <c r="AV106" i="8" s="1"/>
  <c r="DI175" i="2"/>
  <c r="AV173" i="8" s="1"/>
  <c r="DI154" i="2"/>
  <c r="AV152" i="8" s="1"/>
  <c r="DI79" i="2"/>
  <c r="AV77" i="8" s="1"/>
  <c r="DI66" i="2"/>
  <c r="AV64" i="8" s="1"/>
  <c r="DI25" i="2"/>
  <c r="AV23" i="8" s="1"/>
  <c r="DI38" i="2"/>
  <c r="AV36" i="8" s="1"/>
  <c r="DI33" i="2"/>
  <c r="AV31" i="8" s="1"/>
  <c r="DI134" i="2"/>
  <c r="AV132" i="8" s="1"/>
  <c r="DI42" i="2"/>
  <c r="AV40" i="8" s="1"/>
  <c r="DI190" i="2"/>
  <c r="AV188" i="8" s="1"/>
  <c r="DI196" i="2"/>
  <c r="AV194" i="8" s="1"/>
  <c r="DI188" i="2"/>
  <c r="AV186" i="8" s="1"/>
  <c r="DI164" i="2"/>
  <c r="AV162" i="8" s="1"/>
  <c r="DI36" i="2"/>
  <c r="AV34" i="8" s="1"/>
  <c r="DI159" i="2"/>
  <c r="AV157" i="8" s="1"/>
  <c r="DI170" i="2"/>
  <c r="AV168" i="8" s="1"/>
  <c r="DI161" i="2"/>
  <c r="AV159" i="8" s="1"/>
  <c r="DI140" i="2"/>
  <c r="AV138" i="8" s="1"/>
  <c r="DI77" i="2"/>
  <c r="AV75" i="8" s="1"/>
  <c r="DI64" i="2"/>
  <c r="AV62" i="8" s="1"/>
  <c r="DI91" i="2"/>
  <c r="AV89" i="8" s="1"/>
  <c r="DI205" i="2"/>
  <c r="AV203" i="8" s="1"/>
  <c r="DI22" i="2"/>
  <c r="AV20" i="8" s="1"/>
  <c r="DI39" i="2"/>
  <c r="AV37" i="8" s="1"/>
  <c r="DI51" i="2"/>
  <c r="AV49" i="8" s="1"/>
  <c r="DI189" i="2"/>
  <c r="AV187" i="8" s="1"/>
  <c r="DI119" i="2"/>
  <c r="AV117" i="8" s="1"/>
  <c r="DI102" i="2"/>
  <c r="AV100" i="8" s="1"/>
  <c r="DI75" i="2"/>
  <c r="AV73" i="8" s="1"/>
  <c r="DI73" i="2"/>
  <c r="AV71" i="8" s="1"/>
  <c r="DI204" i="2"/>
  <c r="AV202" i="8" s="1"/>
  <c r="DI46" i="2"/>
  <c r="AV44" i="8" s="1"/>
  <c r="DI203" i="2"/>
  <c r="AV201" i="8" s="1"/>
  <c r="DI195" i="2"/>
  <c r="AV193" i="8" s="1"/>
  <c r="DI68" i="2"/>
  <c r="AV66" i="8" s="1"/>
  <c r="DI78" i="2"/>
  <c r="AV76" i="8" s="1"/>
  <c r="DI156" i="2"/>
  <c r="AV154" i="8" s="1"/>
  <c r="DI49" i="2"/>
  <c r="AV47" i="8" s="1"/>
  <c r="DI145" i="2"/>
  <c r="AV143" i="8" s="1"/>
  <c r="DI98" i="2"/>
  <c r="AV96" i="8" s="1"/>
  <c r="DI155" i="2"/>
  <c r="AV153" i="8" s="1"/>
  <c r="DI157" i="2"/>
  <c r="AV155" i="8" s="1"/>
  <c r="DI179" i="2"/>
  <c r="AV177" i="8" s="1"/>
  <c r="DI44" i="2"/>
  <c r="AV42" i="8" s="1"/>
  <c r="DI200" i="2"/>
  <c r="AV198" i="8" s="1"/>
  <c r="DI35" i="2"/>
  <c r="AV33" i="8" s="1"/>
  <c r="DI139" i="2"/>
  <c r="AV137" i="8" s="1"/>
  <c r="DI125" i="2"/>
  <c r="AV123" i="8" s="1"/>
  <c r="DI116" i="2"/>
  <c r="AV114" i="8" s="1"/>
  <c r="DI162" i="2"/>
  <c r="AV160" i="8" s="1"/>
  <c r="DI208" i="2"/>
  <c r="AV206" i="8" s="1"/>
  <c r="DI89" i="2"/>
  <c r="AV87" i="8" s="1"/>
  <c r="DI70" i="2"/>
  <c r="AV68" i="8" s="1"/>
  <c r="DI121" i="2"/>
  <c r="AV119" i="8" s="1"/>
  <c r="DI213" i="2"/>
  <c r="AV211" i="8" s="1"/>
  <c r="DI146" i="2"/>
  <c r="AV144" i="8" s="1"/>
  <c r="DI71" i="2"/>
  <c r="AV69" i="8" s="1"/>
  <c r="DI114" i="2"/>
  <c r="AV112" i="8" s="1"/>
  <c r="DI53" i="2"/>
  <c r="AV51" i="8" s="1"/>
  <c r="DI211" i="2"/>
  <c r="AV209" i="8" s="1"/>
  <c r="DI165" i="2"/>
  <c r="AV163" i="8" s="1"/>
  <c r="DI185" i="2"/>
  <c r="AV183" i="8" s="1"/>
  <c r="DI18" i="2"/>
  <c r="AV16" i="8" s="1"/>
  <c r="DI24" i="2"/>
  <c r="AV22" i="8" s="1"/>
  <c r="DI82" i="2"/>
  <c r="AV80" i="8" s="1"/>
  <c r="DI201" i="2"/>
  <c r="AV199" i="8" s="1"/>
  <c r="DI58" i="2"/>
  <c r="AV56" i="8" s="1"/>
  <c r="DI193" i="2"/>
  <c r="AV191" i="8" s="1"/>
  <c r="DI69" i="2"/>
  <c r="AV67" i="8" s="1"/>
  <c r="DI21" i="2"/>
  <c r="DI65" i="2"/>
  <c r="AV63" i="8" s="1"/>
  <c r="DI174" i="2"/>
  <c r="AV172" i="8" s="1"/>
  <c r="DI101" i="2"/>
  <c r="AV99" i="8" s="1"/>
  <c r="DI136" i="2"/>
  <c r="AV134" i="8" s="1"/>
  <c r="DI74" i="2"/>
  <c r="AV72" i="8" s="1"/>
  <c r="DI160" i="2"/>
  <c r="AV158" i="8" s="1"/>
  <c r="DI30" i="2"/>
  <c r="AV28" i="8" s="1"/>
  <c r="DI133" i="2"/>
  <c r="AV131" i="8" s="1"/>
  <c r="DI43" i="2"/>
  <c r="AV41" i="8" s="1"/>
  <c r="DI135" i="2"/>
  <c r="AV133" i="8" s="1"/>
  <c r="DI191" i="2"/>
  <c r="AV189" i="8" s="1"/>
  <c r="DI132" i="2"/>
  <c r="AV130" i="8" s="1"/>
  <c r="DI96" i="2"/>
  <c r="AV94" i="8" s="1"/>
  <c r="DI129" i="2"/>
  <c r="AV127" i="8" s="1"/>
  <c r="DI148" i="2"/>
  <c r="AV146" i="8" s="1"/>
  <c r="DI104" i="2"/>
  <c r="AV102" i="8" s="1"/>
  <c r="DI138" i="2"/>
  <c r="AV136" i="8" s="1"/>
  <c r="DI72" i="2"/>
  <c r="AV70" i="8" s="1"/>
  <c r="DI80" i="2"/>
  <c r="AV78" i="8" s="1"/>
  <c r="DI95" i="2"/>
  <c r="AV93" i="8" s="1"/>
  <c r="DI151" i="2"/>
  <c r="AV149" i="8" s="1"/>
  <c r="DI97" i="2"/>
  <c r="AV95" i="8" s="1"/>
  <c r="DI76" i="2"/>
  <c r="AV74" i="8" s="1"/>
  <c r="DI153" i="2"/>
  <c r="AV151" i="8" s="1"/>
  <c r="DI19" i="2"/>
  <c r="DI111" i="2"/>
  <c r="AV109" i="8" s="1"/>
  <c r="DI172" i="2"/>
  <c r="AV170" i="8" s="1"/>
  <c r="DI105" i="2"/>
  <c r="AV103" i="8" s="1"/>
  <c r="DI59" i="2"/>
  <c r="AV57" i="8" s="1"/>
  <c r="DI61" i="2"/>
  <c r="AV59" i="8" s="1"/>
  <c r="DI184" i="2"/>
  <c r="AV182" i="8" s="1"/>
  <c r="DI62" i="2"/>
  <c r="AV60" i="8" s="1"/>
  <c r="DI202" i="2"/>
  <c r="AV200" i="8" s="1"/>
  <c r="DI90" i="2"/>
  <c r="AV88" i="8" s="1"/>
  <c r="DI117" i="2"/>
  <c r="AV115" i="8" s="1"/>
  <c r="DI141" i="2"/>
  <c r="AV139" i="8" s="1"/>
  <c r="DI131" i="2"/>
  <c r="AV129" i="8" s="1"/>
  <c r="DI137" i="2"/>
  <c r="AV135" i="8" s="1"/>
  <c r="DI209" i="2"/>
  <c r="AV207" i="8" s="1"/>
  <c r="DI127" i="2"/>
  <c r="AV125" i="8" s="1"/>
  <c r="DI26" i="2"/>
  <c r="AV24" i="8" s="1"/>
  <c r="DI130" i="2"/>
  <c r="AV128" i="8" s="1"/>
  <c r="DI48" i="2"/>
  <c r="AV46" i="8" s="1"/>
  <c r="DI173" i="2"/>
  <c r="AV171" i="8" s="1"/>
  <c r="DI31" i="2"/>
  <c r="AV29" i="8" s="1"/>
  <c r="DI112" i="2"/>
  <c r="AV110" i="8" s="1"/>
  <c r="DI183" i="2"/>
  <c r="AV181" i="8" s="1"/>
  <c r="DI149" i="2"/>
  <c r="AV147" i="8" s="1"/>
  <c r="DI171" i="2"/>
  <c r="AV169" i="8" s="1"/>
  <c r="DI94" i="2"/>
  <c r="AV92" i="8" s="1"/>
  <c r="DI152" i="2"/>
  <c r="AV150" i="8" s="1"/>
  <c r="DI55" i="2"/>
  <c r="AV53" i="8" s="1"/>
  <c r="DI123" i="2"/>
  <c r="AV121" i="8" s="1"/>
  <c r="DI210" i="2"/>
  <c r="AV208" i="8" s="1"/>
  <c r="DI122" i="2"/>
  <c r="AV120" i="8" s="1"/>
  <c r="DI57" i="2"/>
  <c r="AV55" i="8" s="1"/>
  <c r="DI186" i="2"/>
  <c r="AV184" i="8" s="1"/>
  <c r="DI144" i="2"/>
  <c r="AV142" i="8" s="1"/>
  <c r="DI106" i="2"/>
  <c r="AV104" i="8" s="1"/>
  <c r="DI83" i="2"/>
  <c r="AV81" i="8" s="1"/>
  <c r="DI113" i="2"/>
  <c r="AV111" i="8" s="1"/>
  <c r="DI60" i="2"/>
  <c r="AV58" i="8" s="1"/>
  <c r="DI85" i="2"/>
  <c r="AV83" i="8" s="1"/>
  <c r="DI143" i="2"/>
  <c r="AV141" i="8" s="1"/>
  <c r="DI158" i="2"/>
  <c r="AV156" i="8" s="1"/>
  <c r="DI41" i="2"/>
  <c r="AV39" i="8" s="1"/>
  <c r="DI28" i="2"/>
  <c r="AV26" i="8" s="1"/>
  <c r="DI115" i="2"/>
  <c r="AV113" i="8" s="1"/>
  <c r="DI128" i="2"/>
  <c r="AV126" i="8" s="1"/>
  <c r="DI199" i="2"/>
  <c r="AV197" i="8" s="1"/>
  <c r="DI27" i="2"/>
  <c r="AV25" i="8" s="1"/>
  <c r="DI197" i="2"/>
  <c r="AV195" i="8" s="1"/>
  <c r="DI182" i="2"/>
  <c r="AV180" i="8" s="1"/>
  <c r="DI110" i="2"/>
  <c r="AV108" i="8" s="1"/>
  <c r="DI88" i="2"/>
  <c r="AV86" i="8" s="1"/>
  <c r="DI52" i="2"/>
  <c r="AV50" i="8" s="1"/>
  <c r="DI167" i="2"/>
  <c r="AV165" i="8" s="1"/>
  <c r="DI150" i="2"/>
  <c r="AV148" i="8" s="1"/>
  <c r="DI29" i="2"/>
  <c r="AV27" i="8" s="1"/>
  <c r="DI87" i="2"/>
  <c r="AV85" i="8" s="1"/>
  <c r="DI56" i="2"/>
  <c r="AV54" i="8" s="1"/>
  <c r="DI177" i="2"/>
  <c r="AV175" i="8" s="1"/>
  <c r="DI67" i="2"/>
  <c r="AV65" i="8" s="1"/>
  <c r="DI34" i="2"/>
  <c r="AV32" i="8" s="1"/>
  <c r="DI163" i="2"/>
  <c r="AV161" i="8" s="1"/>
  <c r="DM39" i="2"/>
  <c r="AZ37" i="8" s="1"/>
  <c r="DM168" i="2"/>
  <c r="AZ166" i="8" s="1"/>
  <c r="DM199" i="2"/>
  <c r="AZ197" i="8" s="1"/>
  <c r="DM158" i="2"/>
  <c r="AZ156" i="8" s="1"/>
  <c r="DM183" i="2"/>
  <c r="AZ181" i="8" s="1"/>
  <c r="DM149" i="2"/>
  <c r="AZ147" i="8" s="1"/>
  <c r="DM63" i="2"/>
  <c r="AZ61" i="8" s="1"/>
  <c r="DM25" i="2"/>
  <c r="AZ23" i="8" s="1"/>
  <c r="DM93" i="2"/>
  <c r="AZ91" i="8" s="1"/>
  <c r="DM38" i="2"/>
  <c r="AZ36" i="8" s="1"/>
  <c r="DM154" i="2"/>
  <c r="AZ152" i="8" s="1"/>
  <c r="DM88" i="2"/>
  <c r="AZ86" i="8" s="1"/>
  <c r="DM33" i="2"/>
  <c r="AZ31" i="8" s="1"/>
  <c r="DM42" i="2"/>
  <c r="AZ40" i="8" s="1"/>
  <c r="DM186" i="2"/>
  <c r="AZ184" i="8" s="1"/>
  <c r="DM45" i="2"/>
  <c r="AZ43" i="8" s="1"/>
  <c r="DM36" i="2"/>
  <c r="AZ34" i="8" s="1"/>
  <c r="DM177" i="2"/>
  <c r="AZ175" i="8" s="1"/>
  <c r="DM131" i="2"/>
  <c r="AZ129" i="8" s="1"/>
  <c r="DM209" i="2"/>
  <c r="AZ207" i="8" s="1"/>
  <c r="DM127" i="2"/>
  <c r="AZ125" i="8" s="1"/>
  <c r="DM130" i="2"/>
  <c r="AZ128" i="8" s="1"/>
  <c r="DM181" i="2"/>
  <c r="AZ179" i="8" s="1"/>
  <c r="DM22" i="2"/>
  <c r="AZ20" i="8" s="1"/>
  <c r="DM23" i="2"/>
  <c r="AZ21" i="8" s="1"/>
  <c r="DM136" i="2"/>
  <c r="AZ134" i="8" s="1"/>
  <c r="DM135" i="2"/>
  <c r="AZ133" i="8" s="1"/>
  <c r="DM148" i="2"/>
  <c r="AZ146" i="8" s="1"/>
  <c r="DM176" i="2"/>
  <c r="AZ174" i="8" s="1"/>
  <c r="DM112" i="2"/>
  <c r="AZ110" i="8" s="1"/>
  <c r="DM66" i="2"/>
  <c r="AZ64" i="8" s="1"/>
  <c r="DM51" i="2"/>
  <c r="AZ49" i="8" s="1"/>
  <c r="DM171" i="2"/>
  <c r="AZ169" i="8" s="1"/>
  <c r="DM189" i="2"/>
  <c r="AZ187" i="8" s="1"/>
  <c r="DM100" i="2"/>
  <c r="AZ98" i="8" s="1"/>
  <c r="DM152" i="2"/>
  <c r="AZ150" i="8" s="1"/>
  <c r="DM123" i="2"/>
  <c r="AZ121" i="8" s="1"/>
  <c r="DM122" i="2"/>
  <c r="AZ120" i="8" s="1"/>
  <c r="DM182" i="2"/>
  <c r="AZ180" i="8" s="1"/>
  <c r="DM110" i="2"/>
  <c r="AZ108" i="8" s="1"/>
  <c r="DM86" i="2"/>
  <c r="AZ84" i="8" s="1"/>
  <c r="DM144" i="2"/>
  <c r="AZ142" i="8" s="1"/>
  <c r="DM207" i="2"/>
  <c r="AZ205" i="8" s="1"/>
  <c r="DM214" i="2"/>
  <c r="AZ212" i="8" s="1"/>
  <c r="DM203" i="2"/>
  <c r="AZ201" i="8" s="1"/>
  <c r="DM212" i="2"/>
  <c r="AZ210" i="8" s="1"/>
  <c r="DM192" i="2"/>
  <c r="AZ190" i="8" s="1"/>
  <c r="DM143" i="2"/>
  <c r="AZ141" i="8" s="1"/>
  <c r="DM77" i="2"/>
  <c r="AZ75" i="8" s="1"/>
  <c r="DM108" i="2"/>
  <c r="AZ106" i="8" s="1"/>
  <c r="DM64" i="2"/>
  <c r="AZ62" i="8" s="1"/>
  <c r="DM55" i="2"/>
  <c r="AZ53" i="8" s="1"/>
  <c r="DM153" i="2"/>
  <c r="AZ151" i="8" s="1"/>
  <c r="DM210" i="2"/>
  <c r="AZ208" i="8" s="1"/>
  <c r="DM52" i="2"/>
  <c r="AZ50" i="8" s="1"/>
  <c r="DM56" i="2"/>
  <c r="AZ54" i="8" s="1"/>
  <c r="DM32" i="2"/>
  <c r="AZ30" i="8" s="1"/>
  <c r="DM115" i="2"/>
  <c r="AZ113" i="8" s="1"/>
  <c r="DM187" i="2"/>
  <c r="AZ185" i="8" s="1"/>
  <c r="DM128" i="2"/>
  <c r="AZ126" i="8" s="1"/>
  <c r="DM44" i="2"/>
  <c r="AZ42" i="8" s="1"/>
  <c r="DM75" i="2"/>
  <c r="AZ73" i="8" s="1"/>
  <c r="DM73" i="2"/>
  <c r="AZ71" i="8" s="1"/>
  <c r="DM35" i="2"/>
  <c r="AZ33" i="8" s="1"/>
  <c r="DM206" i="2"/>
  <c r="AZ204" i="8" s="1"/>
  <c r="DM196" i="2"/>
  <c r="AZ194" i="8" s="1"/>
  <c r="DM46" i="2"/>
  <c r="AZ44" i="8" s="1"/>
  <c r="DM167" i="2"/>
  <c r="AZ165" i="8" s="1"/>
  <c r="DM54" i="2"/>
  <c r="AZ52" i="8" s="1"/>
  <c r="DM18" i="2"/>
  <c r="DM24" i="2"/>
  <c r="AZ22" i="8" s="1"/>
  <c r="DM163" i="2"/>
  <c r="AZ161" i="8" s="1"/>
  <c r="DM193" i="2"/>
  <c r="AZ191" i="8" s="1"/>
  <c r="DM27" i="2"/>
  <c r="AZ25" i="8" s="1"/>
  <c r="DM175" i="2"/>
  <c r="AZ173" i="8" s="1"/>
  <c r="DM198" i="2"/>
  <c r="AZ196" i="8" s="1"/>
  <c r="DM37" i="2"/>
  <c r="AZ35" i="8" s="1"/>
  <c r="DM102" i="2"/>
  <c r="AZ100" i="8" s="1"/>
  <c r="DM21" i="2"/>
  <c r="DM30" i="2"/>
  <c r="AZ28" i="8" s="1"/>
  <c r="DM190" i="2"/>
  <c r="AZ188" i="8" s="1"/>
  <c r="DM43" i="2"/>
  <c r="AZ41" i="8" s="1"/>
  <c r="DM118" i="2"/>
  <c r="AZ116" i="8" s="1"/>
  <c r="DM188" i="2"/>
  <c r="AZ186" i="8" s="1"/>
  <c r="DM178" i="2"/>
  <c r="AZ176" i="8" s="1"/>
  <c r="DM208" i="2"/>
  <c r="AZ206" i="8" s="1"/>
  <c r="DM70" i="2"/>
  <c r="AZ68" i="8" s="1"/>
  <c r="DM126" i="2"/>
  <c r="AZ124" i="8" s="1"/>
  <c r="DM124" i="2"/>
  <c r="AZ122" i="8" s="1"/>
  <c r="DM142" i="2"/>
  <c r="AZ140" i="8" s="1"/>
  <c r="DM195" i="2"/>
  <c r="AZ193" i="8" s="1"/>
  <c r="DM71" i="2"/>
  <c r="AZ69" i="8" s="1"/>
  <c r="DM78" i="2"/>
  <c r="AZ76" i="8" s="1"/>
  <c r="DM161" i="2"/>
  <c r="AZ159" i="8" s="1"/>
  <c r="DM53" i="2"/>
  <c r="AZ51" i="8" s="1"/>
  <c r="DM95" i="2"/>
  <c r="AZ93" i="8" s="1"/>
  <c r="DM211" i="2"/>
  <c r="AZ209" i="8" s="1"/>
  <c r="DM98" i="2"/>
  <c r="AZ96" i="8" s="1"/>
  <c r="DM166" i="2"/>
  <c r="AZ164" i="8" s="1"/>
  <c r="DM58" i="2"/>
  <c r="AZ56" i="8" s="1"/>
  <c r="DM20" i="2"/>
  <c r="DM28" i="2"/>
  <c r="AZ26" i="8" s="1"/>
  <c r="DM79" i="2"/>
  <c r="AZ77" i="8" s="1"/>
  <c r="DM99" i="2"/>
  <c r="AZ97" i="8" s="1"/>
  <c r="DM197" i="2"/>
  <c r="AZ195" i="8" s="1"/>
  <c r="DM132" i="2"/>
  <c r="AZ130" i="8" s="1"/>
  <c r="DM117" i="2"/>
  <c r="AZ115" i="8" s="1"/>
  <c r="DM141" i="2"/>
  <c r="AZ139" i="8" s="1"/>
  <c r="DM67" i="2"/>
  <c r="AZ65" i="8" s="1"/>
  <c r="DM200" i="2"/>
  <c r="AZ198" i="8" s="1"/>
  <c r="DM179" i="2"/>
  <c r="AZ177" i="8" s="1"/>
  <c r="DM173" i="2"/>
  <c r="AZ171" i="8" s="1"/>
  <c r="DM69" i="2"/>
  <c r="AZ67" i="8" s="1"/>
  <c r="DM65" i="2"/>
  <c r="AZ63" i="8" s="1"/>
  <c r="DM31" i="2"/>
  <c r="AZ29" i="8" s="1"/>
  <c r="DM19" i="2"/>
  <c r="DM41" i="2"/>
  <c r="AZ39" i="8" s="1"/>
  <c r="DM74" i="2"/>
  <c r="AZ72" i="8" s="1"/>
  <c r="DM134" i="2"/>
  <c r="AZ132" i="8" s="1"/>
  <c r="DM164" i="2"/>
  <c r="AZ162" i="8" s="1"/>
  <c r="DM89" i="2"/>
  <c r="AZ87" i="8" s="1"/>
  <c r="DM213" i="2"/>
  <c r="AZ211" i="8" s="1"/>
  <c r="DM159" i="2"/>
  <c r="AZ157" i="8" s="1"/>
  <c r="DM170" i="2"/>
  <c r="AZ168" i="8" s="1"/>
  <c r="DM72" i="2"/>
  <c r="AZ70" i="8" s="1"/>
  <c r="DM140" i="2"/>
  <c r="AZ138" i="8" s="1"/>
  <c r="DM40" i="2"/>
  <c r="AZ38" i="8" s="1"/>
  <c r="DM145" i="2"/>
  <c r="AZ143" i="8" s="1"/>
  <c r="DM82" i="2"/>
  <c r="AZ80" i="8" s="1"/>
  <c r="DM157" i="2"/>
  <c r="AZ155" i="8" s="1"/>
  <c r="DM139" i="2"/>
  <c r="AZ137" i="8" s="1"/>
  <c r="DM94" i="2"/>
  <c r="AZ92" i="8" s="1"/>
  <c r="DM160" i="2"/>
  <c r="AZ158" i="8" s="1"/>
  <c r="DM106" i="2"/>
  <c r="AZ104" i="8" s="1"/>
  <c r="DM138" i="2"/>
  <c r="AZ136" i="8" s="1"/>
  <c r="DM91" i="2"/>
  <c r="AZ89" i="8" s="1"/>
  <c r="DM119" i="2"/>
  <c r="AZ117" i="8" s="1"/>
  <c r="DM205" i="2"/>
  <c r="AZ203" i="8" s="1"/>
  <c r="DM174" i="2"/>
  <c r="AZ172" i="8" s="1"/>
  <c r="DM125" i="2"/>
  <c r="AZ123" i="8" s="1"/>
  <c r="DM111" i="2"/>
  <c r="AZ109" i="8" s="1"/>
  <c r="DM172" i="2"/>
  <c r="AZ170" i="8" s="1"/>
  <c r="DM59" i="2"/>
  <c r="AZ57" i="8" s="1"/>
  <c r="DM61" i="2"/>
  <c r="AZ59" i="8" s="1"/>
  <c r="DM83" i="2"/>
  <c r="AZ81" i="8" s="1"/>
  <c r="DM96" i="2"/>
  <c r="AZ94" i="8" s="1"/>
  <c r="DM62" i="2"/>
  <c r="AZ60" i="8" s="1"/>
  <c r="DM80" i="2"/>
  <c r="AZ78" i="8" s="1"/>
  <c r="DM165" i="2"/>
  <c r="AZ163" i="8" s="1"/>
  <c r="DM185" i="2"/>
  <c r="AZ183" i="8" s="1"/>
  <c r="DM97" i="2"/>
  <c r="AZ95" i="8" s="1"/>
  <c r="DM76" i="2"/>
  <c r="AZ74" i="8" s="1"/>
  <c r="DM155" i="2"/>
  <c r="AZ153" i="8" s="1"/>
  <c r="DM57" i="2"/>
  <c r="AZ55" i="8" s="1"/>
  <c r="DM116" i="2"/>
  <c r="AZ114" i="8" s="1"/>
  <c r="DM105" i="2"/>
  <c r="AZ103" i="8" s="1"/>
  <c r="DM133" i="2"/>
  <c r="AZ131" i="8" s="1"/>
  <c r="DM162" i="2"/>
  <c r="AZ160" i="8" s="1"/>
  <c r="DM191" i="2"/>
  <c r="AZ189" i="8" s="1"/>
  <c r="DM29" i="2"/>
  <c r="AZ27" i="8" s="1"/>
  <c r="DM184" i="2"/>
  <c r="AZ182" i="8" s="1"/>
  <c r="DM87" i="2"/>
  <c r="AZ85" i="8" s="1"/>
  <c r="DM129" i="2"/>
  <c r="AZ127" i="8" s="1"/>
  <c r="DM202" i="2"/>
  <c r="AZ200" i="8" s="1"/>
  <c r="DM90" i="2"/>
  <c r="AZ88" i="8" s="1"/>
  <c r="DM60" i="2"/>
  <c r="AZ58" i="8" s="1"/>
  <c r="DM85" i="2"/>
  <c r="AZ83" i="8" s="1"/>
  <c r="DM84" i="2"/>
  <c r="AZ82" i="8" s="1"/>
  <c r="DM137" i="2"/>
  <c r="AZ135" i="8" s="1"/>
  <c r="DM120" i="2"/>
  <c r="AZ118" i="8" s="1"/>
  <c r="DM151" i="2"/>
  <c r="AZ149" i="8" s="1"/>
  <c r="DM34" i="2"/>
  <c r="AZ32" i="8" s="1"/>
  <c r="DM201" i="2"/>
  <c r="AZ199" i="8" s="1"/>
  <c r="AV16" i="2"/>
  <c r="BF132" i="8" a="1"/>
  <c r="BF132" i="8" s="1"/>
  <c r="DH21" i="2"/>
  <c r="DI20" i="2"/>
  <c r="DG22" i="2"/>
  <c r="AT20" i="8" s="1"/>
  <c r="DG21" i="2"/>
  <c r="DS13" i="2"/>
  <c r="B11" i="2" s="1"/>
  <c r="BY18" i="2"/>
  <c r="CB18" i="2" s="1"/>
  <c r="DG18" i="2"/>
  <c r="BY20" i="2"/>
  <c r="CB20" i="2" s="1"/>
  <c r="DH20" i="2"/>
  <c r="DG20" i="2"/>
  <c r="BY19" i="2"/>
  <c r="CB19" i="2" s="1"/>
  <c r="DH19" i="2"/>
  <c r="DG19" i="2"/>
  <c r="BY185" i="2"/>
  <c r="CB185" i="2" s="1"/>
  <c r="H10" i="3"/>
  <c r="H15" i="3" s="1"/>
  <c r="H136" i="8" l="1"/>
  <c r="BO136" i="8"/>
  <c r="AL112" i="8" a="1"/>
  <c r="AL112" i="8" s="1"/>
  <c r="T157" i="8" a="1"/>
  <c r="T157" i="8" s="1"/>
  <c r="U157" i="8" s="1"/>
  <c r="AA157" i="8" a="1"/>
  <c r="AA157" i="8" s="1"/>
  <c r="AA52" i="8" a="1"/>
  <c r="AA52" i="8" s="1"/>
  <c r="AB186" i="8" a="1"/>
  <c r="AB186" i="8" s="1"/>
  <c r="Y205" i="8" a="1"/>
  <c r="Y205" i="8" s="1"/>
  <c r="Z205" i="8" a="1"/>
  <c r="Z205" i="8" s="1"/>
  <c r="AE176" i="8" a="1"/>
  <c r="AE176" i="8" s="1"/>
  <c r="AO176" i="8" a="1"/>
  <c r="AO176" i="8" s="1"/>
  <c r="AM176" i="8" a="1"/>
  <c r="AM176" i="8" s="1"/>
  <c r="T107" i="8" a="1"/>
  <c r="T107" i="8" s="1"/>
  <c r="U107" i="8" s="1"/>
  <c r="AB107" i="8" a="1"/>
  <c r="AB107" i="8" s="1"/>
  <c r="AH107" i="8" a="1"/>
  <c r="AH107" i="8" s="1"/>
  <c r="AC125" i="8" a="1"/>
  <c r="AC125" i="8" s="1"/>
  <c r="AE47" i="8" a="1"/>
  <c r="AE47" i="8" s="1"/>
  <c r="V35" i="8" a="1"/>
  <c r="V35" i="8" s="1"/>
  <c r="X154" i="8" a="1"/>
  <c r="X154" i="8" s="1"/>
  <c r="H154" i="8"/>
  <c r="BO154" i="8"/>
  <c r="X137" i="8" a="1"/>
  <c r="X137" i="8" s="1"/>
  <c r="H137" i="8"/>
  <c r="BO137" i="8"/>
  <c r="X51" i="8" a="1"/>
  <c r="X51" i="8" s="1"/>
  <c r="H51" i="8"/>
  <c r="BO51" i="8"/>
  <c r="X163" i="8" a="1"/>
  <c r="X163" i="8" s="1"/>
  <c r="H163" i="8"/>
  <c r="BO163" i="8"/>
  <c r="X184" i="8" a="1"/>
  <c r="X184" i="8" s="1"/>
  <c r="H184" i="8"/>
  <c r="BO184" i="8"/>
  <c r="X58" i="8" a="1"/>
  <c r="X58" i="8" s="1"/>
  <c r="H58" i="8"/>
  <c r="BO58" i="8"/>
  <c r="X135" i="8" a="1"/>
  <c r="X135" i="8" s="1"/>
  <c r="H135" i="8"/>
  <c r="BO135" i="8"/>
  <c r="X22" i="8" a="1"/>
  <c r="X22" i="8" s="1"/>
  <c r="BG22" i="8" s="1" a="1"/>
  <c r="BG22" i="8" s="1"/>
  <c r="H22" i="8"/>
  <c r="BO22" i="8"/>
  <c r="X157" i="8" a="1"/>
  <c r="X157" i="8" s="1"/>
  <c r="H157" i="8"/>
  <c r="BO157" i="8"/>
  <c r="H26" i="8"/>
  <c r="BO26" i="8"/>
  <c r="X194" i="8" a="1"/>
  <c r="X194" i="8" s="1"/>
  <c r="H194" i="8"/>
  <c r="BO194" i="8"/>
  <c r="X205" i="8" a="1"/>
  <c r="X205" i="8" s="1"/>
  <c r="H205" i="8"/>
  <c r="BO205" i="8"/>
  <c r="X52" i="8" a="1"/>
  <c r="X52" i="8" s="1"/>
  <c r="H52" i="8"/>
  <c r="BO52" i="8"/>
  <c r="X125" i="8" a="1"/>
  <c r="X125" i="8" s="1"/>
  <c r="H125" i="8"/>
  <c r="BO125" i="8"/>
  <c r="X35" i="8" a="1"/>
  <c r="X35" i="8" s="1"/>
  <c r="H35" i="8"/>
  <c r="BO35" i="8"/>
  <c r="AH26" i="8" a="1"/>
  <c r="AH26" i="8" s="1"/>
  <c r="X186" i="8" a="1"/>
  <c r="X186" i="8" s="1"/>
  <c r="H186" i="8"/>
  <c r="BO186" i="8"/>
  <c r="H192" i="8"/>
  <c r="BO192" i="8"/>
  <c r="X86" i="8" a="1"/>
  <c r="X86" i="8" s="1"/>
  <c r="H86" i="8"/>
  <c r="BO86" i="8"/>
  <c r="X47" i="8" a="1"/>
  <c r="X47" i="8" s="1"/>
  <c r="H47" i="8"/>
  <c r="BO47" i="8"/>
  <c r="X131" i="8" a="1"/>
  <c r="X131" i="8" s="1"/>
  <c r="H131" i="8"/>
  <c r="BO131" i="8"/>
  <c r="H99" i="8"/>
  <c r="BO99" i="8"/>
  <c r="AE82" i="8" a="1"/>
  <c r="AE82" i="8" s="1"/>
  <c r="H82" i="8"/>
  <c r="BO82" i="8"/>
  <c r="X68" i="8" a="1"/>
  <c r="X68" i="8" s="1"/>
  <c r="H68" i="8"/>
  <c r="BO68" i="8"/>
  <c r="X212" i="8" a="1"/>
  <c r="X212" i="8" s="1"/>
  <c r="H212" i="8"/>
  <c r="BO212" i="8"/>
  <c r="X193" i="8" a="1"/>
  <c r="X193" i="8" s="1"/>
  <c r="H193" i="8"/>
  <c r="BO193" i="8"/>
  <c r="X159" i="8" a="1"/>
  <c r="X159" i="8" s="1"/>
  <c r="H159" i="8"/>
  <c r="BO159" i="8"/>
  <c r="X182" i="8" a="1"/>
  <c r="X182" i="8" s="1"/>
  <c r="H182" i="8"/>
  <c r="BO182" i="8"/>
  <c r="X56" i="8" a="1"/>
  <c r="X56" i="8" s="1"/>
  <c r="H56" i="8"/>
  <c r="BO56" i="8"/>
  <c r="X176" i="8" a="1"/>
  <c r="X176" i="8" s="1"/>
  <c r="H176" i="8"/>
  <c r="BO176" i="8"/>
  <c r="AA112" i="8" a="1"/>
  <c r="AA112" i="8" s="1"/>
  <c r="AE157" i="8" a="1"/>
  <c r="AE157" i="8" s="1"/>
  <c r="AI157" i="8" a="1"/>
  <c r="AI157" i="8" s="1"/>
  <c r="AK157" i="8" a="1"/>
  <c r="AK157" i="8" s="1"/>
  <c r="W52" i="8" a="1"/>
  <c r="W52" i="8" s="1"/>
  <c r="AL52" i="8" a="1"/>
  <c r="AL52" i="8" s="1"/>
  <c r="AN52" i="8" a="1"/>
  <c r="AN52" i="8" s="1"/>
  <c r="AD186" i="8" a="1"/>
  <c r="AD186" i="8" s="1"/>
  <c r="AJ186" i="8" a="1"/>
  <c r="AJ186" i="8" s="1"/>
  <c r="AA205" i="8" a="1"/>
  <c r="AA205" i="8" s="1"/>
  <c r="AG205" i="8" a="1"/>
  <c r="AG205" i="8" s="1"/>
  <c r="V176" i="8" a="1"/>
  <c r="V176" i="8" s="1"/>
  <c r="AG176" i="8" a="1"/>
  <c r="AG176" i="8" s="1"/>
  <c r="W107" i="8" a="1"/>
  <c r="W107" i="8" s="1"/>
  <c r="AL107" i="8" a="1"/>
  <c r="AL107" i="8" s="1"/>
  <c r="AN107" i="8" a="1"/>
  <c r="AN107" i="8" s="1"/>
  <c r="T125" i="8" a="1"/>
  <c r="T125" i="8" s="1"/>
  <c r="U125" i="8" s="1"/>
  <c r="AD125" i="8" a="1"/>
  <c r="AD125" i="8" s="1"/>
  <c r="AP125" i="8" a="1"/>
  <c r="AP125" i="8" s="1"/>
  <c r="Z47" i="8" a="1"/>
  <c r="Z47" i="8" s="1"/>
  <c r="AM47" i="8" a="1"/>
  <c r="AM47" i="8" s="1"/>
  <c r="AO26" i="8" a="1"/>
  <c r="AO26" i="8" s="1"/>
  <c r="T35" i="8" a="1"/>
  <c r="T35" i="8" s="1"/>
  <c r="U35" i="8" s="1"/>
  <c r="AE35" i="8" a="1"/>
  <c r="AE35" i="8" s="1"/>
  <c r="AM35" i="8" a="1"/>
  <c r="AM35" i="8" s="1"/>
  <c r="X45" i="8" a="1"/>
  <c r="X45" i="8" s="1"/>
  <c r="H45" i="8"/>
  <c r="BO45" i="8"/>
  <c r="X119" i="8" a="1"/>
  <c r="X119" i="8" s="1"/>
  <c r="H119" i="8"/>
  <c r="BO119" i="8"/>
  <c r="X118" i="8" a="1"/>
  <c r="X118" i="8" s="1"/>
  <c r="H118" i="8"/>
  <c r="BO118" i="8"/>
  <c r="X145" i="8" a="1"/>
  <c r="X145" i="8" s="1"/>
  <c r="H145" i="8"/>
  <c r="BO145" i="8"/>
  <c r="X127" i="8" a="1"/>
  <c r="X127" i="8" s="1"/>
  <c r="H127" i="8"/>
  <c r="BO127" i="8"/>
  <c r="X130" i="8" a="1"/>
  <c r="X130" i="8" s="1"/>
  <c r="H130" i="8"/>
  <c r="BO130" i="8"/>
  <c r="X197" i="8" a="1"/>
  <c r="X197" i="8" s="1"/>
  <c r="H197" i="8"/>
  <c r="BO197" i="8"/>
  <c r="X164" i="8" a="1"/>
  <c r="X164" i="8" s="1"/>
  <c r="H164" i="8"/>
  <c r="BO164" i="8"/>
  <c r="X202" i="8" a="1"/>
  <c r="X202" i="8" s="1"/>
  <c r="H202" i="8"/>
  <c r="BO202" i="8"/>
  <c r="X75" i="8" a="1"/>
  <c r="X75" i="8" s="1"/>
  <c r="H75" i="8"/>
  <c r="BO75" i="8"/>
  <c r="X104" i="8" a="1"/>
  <c r="X104" i="8" s="1"/>
  <c r="H104" i="8"/>
  <c r="BO104" i="8"/>
  <c r="X43" i="8" a="1"/>
  <c r="X43" i="8" s="1"/>
  <c r="H43" i="8"/>
  <c r="BO43" i="8"/>
  <c r="Z112" i="8" a="1"/>
  <c r="Z112" i="8" s="1"/>
  <c r="AD176" i="8" a="1"/>
  <c r="AD176" i="8" s="1"/>
  <c r="V112" i="8" a="1"/>
  <c r="V112" i="8" s="1"/>
  <c r="W157" i="8" a="1"/>
  <c r="W157" i="8" s="1"/>
  <c r="AP157" i="8" a="1"/>
  <c r="AP157" i="8" s="1"/>
  <c r="AB52" i="8" a="1"/>
  <c r="AB52" i="8" s="1"/>
  <c r="AK52" i="8" a="1"/>
  <c r="AK52" i="8" s="1"/>
  <c r="AM52" i="8" a="1"/>
  <c r="AM52" i="8" s="1"/>
  <c r="T186" i="8" a="1"/>
  <c r="T186" i="8" s="1"/>
  <c r="U186" i="8" s="1"/>
  <c r="V186" i="8" a="1"/>
  <c r="V186" i="8" s="1"/>
  <c r="AP186" i="8" a="1"/>
  <c r="AP186" i="8" s="1"/>
  <c r="W205" i="8" a="1"/>
  <c r="W205" i="8" s="1"/>
  <c r="AO205" i="8" a="1"/>
  <c r="AO205" i="8" s="1"/>
  <c r="AC176" i="8" a="1"/>
  <c r="AC176" i="8" s="1"/>
  <c r="AP176" i="8" a="1"/>
  <c r="AP176" i="8" s="1"/>
  <c r="AE107" i="8" a="1"/>
  <c r="AE107" i="8" s="1"/>
  <c r="AK107" i="8" a="1"/>
  <c r="AK107" i="8" s="1"/>
  <c r="T86" i="8" a="1"/>
  <c r="T86" i="8" s="1"/>
  <c r="U86" i="8" s="1"/>
  <c r="AC194" i="8" a="1"/>
  <c r="AC194" i="8" s="1"/>
  <c r="AE125" i="8" a="1"/>
  <c r="AE125" i="8" s="1"/>
  <c r="V125" i="8" a="1"/>
  <c r="V125" i="8" s="1"/>
  <c r="AH125" i="8" a="1"/>
  <c r="AH125" i="8" s="1"/>
  <c r="T47" i="8" a="1"/>
  <c r="T47" i="8" s="1"/>
  <c r="U47" i="8" s="1"/>
  <c r="Y47" i="8" a="1"/>
  <c r="Y47" i="8" s="1"/>
  <c r="AL47" i="8" a="1"/>
  <c r="AL47" i="8" s="1"/>
  <c r="AC35" i="8" a="1"/>
  <c r="AC35" i="8" s="1"/>
  <c r="W35" i="8" a="1"/>
  <c r="W35" i="8" s="1"/>
  <c r="AL35" i="8" a="1"/>
  <c r="AL35" i="8" s="1"/>
  <c r="Y79" i="8" a="1"/>
  <c r="Y79" i="8" s="1"/>
  <c r="H79" i="8"/>
  <c r="BO79" i="8"/>
  <c r="H61" i="8"/>
  <c r="BO61" i="8"/>
  <c r="X204" i="8" a="1"/>
  <c r="X204" i="8" s="1"/>
  <c r="H204" i="8"/>
  <c r="BO204" i="8"/>
  <c r="X38" i="8" a="1"/>
  <c r="X38" i="8" s="1"/>
  <c r="H38" i="8"/>
  <c r="BO38" i="8"/>
  <c r="X80" i="8" a="1"/>
  <c r="X80" i="8" s="1"/>
  <c r="H80" i="8"/>
  <c r="BO80" i="8"/>
  <c r="X77" i="8" a="1"/>
  <c r="X77" i="8" s="1"/>
  <c r="BG77" i="8" s="1" a="1"/>
  <c r="BG77" i="8" s="1"/>
  <c r="H77" i="8"/>
  <c r="BO77" i="8"/>
  <c r="X44" i="8" a="1"/>
  <c r="X44" i="8" s="1"/>
  <c r="H44" i="8"/>
  <c r="BO44" i="8"/>
  <c r="X73" i="8" a="1"/>
  <c r="X73" i="8" s="1"/>
  <c r="H73" i="8"/>
  <c r="BO73" i="8"/>
  <c r="X132" i="8" a="1"/>
  <c r="X132" i="8" s="1"/>
  <c r="H132" i="8"/>
  <c r="BO132" i="8"/>
  <c r="X121" i="8" a="1"/>
  <c r="X121" i="8" s="1"/>
  <c r="H121" i="8"/>
  <c r="BO121" i="8"/>
  <c r="X81" i="8" a="1"/>
  <c r="X81" i="8" s="1"/>
  <c r="H81" i="8"/>
  <c r="BO81" i="8"/>
  <c r="X128" i="8" a="1"/>
  <c r="X128" i="8" s="1"/>
  <c r="BG128" i="8" s="1" a="1"/>
  <c r="BG128" i="8" s="1"/>
  <c r="H128" i="8"/>
  <c r="BO128" i="8"/>
  <c r="X41" i="8" a="1"/>
  <c r="X41" i="8" s="1"/>
  <c r="H41" i="8"/>
  <c r="BO41" i="8"/>
  <c r="AK48" i="8" a="1"/>
  <c r="AK48" i="8" s="1"/>
  <c r="BO48" i="8"/>
  <c r="H48" i="8"/>
  <c r="Z107" i="8" a="1"/>
  <c r="Z107" i="8" s="1"/>
  <c r="AJ112" i="8" a="1"/>
  <c r="AJ112" i="8" s="1"/>
  <c r="AD157" i="8" a="1"/>
  <c r="AD157" i="8" s="1"/>
  <c r="AN157" i="8" a="1"/>
  <c r="AN157" i="8" s="1"/>
  <c r="Z52" i="8" a="1"/>
  <c r="Z52" i="8" s="1"/>
  <c r="AJ52" i="8" a="1"/>
  <c r="AJ52" i="8" s="1"/>
  <c r="AE186" i="8" a="1"/>
  <c r="AE186" i="8" s="1"/>
  <c r="AC186" i="8" a="1"/>
  <c r="AC186" i="8" s="1"/>
  <c r="AH186" i="8" a="1"/>
  <c r="AH186" i="8" s="1"/>
  <c r="Y131" i="8" a="1"/>
  <c r="Y131" i="8" s="1"/>
  <c r="AK131" i="8" a="1"/>
  <c r="AK131" i="8" s="1"/>
  <c r="AD205" i="8" a="1"/>
  <c r="AD205" i="8" s="1"/>
  <c r="AI205" i="8" a="1"/>
  <c r="AI205" i="8" s="1"/>
  <c r="T176" i="8" a="1"/>
  <c r="T176" i="8" s="1"/>
  <c r="U176" i="8" s="1"/>
  <c r="AA176" i="8" a="1"/>
  <c r="AA176" i="8" s="1"/>
  <c r="BJ176" i="8" s="1" a="1"/>
  <c r="BJ176" i="8" s="1"/>
  <c r="AL176" i="8" a="1"/>
  <c r="AL176" i="8" s="1"/>
  <c r="V107" i="8" a="1"/>
  <c r="V107" i="8" s="1"/>
  <c r="AE86" i="8" a="1"/>
  <c r="AE86" i="8" s="1"/>
  <c r="AB194" i="8" a="1"/>
  <c r="AB194" i="8" s="1"/>
  <c r="AB125" i="8" a="1"/>
  <c r="AB125" i="8" s="1"/>
  <c r="AK125" i="8" a="1"/>
  <c r="AK125" i="8" s="1"/>
  <c r="AM125" i="8" a="1"/>
  <c r="AM125" i="8" s="1"/>
  <c r="V47" i="8" a="1"/>
  <c r="V47" i="8" s="1"/>
  <c r="AB47" i="8" a="1"/>
  <c r="AB47" i="8" s="1"/>
  <c r="AK47" i="8" a="1"/>
  <c r="AK47" i="8" s="1"/>
  <c r="AB35" i="8" a="1"/>
  <c r="AB35" i="8" s="1"/>
  <c r="AI35" i="8" a="1"/>
  <c r="AI35" i="8" s="1"/>
  <c r="AK35" i="8" a="1"/>
  <c r="AK35" i="8" s="1"/>
  <c r="BI35" i="8" s="1" a="1"/>
  <c r="BI35" i="8" s="1"/>
  <c r="H66" i="8"/>
  <c r="BO66" i="8"/>
  <c r="H177" i="8"/>
  <c r="BO177" i="8"/>
  <c r="H90" i="8"/>
  <c r="BO90" i="8"/>
  <c r="X101" i="8" a="1"/>
  <c r="X101" i="8" s="1"/>
  <c r="H101" i="8"/>
  <c r="BO101" i="8"/>
  <c r="X167" i="8" a="1"/>
  <c r="X167" i="8" s="1"/>
  <c r="H167" i="8"/>
  <c r="BO167" i="8"/>
  <c r="X83" i="8" a="1"/>
  <c r="X83" i="8" s="1"/>
  <c r="H83" i="8"/>
  <c r="BO83" i="8"/>
  <c r="X144" i="8" a="1"/>
  <c r="X144" i="8" s="1"/>
  <c r="H144" i="8"/>
  <c r="BO144" i="8"/>
  <c r="X201" i="8" a="1"/>
  <c r="X201" i="8" s="1"/>
  <c r="H201" i="8"/>
  <c r="BO201" i="8"/>
  <c r="X162" i="8" a="1"/>
  <c r="X162" i="8" s="1"/>
  <c r="H162" i="8"/>
  <c r="BO162" i="8"/>
  <c r="X189" i="8" a="1"/>
  <c r="X189" i="8" s="1"/>
  <c r="H189" i="8"/>
  <c r="BO189" i="8"/>
  <c r="X107" i="8" a="1"/>
  <c r="X107" i="8" s="1"/>
  <c r="H107" i="8"/>
  <c r="BO107" i="8"/>
  <c r="V157" i="8" a="1"/>
  <c r="V157" i="8" s="1"/>
  <c r="AM157" i="8" a="1"/>
  <c r="AM157" i="8" s="1"/>
  <c r="V52" i="8" a="1"/>
  <c r="V52" i="8" s="1"/>
  <c r="AP52" i="8" a="1"/>
  <c r="AP52" i="8" s="1"/>
  <c r="AA186" i="8" a="1"/>
  <c r="AA186" i="8" s="1"/>
  <c r="AK186" i="8" a="1"/>
  <c r="AK186" i="8" s="1"/>
  <c r="AO186" i="8" a="1"/>
  <c r="AO186" i="8" s="1"/>
  <c r="V205" i="8" a="1"/>
  <c r="V205" i="8" s="1"/>
  <c r="AP205" i="8" a="1"/>
  <c r="AP205" i="8" s="1"/>
  <c r="AB176" i="8" a="1"/>
  <c r="AB176" i="8" s="1"/>
  <c r="Z176" i="8" a="1"/>
  <c r="Z176" i="8" s="1"/>
  <c r="AK176" i="8" a="1"/>
  <c r="AK176" i="8" s="1"/>
  <c r="AC107" i="8" a="1"/>
  <c r="AC107" i="8" s="1"/>
  <c r="AI107" i="8" a="1"/>
  <c r="AI107" i="8" s="1"/>
  <c r="W86" i="8" a="1"/>
  <c r="W86" i="8" s="1"/>
  <c r="Z194" i="8" a="1"/>
  <c r="Z194" i="8" s="1"/>
  <c r="Y125" i="8" a="1"/>
  <c r="Y125" i="8" s="1"/>
  <c r="AL125" i="8" a="1"/>
  <c r="AL125" i="8" s="1"/>
  <c r="AJ125" i="8" a="1"/>
  <c r="AJ125" i="8" s="1"/>
  <c r="AA47" i="8" a="1"/>
  <c r="AA47" i="8" s="1"/>
  <c r="AP47" i="8" a="1"/>
  <c r="AP47" i="8" s="1"/>
  <c r="AJ47" i="8" a="1"/>
  <c r="AJ47" i="8" s="1"/>
  <c r="Z35" i="8" a="1"/>
  <c r="Z35" i="8" s="1"/>
  <c r="AP35" i="8" a="1"/>
  <c r="AP35" i="8" s="1"/>
  <c r="AJ35" i="8" a="1"/>
  <c r="AJ35" i="8" s="1"/>
  <c r="X124" i="8" a="1"/>
  <c r="X124" i="8" s="1"/>
  <c r="H124" i="8"/>
  <c r="BO124" i="8"/>
  <c r="H143" i="8"/>
  <c r="BO143" i="8"/>
  <c r="X152" i="8" a="1"/>
  <c r="X152" i="8" s="1"/>
  <c r="H152" i="8"/>
  <c r="BO152" i="8"/>
  <c r="X141" i="8" a="1"/>
  <c r="X141" i="8" s="1"/>
  <c r="H141" i="8"/>
  <c r="BO141" i="8"/>
  <c r="X210" i="8" a="1"/>
  <c r="X210" i="8" s="1"/>
  <c r="H210" i="8"/>
  <c r="BO210" i="8"/>
  <c r="H46" i="8"/>
  <c r="BO46" i="8"/>
  <c r="H196" i="8"/>
  <c r="BO196" i="8"/>
  <c r="AM105" i="8" a="1"/>
  <c r="AM105" i="8" s="1"/>
  <c r="H105" i="8"/>
  <c r="BO105" i="8"/>
  <c r="H112" i="8"/>
  <c r="BO112" i="8"/>
  <c r="AM107" i="8" a="1"/>
  <c r="AM107" i="8" s="1"/>
  <c r="AG107" i="8" a="1"/>
  <c r="AG107" i="8" s="1"/>
  <c r="AM112" i="8" a="1"/>
  <c r="AM112" i="8" s="1"/>
  <c r="AC157" i="8" a="1"/>
  <c r="AC157" i="8" s="1"/>
  <c r="AJ157" i="8" a="1"/>
  <c r="AJ157" i="8" s="1"/>
  <c r="AB48" i="8" a="1"/>
  <c r="AB48" i="8" s="1"/>
  <c r="AE52" i="8" a="1"/>
  <c r="AE52" i="8" s="1"/>
  <c r="AI52" i="8" a="1"/>
  <c r="AI52" i="8" s="1"/>
  <c r="W186" i="8" a="1"/>
  <c r="W186" i="8" s="1"/>
  <c r="AM186" i="8" a="1"/>
  <c r="AM186" i="8" s="1"/>
  <c r="AG186" i="8" a="1"/>
  <c r="AG186" i="8" s="1"/>
  <c r="AE131" i="8" a="1"/>
  <c r="AE131" i="8" s="1"/>
  <c r="V131" i="8" a="1"/>
  <c r="V131" i="8" s="1"/>
  <c r="AO131" i="8" a="1"/>
  <c r="AO131" i="8" s="1"/>
  <c r="T205" i="8" a="1"/>
  <c r="T205" i="8" s="1"/>
  <c r="U205" i="8" s="1"/>
  <c r="AB205" i="8" a="1"/>
  <c r="AB205" i="8" s="1"/>
  <c r="AH205" i="8" a="1"/>
  <c r="AH205" i="8" s="1"/>
  <c r="Y176" i="8" a="1"/>
  <c r="Y176" i="8" s="1"/>
  <c r="AI176" i="8" a="1"/>
  <c r="AI176" i="8" s="1"/>
  <c r="AN176" i="8" a="1"/>
  <c r="AN176" i="8" s="1"/>
  <c r="AA107" i="8" a="1"/>
  <c r="AA107" i="8" s="1"/>
  <c r="AP107" i="8" a="1"/>
  <c r="AP107" i="8" s="1"/>
  <c r="AO86" i="8" a="1"/>
  <c r="AO86" i="8" s="1"/>
  <c r="AM194" i="8" a="1"/>
  <c r="AM194" i="8" s="1"/>
  <c r="W125" i="8" a="1"/>
  <c r="W125" i="8" s="1"/>
  <c r="AO125" i="8" a="1"/>
  <c r="AO125" i="8" s="1"/>
  <c r="W47" i="8" a="1"/>
  <c r="W47" i="8" s="1"/>
  <c r="AH47" i="8" a="1"/>
  <c r="AH47" i="8" s="1"/>
  <c r="AI47" i="8" a="1"/>
  <c r="AI47" i="8" s="1"/>
  <c r="Z26" i="8" a="1"/>
  <c r="Z26" i="8" s="1"/>
  <c r="Y35" i="8" a="1"/>
  <c r="Y35" i="8" s="1"/>
  <c r="BH35" i="8" s="1" a="1"/>
  <c r="BH35" i="8" s="1"/>
  <c r="AH35" i="8" a="1"/>
  <c r="AH35" i="8" s="1"/>
  <c r="AG209" i="8" a="1"/>
  <c r="AG209" i="8" s="1"/>
  <c r="H209" i="8"/>
  <c r="BO209" i="8"/>
  <c r="AO111" i="8" a="1"/>
  <c r="AO111" i="8" s="1"/>
  <c r="H111" i="8"/>
  <c r="BO111" i="8"/>
  <c r="BO24" i="8"/>
  <c r="H24" i="8"/>
  <c r="H148" i="8"/>
  <c r="BO148" i="8"/>
  <c r="H33" i="8"/>
  <c r="BO33" i="8"/>
  <c r="X42" i="8" a="1"/>
  <c r="X42" i="8" s="1"/>
  <c r="H42" i="8"/>
  <c r="BO42" i="8"/>
  <c r="H165" i="8"/>
  <c r="BO165" i="8"/>
  <c r="H102" i="8"/>
  <c r="BO102" i="8"/>
  <c r="X181" i="8" a="1"/>
  <c r="X181" i="8" s="1"/>
  <c r="H181" i="8"/>
  <c r="BO181" i="8"/>
  <c r="H50" i="8"/>
  <c r="BO50" i="8"/>
  <c r="X151" i="8" a="1"/>
  <c r="X151" i="8" s="1"/>
  <c r="H151" i="8"/>
  <c r="BO151" i="8"/>
  <c r="X98" i="8" a="1"/>
  <c r="X98" i="8" s="1"/>
  <c r="H98" i="8"/>
  <c r="BO98" i="8"/>
  <c r="X175" i="8" a="1"/>
  <c r="X175" i="8" s="1"/>
  <c r="H175" i="8"/>
  <c r="BO175" i="8"/>
  <c r="BO32" i="8"/>
  <c r="H32" i="8"/>
  <c r="X140" i="8" a="1"/>
  <c r="X140" i="8" s="1"/>
  <c r="H140" i="8"/>
  <c r="BO140" i="8"/>
  <c r="BE34" i="8" a="1"/>
  <c r="BE34" i="8" s="1"/>
  <c r="AD86" i="8" a="1"/>
  <c r="AD86" i="8" s="1"/>
  <c r="AK86" i="8" a="1"/>
  <c r="AK86" i="8" s="1"/>
  <c r="V86" i="8" a="1"/>
  <c r="V86" i="8" s="1"/>
  <c r="Z86" i="8" a="1"/>
  <c r="Z86" i="8" s="1"/>
  <c r="AI86" i="8" a="1"/>
  <c r="AI86" i="8" s="1"/>
  <c r="BG86" i="8" s="1" a="1"/>
  <c r="BG86" i="8" s="1"/>
  <c r="AC86" i="8" a="1"/>
  <c r="AC86" i="8" s="1"/>
  <c r="AG86" i="8" a="1"/>
  <c r="AG86" i="8" s="1"/>
  <c r="AH86" i="8" a="1"/>
  <c r="AH86" i="8" s="1"/>
  <c r="AN40" i="8" a="1"/>
  <c r="AN40" i="8" s="1"/>
  <c r="AA86" i="8" a="1"/>
  <c r="AA86" i="8" s="1"/>
  <c r="AN86" i="8" a="1"/>
  <c r="AN86" i="8" s="1"/>
  <c r="Y86" i="8" a="1"/>
  <c r="Y86" i="8" s="1"/>
  <c r="AM86" i="8" a="1"/>
  <c r="AM86" i="8" s="1"/>
  <c r="AB86" i="8" a="1"/>
  <c r="AB86" i="8" s="1"/>
  <c r="AL86" i="8" a="1"/>
  <c r="AL86" i="8" s="1"/>
  <c r="AI36" i="8" a="1"/>
  <c r="AI36" i="8" s="1"/>
  <c r="AP28" i="8" a="1"/>
  <c r="AP28" i="8" s="1"/>
  <c r="AN209" i="8" a="1"/>
  <c r="AN209" i="8" s="1"/>
  <c r="AG111" i="8" a="1"/>
  <c r="AG111" i="8" s="1"/>
  <c r="AA124" i="8" a="1"/>
  <c r="AA124" i="8" s="1"/>
  <c r="AB124" i="8" a="1"/>
  <c r="AB124" i="8" s="1"/>
  <c r="AO124" i="8" a="1"/>
  <c r="AO124" i="8" s="1"/>
  <c r="AO20" i="8" a="1"/>
  <c r="AO20" i="8" s="1"/>
  <c r="AP32" i="8" a="1"/>
  <c r="AP32" i="8" s="1"/>
  <c r="T209" i="8" a="1"/>
  <c r="T209" i="8" s="1"/>
  <c r="U209" i="8" s="1"/>
  <c r="AL209" i="8" a="1"/>
  <c r="AL209" i="8" s="1"/>
  <c r="AN111" i="8" a="1"/>
  <c r="AN111" i="8" s="1"/>
  <c r="Y124" i="8" a="1"/>
  <c r="Y124" i="8" s="1"/>
  <c r="AP124" i="8" a="1"/>
  <c r="AP124" i="8" s="1"/>
  <c r="AG124" i="8" a="1"/>
  <c r="AG124" i="8" s="1"/>
  <c r="AN20" i="8" a="1"/>
  <c r="AN20" i="8" s="1"/>
  <c r="AE209" i="8" a="1"/>
  <c r="AE209" i="8" s="1"/>
  <c r="AC111" i="8" a="1"/>
  <c r="AC111" i="8" s="1"/>
  <c r="V124" i="8" a="1"/>
  <c r="V124" i="8" s="1"/>
  <c r="AN124" i="8" a="1"/>
  <c r="AN124" i="8" s="1"/>
  <c r="AL124" i="8" a="1"/>
  <c r="AL124" i="8" s="1"/>
  <c r="AM28" i="8" a="1"/>
  <c r="AM28" i="8" s="1"/>
  <c r="AM20" i="8" a="1"/>
  <c r="AM20" i="8" s="1"/>
  <c r="AE40" i="8" a="1"/>
  <c r="AE40" i="8" s="1"/>
  <c r="Y209" i="8" a="1"/>
  <c r="Y209" i="8" s="1"/>
  <c r="Z111" i="8" a="1"/>
  <c r="Z111" i="8" s="1"/>
  <c r="AD124" i="8" a="1"/>
  <c r="AD124" i="8" s="1"/>
  <c r="AI124" i="8" a="1"/>
  <c r="AI124" i="8" s="1"/>
  <c r="Y28" i="8" a="1"/>
  <c r="Y28" i="8" s="1"/>
  <c r="AK28" i="8" a="1"/>
  <c r="AK28" i="8" s="1"/>
  <c r="W209" i="8" a="1"/>
  <c r="W209" i="8" s="1"/>
  <c r="AA111" i="8" a="1"/>
  <c r="AA111" i="8" s="1"/>
  <c r="AC124" i="8" a="1"/>
  <c r="AC124" i="8" s="1"/>
  <c r="AH124" i="8" a="1"/>
  <c r="AH124" i="8" s="1"/>
  <c r="V28" i="8" a="1"/>
  <c r="V28" i="8" s="1"/>
  <c r="AJ28" i="8" a="1"/>
  <c r="AJ28" i="8" s="1"/>
  <c r="W20" i="8" a="1"/>
  <c r="W20" i="8" s="1"/>
  <c r="AE32" i="8" a="1"/>
  <c r="AE32" i="8" s="1"/>
  <c r="BN32" i="8" s="1" a="1"/>
  <c r="BN32" i="8" s="1"/>
  <c r="AB40" i="8" a="1"/>
  <c r="AB40" i="8" s="1"/>
  <c r="Z209" i="8" a="1"/>
  <c r="Z209" i="8" s="1"/>
  <c r="Y111" i="8" a="1"/>
  <c r="Y111" i="8" s="1"/>
  <c r="Z124" i="8" a="1"/>
  <c r="Z124" i="8" s="1"/>
  <c r="AM124" i="8" a="1"/>
  <c r="AM124" i="8" s="1"/>
  <c r="AA24" i="8" a="1"/>
  <c r="AA24" i="8" s="1"/>
  <c r="AH28" i="8" a="1"/>
  <c r="AH28" i="8" s="1"/>
  <c r="V20" i="8" a="1"/>
  <c r="V20" i="8" s="1"/>
  <c r="AJ20" i="8" a="1"/>
  <c r="AJ20" i="8" s="1"/>
  <c r="AL20" i="8" a="1"/>
  <c r="AL20" i="8" s="1"/>
  <c r="AC32" i="8" a="1"/>
  <c r="AC32" i="8" s="1"/>
  <c r="AM32" i="8" a="1"/>
  <c r="AM32" i="8" s="1"/>
  <c r="AD40" i="8" a="1"/>
  <c r="AD40" i="8" s="1"/>
  <c r="AO40" i="8" a="1"/>
  <c r="AO40" i="8" s="1"/>
  <c r="AP40" i="8" a="1"/>
  <c r="AP40" i="8" s="1"/>
  <c r="AB36" i="8" a="1"/>
  <c r="AB36" i="8" s="1"/>
  <c r="AP36" i="8" a="1"/>
  <c r="AP36" i="8" s="1"/>
  <c r="AD209" i="8" a="1"/>
  <c r="AD209" i="8" s="1"/>
  <c r="AJ209" i="8" a="1"/>
  <c r="AJ209" i="8" s="1"/>
  <c r="AB111" i="8" a="1"/>
  <c r="AB111" i="8" s="1"/>
  <c r="AM33" i="8" a="1"/>
  <c r="AM33" i="8" s="1"/>
  <c r="AG24" i="8" a="1"/>
  <c r="AG24" i="8" s="1"/>
  <c r="AI20" i="8" a="1"/>
  <c r="AI20" i="8" s="1"/>
  <c r="AK20" i="8" a="1"/>
  <c r="AK20" i="8" s="1"/>
  <c r="Z32" i="8" a="1"/>
  <c r="Z32" i="8" s="1"/>
  <c r="AL32" i="8" a="1"/>
  <c r="AL32" i="8" s="1"/>
  <c r="AG40" i="8" a="1"/>
  <c r="AG40" i="8" s="1"/>
  <c r="AH40" i="8" a="1"/>
  <c r="AH40" i="8" s="1"/>
  <c r="AA36" i="8" a="1"/>
  <c r="AA36" i="8" s="1"/>
  <c r="AG36" i="8" a="1"/>
  <c r="AG36" i="8" s="1"/>
  <c r="AH36" i="8" a="1"/>
  <c r="AH36" i="8" s="1"/>
  <c r="AB209" i="8" a="1"/>
  <c r="AB209" i="8" s="1"/>
  <c r="AH209" i="8" a="1"/>
  <c r="AH209" i="8" s="1"/>
  <c r="AL111" i="8" a="1"/>
  <c r="AL111" i="8" s="1"/>
  <c r="AB28" i="8" a="1"/>
  <c r="AB28" i="8" s="1"/>
  <c r="AG28" i="8" a="1"/>
  <c r="AG28" i="8" s="1"/>
  <c r="BE28" i="8" s="1" a="1"/>
  <c r="BE28" i="8" s="1"/>
  <c r="AD20" i="8" a="1"/>
  <c r="AD20" i="8" s="1"/>
  <c r="AB32" i="8" a="1"/>
  <c r="AB32" i="8" s="1"/>
  <c r="AD32" i="8" a="1"/>
  <c r="AD32" i="8" s="1"/>
  <c r="AK32" i="8" a="1"/>
  <c r="AK32" i="8" s="1"/>
  <c r="AA40" i="8" a="1"/>
  <c r="AA40" i="8" s="1"/>
  <c r="Z36" i="8" a="1"/>
  <c r="Z36" i="8" s="1"/>
  <c r="AN36" i="8" a="1"/>
  <c r="AN36" i="8" s="1"/>
  <c r="AE111" i="8" a="1"/>
  <c r="AE111" i="8" s="1"/>
  <c r="AJ111" i="8" a="1"/>
  <c r="AJ111" i="8" s="1"/>
  <c r="AI40" i="8" a="1"/>
  <c r="AI40" i="8" s="1"/>
  <c r="AL24" i="8" a="1"/>
  <c r="AL24" i="8" s="1"/>
  <c r="AA28" i="8" a="1"/>
  <c r="AA28" i="8" s="1"/>
  <c r="AA20" i="8" a="1"/>
  <c r="AA20" i="8" s="1"/>
  <c r="AH20" i="8" a="1"/>
  <c r="AH20" i="8" s="1"/>
  <c r="AA32" i="8" a="1"/>
  <c r="AA32" i="8" s="1"/>
  <c r="AJ32" i="8" a="1"/>
  <c r="AJ32" i="8" s="1"/>
  <c r="Z40" i="8" a="1"/>
  <c r="Z40" i="8" s="1"/>
  <c r="AM40" i="8" a="1"/>
  <c r="AM40" i="8" s="1"/>
  <c r="W36" i="8" a="1"/>
  <c r="W36" i="8" s="1"/>
  <c r="AM36" i="8" a="1"/>
  <c r="AM36" i="8" s="1"/>
  <c r="X20" i="8" a="1"/>
  <c r="X20" i="8" s="1"/>
  <c r="AE28" i="8" a="1"/>
  <c r="AE28" i="8" s="1"/>
  <c r="Z20" i="8" a="1"/>
  <c r="Z20" i="8" s="1"/>
  <c r="Y32" i="8" a="1"/>
  <c r="Y32" i="8" s="1"/>
  <c r="AO32" i="8" a="1"/>
  <c r="AO32" i="8" s="1"/>
  <c r="Y40" i="8" a="1"/>
  <c r="Y40" i="8" s="1"/>
  <c r="AL40" i="8" a="1"/>
  <c r="AL40" i="8" s="1"/>
  <c r="V36" i="8" a="1"/>
  <c r="V36" i="8" s="1"/>
  <c r="AL36" i="8" a="1"/>
  <c r="AL36" i="8" s="1"/>
  <c r="X32" i="8" a="1"/>
  <c r="X32" i="8" s="1"/>
  <c r="X40" i="8" a="1"/>
  <c r="X40" i="8" s="1"/>
  <c r="Z28" i="8" a="1"/>
  <c r="Z28" i="8" s="1"/>
  <c r="W28" i="8" a="1"/>
  <c r="W28" i="8" s="1"/>
  <c r="AL28" i="8" a="1"/>
  <c r="AL28" i="8" s="1"/>
  <c r="AB20" i="8" a="1"/>
  <c r="AB20" i="8" s="1"/>
  <c r="AG20" i="8" a="1"/>
  <c r="AG20" i="8" s="1"/>
  <c r="AI32" i="8" a="1"/>
  <c r="AI32" i="8" s="1"/>
  <c r="W40" i="8" a="1"/>
  <c r="W40" i="8" s="1"/>
  <c r="AK40" i="8" a="1"/>
  <c r="AK40" i="8" s="1"/>
  <c r="AE36" i="8" a="1"/>
  <c r="AE36" i="8" s="1"/>
  <c r="AK36" i="8" a="1"/>
  <c r="AK36" i="8" s="1"/>
  <c r="AC209" i="8" a="1"/>
  <c r="AC209" i="8" s="1"/>
  <c r="AD111" i="8" a="1"/>
  <c r="AD111" i="8" s="1"/>
  <c r="X16" i="8" a="1"/>
  <c r="X16" i="8" s="1"/>
  <c r="AI28" i="8" a="1"/>
  <c r="AI28" i="8" s="1"/>
  <c r="Y20" i="8" a="1"/>
  <c r="Y20" i="8" s="1"/>
  <c r="V40" i="8" a="1"/>
  <c r="V40" i="8" s="1"/>
  <c r="AJ40" i="8" a="1"/>
  <c r="AJ40" i="8" s="1"/>
  <c r="Y36" i="8" a="1"/>
  <c r="Y36" i="8" s="1"/>
  <c r="AJ36" i="8" a="1"/>
  <c r="AJ36" i="8" s="1"/>
  <c r="X28" i="8" a="1"/>
  <c r="X28" i="8" s="1"/>
  <c r="BL119" i="8" a="1"/>
  <c r="BL119" i="8" s="1"/>
  <c r="AN32" i="8" a="1"/>
  <c r="AN32" i="8" s="1"/>
  <c r="X36" i="8" a="1"/>
  <c r="X36" i="8" s="1"/>
  <c r="BJ126" i="8" a="1"/>
  <c r="BJ126" i="8" s="1"/>
  <c r="BM58" i="8" a="1"/>
  <c r="BM58" i="8" s="1"/>
  <c r="AI82" i="8" a="1"/>
  <c r="AI82" i="8" s="1"/>
  <c r="AP48" i="8" a="1"/>
  <c r="AP48" i="8" s="1"/>
  <c r="W194" i="8" a="1"/>
  <c r="W194" i="8" s="1"/>
  <c r="AP194" i="8" a="1"/>
  <c r="AP194" i="8" s="1"/>
  <c r="AK82" i="8" a="1"/>
  <c r="AK82" i="8" s="1"/>
  <c r="AE33" i="8" a="1"/>
  <c r="AE33" i="8" s="1"/>
  <c r="T194" i="8" a="1"/>
  <c r="T194" i="8" s="1"/>
  <c r="U194" i="8" s="1"/>
  <c r="AD194" i="8" a="1"/>
  <c r="AD194" i="8" s="1"/>
  <c r="AO194" i="8" a="1"/>
  <c r="AO194" i="8" s="1"/>
  <c r="AB105" i="8" a="1"/>
  <c r="AB105" i="8" s="1"/>
  <c r="BK137" i="8" a="1"/>
  <c r="BK137" i="8" s="1"/>
  <c r="AE194" i="8" a="1"/>
  <c r="AE194" i="8" s="1"/>
  <c r="V194" i="8" a="1"/>
  <c r="V194" i="8" s="1"/>
  <c r="AH194" i="8" a="1"/>
  <c r="AH194" i="8" s="1"/>
  <c r="AO105" i="8" a="1"/>
  <c r="AO105" i="8" s="1"/>
  <c r="Z48" i="8" a="1"/>
  <c r="Z48" i="8" s="1"/>
  <c r="BL91" i="8" a="1"/>
  <c r="BL91" i="8" s="1"/>
  <c r="BI171" i="8" a="1"/>
  <c r="BI171" i="8" s="1"/>
  <c r="BH199" i="8" a="1"/>
  <c r="BH199" i="8" s="1"/>
  <c r="BM44" i="8" a="1"/>
  <c r="BM44" i="8" s="1"/>
  <c r="AA194" i="8" a="1"/>
  <c r="AA194" i="8" s="1"/>
  <c r="BJ194" i="8" s="1" a="1"/>
  <c r="BJ194" i="8" s="1"/>
  <c r="AK194" i="8" a="1"/>
  <c r="AK194" i="8" s="1"/>
  <c r="AJ194" i="8" a="1"/>
  <c r="AJ194" i="8" s="1"/>
  <c r="BL65" i="8" a="1"/>
  <c r="BL65" i="8" s="1"/>
  <c r="BI210" i="8" a="1"/>
  <c r="BI210" i="8" s="1"/>
  <c r="BL182" i="8" a="1"/>
  <c r="BL182" i="8" s="1"/>
  <c r="Y194" i="8" a="1"/>
  <c r="Y194" i="8" s="1"/>
  <c r="AG194" i="8" a="1"/>
  <c r="AG194" i="8" s="1"/>
  <c r="BN132" i="8" a="1"/>
  <c r="BN132" i="8" s="1"/>
  <c r="BJ212" i="8" a="1"/>
  <c r="BJ212" i="8" s="1"/>
  <c r="BJ59" i="8" a="1"/>
  <c r="BJ59" i="8" s="1"/>
  <c r="BI68" i="8" a="1"/>
  <c r="BI68" i="8" s="1"/>
  <c r="BN184" i="8" a="1"/>
  <c r="BN184" i="8" s="1"/>
  <c r="BN207" i="8" a="1"/>
  <c r="BN207" i="8" s="1"/>
  <c r="BI193" i="8" a="1"/>
  <c r="BI193" i="8" s="1"/>
  <c r="BJ211" i="8" a="1"/>
  <c r="BJ211" i="8" s="1"/>
  <c r="BM88" i="8" a="1"/>
  <c r="BM88" i="8" s="1"/>
  <c r="BL38" i="8" a="1"/>
  <c r="BL38" i="8" s="1"/>
  <c r="BL200" i="8" a="1"/>
  <c r="BL200" i="8" s="1"/>
  <c r="BN201" i="8" a="1"/>
  <c r="BN201" i="8" s="1"/>
  <c r="BL197" i="8" a="1"/>
  <c r="BL197" i="8" s="1"/>
  <c r="BJ102" i="8" a="1"/>
  <c r="BJ102" i="8" s="1"/>
  <c r="BN72" i="8" a="1"/>
  <c r="BN72" i="8" s="1"/>
  <c r="BN81" i="8" a="1"/>
  <c r="BN81" i="8" s="1"/>
  <c r="BM205" i="8" a="1"/>
  <c r="BM205" i="8" s="1"/>
  <c r="AO148" i="8" a="1"/>
  <c r="AO148" i="8" s="1"/>
  <c r="X148" i="8" a="1"/>
  <c r="X148" i="8" s="1"/>
  <c r="AL177" i="8" a="1"/>
  <c r="AL177" i="8" s="1"/>
  <c r="X177" i="8" a="1"/>
  <c r="X177" i="8" s="1"/>
  <c r="AK90" i="8" a="1"/>
  <c r="AK90" i="8" s="1"/>
  <c r="X90" i="8" a="1"/>
  <c r="X90" i="8" s="1"/>
  <c r="AG61" i="8" a="1"/>
  <c r="AG61" i="8" s="1"/>
  <c r="X61" i="8" a="1"/>
  <c r="X61" i="8" s="1"/>
  <c r="AJ50" i="8" a="1"/>
  <c r="AJ50" i="8" s="1"/>
  <c r="X50" i="8" a="1"/>
  <c r="X50" i="8" s="1"/>
  <c r="AP26" i="8" a="1"/>
  <c r="AP26" i="8" s="1"/>
  <c r="X26" i="8" a="1"/>
  <c r="X26" i="8" s="1"/>
  <c r="BM104" i="8" a="1"/>
  <c r="BM104" i="8" s="1"/>
  <c r="BN186" i="8" a="1"/>
  <c r="BN186" i="8" s="1"/>
  <c r="BJ41" i="8" a="1"/>
  <c r="BJ41" i="8" s="1"/>
  <c r="BN204" i="8" a="1"/>
  <c r="BN204" i="8" s="1"/>
  <c r="BH21" i="8" a="1"/>
  <c r="BH21" i="8" s="1"/>
  <c r="BM31" i="8" a="1"/>
  <c r="BM31" i="8" s="1"/>
  <c r="AK192" i="8" a="1"/>
  <c r="AK192" i="8" s="1"/>
  <c r="X192" i="8" a="1"/>
  <c r="X192" i="8" s="1"/>
  <c r="AO46" i="8" a="1"/>
  <c r="AO46" i="8" s="1"/>
  <c r="X46" i="8" a="1"/>
  <c r="X46" i="8" s="1"/>
  <c r="AK196" i="8" a="1"/>
  <c r="AK196" i="8" s="1"/>
  <c r="X196" i="8" a="1"/>
  <c r="X196" i="8" s="1"/>
  <c r="AP105" i="8" a="1"/>
  <c r="AP105" i="8" s="1"/>
  <c r="X105" i="8" a="1"/>
  <c r="X105" i="8" s="1"/>
  <c r="AI48" i="8" a="1"/>
  <c r="AI48" i="8" s="1"/>
  <c r="X48" i="8" a="1"/>
  <c r="X48" i="8" s="1"/>
  <c r="AJ136" i="8" a="1"/>
  <c r="AJ136" i="8" s="1"/>
  <c r="X136" i="8" a="1"/>
  <c r="X136" i="8" s="1"/>
  <c r="AO33" i="8" a="1"/>
  <c r="AO33" i="8" s="1"/>
  <c r="X33" i="8" a="1"/>
  <c r="X33" i="8" s="1"/>
  <c r="AJ82" i="8" a="1"/>
  <c r="AJ82" i="8" s="1"/>
  <c r="X82" i="8" a="1"/>
  <c r="X82" i="8" s="1"/>
  <c r="BJ151" i="8" a="1"/>
  <c r="BJ151" i="8" s="1"/>
  <c r="BM162" i="8" a="1"/>
  <c r="BM162" i="8" s="1"/>
  <c r="BM52" i="8" a="1"/>
  <c r="BM52" i="8" s="1"/>
  <c r="BF206" i="8" a="1"/>
  <c r="BF206" i="8" s="1"/>
  <c r="BK186" i="8" a="1"/>
  <c r="BK186" i="8" s="1"/>
  <c r="BL62" i="8" a="1"/>
  <c r="BL62" i="8" s="1"/>
  <c r="BI139" i="8" a="1"/>
  <c r="BI139" i="8" s="1"/>
  <c r="BN119" i="8" a="1"/>
  <c r="BN119" i="8" s="1"/>
  <c r="BH85" i="8" a="1"/>
  <c r="BH85" i="8" s="1"/>
  <c r="BJ204" i="8" a="1"/>
  <c r="BJ204" i="8" s="1"/>
  <c r="BN125" i="8" a="1"/>
  <c r="BN125" i="8" s="1"/>
  <c r="BN200" i="8" a="1"/>
  <c r="BN200" i="8" s="1"/>
  <c r="BH212" i="8" a="1"/>
  <c r="BH212" i="8" s="1"/>
  <c r="AH66" i="8" a="1"/>
  <c r="AH66" i="8" s="1"/>
  <c r="X66" i="8" a="1"/>
  <c r="X66" i="8" s="1"/>
  <c r="AK79" i="8" a="1"/>
  <c r="AK79" i="8" s="1"/>
  <c r="X79" i="8" a="1"/>
  <c r="X79" i="8" s="1"/>
  <c r="AK112" i="8" a="1"/>
  <c r="AK112" i="8" s="1"/>
  <c r="BI112" i="8" s="1" a="1"/>
  <c r="BI112" i="8" s="1"/>
  <c r="X112" i="8" a="1"/>
  <c r="X112" i="8" s="1"/>
  <c r="AJ99" i="8" a="1"/>
  <c r="AJ99" i="8" s="1"/>
  <c r="X99" i="8" a="1"/>
  <c r="X99" i="8" s="1"/>
  <c r="AO165" i="8" a="1"/>
  <c r="AO165" i="8" s="1"/>
  <c r="X165" i="8" a="1"/>
  <c r="X165" i="8" s="1"/>
  <c r="AK143" i="8" a="1"/>
  <c r="AK143" i="8" s="1"/>
  <c r="X143" i="8" a="1"/>
  <c r="X143" i="8" s="1"/>
  <c r="AJ102" i="8" a="1"/>
  <c r="AJ102" i="8" s="1"/>
  <c r="X102" i="8" a="1"/>
  <c r="X102" i="8" s="1"/>
  <c r="AN24" i="8" a="1"/>
  <c r="AN24" i="8" s="1"/>
  <c r="X24" i="8" a="1"/>
  <c r="X24" i="8" s="1"/>
  <c r="BJ123" i="8" a="1"/>
  <c r="BJ123" i="8" s="1"/>
  <c r="BL129" i="8" a="1"/>
  <c r="BL129" i="8" s="1"/>
  <c r="BN189" i="8" a="1"/>
  <c r="BN189" i="8" s="1"/>
  <c r="BF197" i="8" a="1"/>
  <c r="BF197" i="8" s="1"/>
  <c r="AL79" i="8" a="1"/>
  <c r="AL79" i="8" s="1"/>
  <c r="BH114" i="8" a="1"/>
  <c r="BH114" i="8" s="1"/>
  <c r="AI66" i="8" a="1"/>
  <c r="AI66" i="8" s="1"/>
  <c r="BK69" i="8" a="1"/>
  <c r="BK69" i="8" s="1"/>
  <c r="BJ160" i="8" a="1"/>
  <c r="BJ160" i="8" s="1"/>
  <c r="BI43" i="8" a="1"/>
  <c r="BI43" i="8" s="1"/>
  <c r="AP209" i="8" a="1"/>
  <c r="AP209" i="8" s="1"/>
  <c r="X209" i="8" a="1"/>
  <c r="X209" i="8" s="1"/>
  <c r="AH111" i="8" a="1"/>
  <c r="AH111" i="8" s="1"/>
  <c r="X111" i="8" a="1"/>
  <c r="X111" i="8" s="1"/>
  <c r="BG111" i="8" s="1" a="1"/>
  <c r="BG111" i="8" s="1"/>
  <c r="BE185" i="8" a="1"/>
  <c r="BE185" i="8" s="1"/>
  <c r="BE151" i="8" a="1"/>
  <c r="BE151" i="8" s="1"/>
  <c r="BE129" i="8" a="1"/>
  <c r="BE129" i="8" s="1"/>
  <c r="BE169" i="8" a="1"/>
  <c r="BE169" i="8" s="1"/>
  <c r="BE37" i="8" a="1"/>
  <c r="BE37" i="8" s="1"/>
  <c r="AV13" i="8"/>
  <c r="X13" i="8" a="1"/>
  <c r="X13" i="8" s="1"/>
  <c r="BM184" i="8" a="1"/>
  <c r="BM184" i="8" s="1"/>
  <c r="BE88" i="8" a="1"/>
  <c r="BE88" i="8" s="1"/>
  <c r="BG168" i="8" a="1"/>
  <c r="BG168" i="8" s="1"/>
  <c r="AD112" i="8" a="1"/>
  <c r="AD112" i="8" s="1"/>
  <c r="AI112" i="8" a="1"/>
  <c r="AI112" i="8" s="1"/>
  <c r="AP79" i="8" a="1"/>
  <c r="AP79" i="8" s="1"/>
  <c r="BN79" i="8" s="1" a="1"/>
  <c r="BN79" i="8" s="1"/>
  <c r="AJ79" i="8" a="1"/>
  <c r="AJ79" i="8" s="1"/>
  <c r="BH79" i="8" s="1" a="1"/>
  <c r="BH79" i="8" s="1"/>
  <c r="AA66" i="8" a="1"/>
  <c r="AA66" i="8" s="1"/>
  <c r="AO66" i="8" a="1"/>
  <c r="AO66" i="8" s="1"/>
  <c r="AD143" i="8" a="1"/>
  <c r="AD143" i="8" s="1"/>
  <c r="AH143" i="8" a="1"/>
  <c r="AH143" i="8" s="1"/>
  <c r="V165" i="8" a="1"/>
  <c r="V165" i="8" s="1"/>
  <c r="AN165" i="8" a="1"/>
  <c r="AN165" i="8" s="1"/>
  <c r="AB99" i="8" a="1"/>
  <c r="AB99" i="8" s="1"/>
  <c r="AA99" i="8" a="1"/>
  <c r="AA99" i="8" s="1"/>
  <c r="BJ99" i="8" s="1" a="1"/>
  <c r="BJ99" i="8" s="1"/>
  <c r="AI99" i="8" a="1"/>
  <c r="AI99" i="8" s="1"/>
  <c r="AG66" i="8" a="1"/>
  <c r="AG66" i="8" s="1"/>
  <c r="AC165" i="8" a="1"/>
  <c r="AC165" i="8" s="1"/>
  <c r="AM165" i="8" a="1"/>
  <c r="AM165" i="8" s="1"/>
  <c r="Y99" i="8" a="1"/>
  <c r="Y99" i="8" s="1"/>
  <c r="AO99" i="8" a="1"/>
  <c r="AO99" i="8" s="1"/>
  <c r="AP99" i="8" a="1"/>
  <c r="AP99" i="8" s="1"/>
  <c r="BK65" i="8" a="1"/>
  <c r="BK65" i="8" s="1"/>
  <c r="AH79" i="8" a="1"/>
  <c r="AH79" i="8" s="1"/>
  <c r="AB66" i="8" a="1"/>
  <c r="AB66" i="8" s="1"/>
  <c r="Y112" i="8" a="1"/>
  <c r="Y112" i="8" s="1"/>
  <c r="AH112" i="8" a="1"/>
  <c r="AH112" i="8" s="1"/>
  <c r="Z102" i="8" a="1"/>
  <c r="Z102" i="8" s="1"/>
  <c r="AG102" i="8" a="1"/>
  <c r="AG102" i="8" s="1"/>
  <c r="W79" i="8" a="1"/>
  <c r="W79" i="8" s="1"/>
  <c r="AO79" i="8" a="1"/>
  <c r="AO79" i="8" s="1"/>
  <c r="BM79" i="8" s="1" a="1"/>
  <c r="BM79" i="8" s="1"/>
  <c r="T66" i="8" a="1"/>
  <c r="T66" i="8" s="1"/>
  <c r="U66" i="8" s="1"/>
  <c r="Y66" i="8" a="1"/>
  <c r="Y66" i="8" s="1"/>
  <c r="AN66" i="8" a="1"/>
  <c r="AN66" i="8" s="1"/>
  <c r="AC143" i="8" a="1"/>
  <c r="AC143" i="8" s="1"/>
  <c r="AE143" i="8" a="1"/>
  <c r="AE143" i="8" s="1"/>
  <c r="BN143" i="8" s="1" a="1"/>
  <c r="BN143" i="8" s="1"/>
  <c r="AM143" i="8" a="1"/>
  <c r="AM143" i="8" s="1"/>
  <c r="T165" i="8" a="1"/>
  <c r="T165" i="8" s="1"/>
  <c r="U165" i="8" s="1"/>
  <c r="AB165" i="8" a="1"/>
  <c r="AB165" i="8" s="1"/>
  <c r="AK165" i="8" a="1"/>
  <c r="AK165" i="8" s="1"/>
  <c r="V99" i="8" a="1"/>
  <c r="V99" i="8" s="1"/>
  <c r="AG99" i="8" a="1"/>
  <c r="AG99" i="8" s="1"/>
  <c r="AH99" i="8" a="1"/>
  <c r="AH99" i="8" s="1"/>
  <c r="AI79" i="8" a="1"/>
  <c r="AI79" i="8" s="1"/>
  <c r="T112" i="8" a="1"/>
  <c r="T112" i="8" s="1"/>
  <c r="U112" i="8" s="1"/>
  <c r="W112" i="8" a="1"/>
  <c r="W112" i="8" s="1"/>
  <c r="AN112" i="8" a="1"/>
  <c r="AN112" i="8" s="1"/>
  <c r="T102" i="8" a="1"/>
  <c r="T102" i="8" s="1"/>
  <c r="U102" i="8" s="1"/>
  <c r="W102" i="8" a="1"/>
  <c r="W102" i="8" s="1"/>
  <c r="BF102" i="8" s="1" a="1"/>
  <c r="BF102" i="8" s="1"/>
  <c r="AN102" i="8" a="1"/>
  <c r="AN102" i="8" s="1"/>
  <c r="AC79" i="8" a="1"/>
  <c r="AC79" i="8" s="1"/>
  <c r="AG79" i="8" a="1"/>
  <c r="AG79" i="8" s="1"/>
  <c r="AE66" i="8" a="1"/>
  <c r="AE66" i="8" s="1"/>
  <c r="AM66" i="8" a="1"/>
  <c r="AM66" i="8" s="1"/>
  <c r="AB143" i="8" a="1"/>
  <c r="AB143" i="8" s="1"/>
  <c r="W143" i="8" a="1"/>
  <c r="W143" i="8" s="1"/>
  <c r="AL143" i="8" a="1"/>
  <c r="AL143" i="8" s="1"/>
  <c r="W165" i="8" a="1"/>
  <c r="W165" i="8" s="1"/>
  <c r="Z165" i="8" a="1"/>
  <c r="Z165" i="8" s="1"/>
  <c r="AJ165" i="8" a="1"/>
  <c r="AJ165" i="8" s="1"/>
  <c r="AC99" i="8" a="1"/>
  <c r="AC99" i="8" s="1"/>
  <c r="AN99" i="8" a="1"/>
  <c r="AN99" i="8" s="1"/>
  <c r="BI66" i="8" a="1"/>
  <c r="BI66" i="8" s="1"/>
  <c r="AA79" i="8" a="1"/>
  <c r="AA79" i="8" s="1"/>
  <c r="AB112" i="8" a="1"/>
  <c r="AB112" i="8" s="1"/>
  <c r="BK112" i="8" s="1" a="1"/>
  <c r="BK112" i="8" s="1"/>
  <c r="AC112" i="8" a="1"/>
  <c r="AC112" i="8" s="1"/>
  <c r="AG112" i="8" a="1"/>
  <c r="AG112" i="8" s="1"/>
  <c r="AD102" i="8" a="1"/>
  <c r="AD102" i="8" s="1"/>
  <c r="Y102" i="8" a="1"/>
  <c r="Y102" i="8" s="1"/>
  <c r="AM102" i="8" a="1"/>
  <c r="AM102" i="8" s="1"/>
  <c r="BK102" i="8" s="1" a="1"/>
  <c r="BK102" i="8" s="1"/>
  <c r="Z79" i="8" a="1"/>
  <c r="Z79" i="8" s="1"/>
  <c r="AN79" i="8" a="1"/>
  <c r="AN79" i="8" s="1"/>
  <c r="BL79" i="8" s="1" a="1"/>
  <c r="BL79" i="8" s="1"/>
  <c r="W66" i="8" a="1"/>
  <c r="W66" i="8" s="1"/>
  <c r="AC66" i="8" a="1"/>
  <c r="AC66" i="8" s="1"/>
  <c r="AL66" i="8" a="1"/>
  <c r="AL66" i="8" s="1"/>
  <c r="Z143" i="8" a="1"/>
  <c r="Z143" i="8" s="1"/>
  <c r="AJ143" i="8" a="1"/>
  <c r="AJ143" i="8" s="1"/>
  <c r="AI143" i="8" a="1"/>
  <c r="AI143" i="8" s="1"/>
  <c r="AE165" i="8" a="1"/>
  <c r="AE165" i="8" s="1"/>
  <c r="Y165" i="8" a="1"/>
  <c r="Y165" i="8" s="1"/>
  <c r="AI165" i="8" a="1"/>
  <c r="AI165" i="8" s="1"/>
  <c r="Z99" i="8" a="1"/>
  <c r="Z99" i="8" s="1"/>
  <c r="AM99" i="8" a="1"/>
  <c r="AM99" i="8" s="1"/>
  <c r="BH191" i="8" a="1"/>
  <c r="BH191" i="8" s="1"/>
  <c r="AJ66" i="8" a="1"/>
  <c r="AJ66" i="8" s="1"/>
  <c r="AG165" i="8" a="1"/>
  <c r="AG165" i="8" s="1"/>
  <c r="AH165" i="8" a="1"/>
  <c r="AH165" i="8" s="1"/>
  <c r="T99" i="8" a="1"/>
  <c r="T99" i="8" s="1"/>
  <c r="U99" i="8" s="1"/>
  <c r="AE99" i="8" a="1"/>
  <c r="AE99" i="8" s="1"/>
  <c r="AK99" i="8" a="1"/>
  <c r="AK99" i="8" s="1"/>
  <c r="V66" i="8" a="1"/>
  <c r="V66" i="8" s="1"/>
  <c r="AP66" i="8" a="1"/>
  <c r="AP66" i="8" s="1"/>
  <c r="AE112" i="8" a="1"/>
  <c r="AE112" i="8" s="1"/>
  <c r="AP112" i="8" a="1"/>
  <c r="AP112" i="8" s="1"/>
  <c r="V102" i="8" a="1"/>
  <c r="V102" i="8" s="1"/>
  <c r="AP102" i="8" a="1"/>
  <c r="AP102" i="8" s="1"/>
  <c r="BN102" i="8" s="1" a="1"/>
  <c r="BN102" i="8" s="1"/>
  <c r="AB79" i="8" a="1"/>
  <c r="AB79" i="8" s="1"/>
  <c r="V79" i="8" a="1"/>
  <c r="V79" i="8" s="1"/>
  <c r="AD66" i="8" a="1"/>
  <c r="AD66" i="8" s="1"/>
  <c r="Y143" i="8" a="1"/>
  <c r="Y143" i="8" s="1"/>
  <c r="AD165" i="8" a="1"/>
  <c r="AD165" i="8" s="1"/>
  <c r="AD99" i="8" a="1"/>
  <c r="AD99" i="8" s="1"/>
  <c r="BM99" i="8" s="1" a="1"/>
  <c r="BM99" i="8" s="1"/>
  <c r="W99" i="8" a="1"/>
  <c r="W99" i="8" s="1"/>
  <c r="BE73" i="8" a="1"/>
  <c r="BE73" i="8" s="1"/>
  <c r="BG210" i="8" a="1"/>
  <c r="BG210" i="8" s="1"/>
  <c r="BK129" i="8" a="1"/>
  <c r="BK129" i="8" s="1"/>
  <c r="BK58" i="8" a="1"/>
  <c r="BK58" i="8" s="1"/>
  <c r="BE208" i="8" a="1"/>
  <c r="BE208" i="8" s="1"/>
  <c r="BK161" i="8" a="1"/>
  <c r="BK161" i="8" s="1"/>
  <c r="BE38" i="8" a="1"/>
  <c r="BE38" i="8" s="1"/>
  <c r="AP90" i="8" a="1"/>
  <c r="AP90" i="8" s="1"/>
  <c r="AI177" i="8" a="1"/>
  <c r="AI177" i="8" s="1"/>
  <c r="AI148" i="8" a="1"/>
  <c r="AI148" i="8" s="1"/>
  <c r="AK61" i="8" a="1"/>
  <c r="AK61" i="8" s="1"/>
  <c r="AD50" i="8" a="1"/>
  <c r="AD50" i="8" s="1"/>
  <c r="AG50" i="8" a="1"/>
  <c r="AG50" i="8" s="1"/>
  <c r="W26" i="8" a="1"/>
  <c r="W26" i="8" s="1"/>
  <c r="AM26" i="8" a="1"/>
  <c r="AM26" i="8" s="1"/>
  <c r="BK26" i="8" s="1" a="1"/>
  <c r="BK26" i="8" s="1"/>
  <c r="AG26" i="8" a="1"/>
  <c r="AG26" i="8" s="1"/>
  <c r="AE196" i="8" a="1"/>
  <c r="AE196" i="8" s="1"/>
  <c r="AE90" i="8" a="1"/>
  <c r="AE90" i="8" s="1"/>
  <c r="AH90" i="8" a="1"/>
  <c r="AH90" i="8" s="1"/>
  <c r="T177" i="8" a="1"/>
  <c r="T177" i="8" s="1"/>
  <c r="U177" i="8" s="1"/>
  <c r="AG177" i="8" a="1"/>
  <c r="AG177" i="8" s="1"/>
  <c r="AJ192" i="8" a="1"/>
  <c r="AJ192" i="8" s="1"/>
  <c r="BE98" i="8" a="1"/>
  <c r="BE98" i="8" s="1"/>
  <c r="AN61" i="8" a="1"/>
  <c r="AN61" i="8" s="1"/>
  <c r="T50" i="8" a="1"/>
  <c r="T50" i="8" s="1"/>
  <c r="U50" i="8" s="1"/>
  <c r="Z50" i="8" a="1"/>
  <c r="Z50" i="8" s="1"/>
  <c r="AN50" i="8" a="1"/>
  <c r="AN50" i="8" s="1"/>
  <c r="V26" i="8" a="1"/>
  <c r="V26" i="8" s="1"/>
  <c r="AL26" i="8" a="1"/>
  <c r="AL26" i="8" s="1"/>
  <c r="AN26" i="8" a="1"/>
  <c r="AN26" i="8" s="1"/>
  <c r="T46" i="8" a="1"/>
  <c r="T46" i="8" s="1"/>
  <c r="U46" i="8" s="1"/>
  <c r="Z196" i="8" a="1"/>
  <c r="Z196" i="8" s="1"/>
  <c r="AB90" i="8" a="1"/>
  <c r="AB90" i="8" s="1"/>
  <c r="BK90" i="8" s="1" a="1"/>
  <c r="BK90" i="8" s="1"/>
  <c r="AN90" i="8" a="1"/>
  <c r="AN90" i="8" s="1"/>
  <c r="AD177" i="8" a="1"/>
  <c r="AD177" i="8" s="1"/>
  <c r="AO177" i="8" a="1"/>
  <c r="AO177" i="8" s="1"/>
  <c r="AA136" i="8" a="1"/>
  <c r="AA136" i="8" s="1"/>
  <c r="AB50" i="8" a="1"/>
  <c r="AB50" i="8" s="1"/>
  <c r="Y50" i="8" a="1"/>
  <c r="Y50" i="8" s="1"/>
  <c r="AM50" i="8" a="1"/>
  <c r="AM50" i="8" s="1"/>
  <c r="AE26" i="8" a="1"/>
  <c r="AE26" i="8" s="1"/>
  <c r="BN26" i="8" s="1" a="1"/>
  <c r="BN26" i="8" s="1"/>
  <c r="AK26" i="8" a="1"/>
  <c r="AK26" i="8" s="1"/>
  <c r="AA46" i="8" a="1"/>
  <c r="AA46" i="8" s="1"/>
  <c r="V90" i="8" a="1"/>
  <c r="V90" i="8" s="1"/>
  <c r="AE177" i="8" a="1"/>
  <c r="AE177" i="8" s="1"/>
  <c r="AK177" i="8" a="1"/>
  <c r="AK177" i="8" s="1"/>
  <c r="AC148" i="8" a="1"/>
  <c r="AC148" i="8" s="1"/>
  <c r="AP136" i="8" a="1"/>
  <c r="AP136" i="8" s="1"/>
  <c r="AA50" i="8" a="1"/>
  <c r="AA50" i="8" s="1"/>
  <c r="AC50" i="8" a="1"/>
  <c r="AC50" i="8" s="1"/>
  <c r="AL50" i="8" a="1"/>
  <c r="AL50" i="8" s="1"/>
  <c r="AD26" i="8" a="1"/>
  <c r="AD26" i="8" s="1"/>
  <c r="AJ26" i="8" a="1"/>
  <c r="AJ26" i="8" s="1"/>
  <c r="BH26" i="8" s="1" a="1"/>
  <c r="BH26" i="8" s="1"/>
  <c r="AC90" i="8" a="1"/>
  <c r="AC90" i="8" s="1"/>
  <c r="W177" i="8" a="1"/>
  <c r="W177" i="8" s="1"/>
  <c r="Y148" i="8" a="1"/>
  <c r="Y148" i="8" s="1"/>
  <c r="BH148" i="8" s="1" a="1"/>
  <c r="BH148" i="8" s="1"/>
  <c r="BK162" i="8" a="1"/>
  <c r="BK162" i="8" s="1"/>
  <c r="AI136" i="8" a="1"/>
  <c r="AI136" i="8" s="1"/>
  <c r="W50" i="8" a="1"/>
  <c r="W50" i="8" s="1"/>
  <c r="BF50" i="8" s="1" a="1"/>
  <c r="BF50" i="8" s="1"/>
  <c r="AI50" i="8" a="1"/>
  <c r="AI50" i="8" s="1"/>
  <c r="AK50" i="8" a="1"/>
  <c r="AK50" i="8" s="1"/>
  <c r="AC26" i="8" a="1"/>
  <c r="AC26" i="8" s="1"/>
  <c r="BL26" i="8" s="1" a="1"/>
  <c r="BL26" i="8" s="1"/>
  <c r="AI26" i="8" a="1"/>
  <c r="AI26" i="8" s="1"/>
  <c r="BG26" i="8" s="1" a="1"/>
  <c r="BG26" i="8" s="1"/>
  <c r="BE156" i="8" a="1"/>
  <c r="BE156" i="8" s="1"/>
  <c r="W90" i="8" a="1"/>
  <c r="W90" i="8" s="1"/>
  <c r="AA177" i="8" a="1"/>
  <c r="AA177" i="8" s="1"/>
  <c r="AB148" i="8" a="1"/>
  <c r="AB148" i="8" s="1"/>
  <c r="W61" i="8" a="1"/>
  <c r="W61" i="8" s="1"/>
  <c r="AP50" i="8" a="1"/>
  <c r="AP50" i="8" s="1"/>
  <c r="BN50" i="8" s="1" a="1"/>
  <c r="BN50" i="8" s="1"/>
  <c r="T26" i="8" a="1"/>
  <c r="T26" i="8" s="1"/>
  <c r="U26" i="8" s="1"/>
  <c r="AA26" i="8" a="1"/>
  <c r="AA26" i="8" s="1"/>
  <c r="AB196" i="8" a="1"/>
  <c r="AB196" i="8" s="1"/>
  <c r="V24" i="8" a="1"/>
  <c r="V24" i="8" s="1"/>
  <c r="BE24" i="8" s="1" a="1"/>
  <c r="BE24" i="8" s="1"/>
  <c r="AI24" i="8" a="1"/>
  <c r="AI24" i="8" s="1"/>
  <c r="AK24" i="8" a="1"/>
  <c r="AK24" i="8" s="1"/>
  <c r="W82" i="8" a="1"/>
  <c r="W82" i="8" s="1"/>
  <c r="BF82" i="8" s="1" a="1"/>
  <c r="BF82" i="8" s="1"/>
  <c r="AG82" i="8" a="1"/>
  <c r="AG82" i="8" s="1"/>
  <c r="Y105" i="8" a="1"/>
  <c r="Y105" i="8" s="1"/>
  <c r="BH105" i="8" s="1" a="1"/>
  <c r="BH105" i="8" s="1"/>
  <c r="AL105" i="8" a="1"/>
  <c r="AL105" i="8" s="1"/>
  <c r="W48" i="8" a="1"/>
  <c r="W48" i="8" s="1"/>
  <c r="AH48" i="8" a="1"/>
  <c r="AH48" i="8" s="1"/>
  <c r="AE192" i="8" a="1"/>
  <c r="AE192" i="8" s="1"/>
  <c r="AI33" i="8" a="1"/>
  <c r="AI33" i="8" s="1"/>
  <c r="Z46" i="8" a="1"/>
  <c r="Z46" i="8" s="1"/>
  <c r="AI196" i="8" a="1"/>
  <c r="AI196" i="8" s="1"/>
  <c r="AE24" i="8" a="1"/>
  <c r="AE24" i="8" s="1"/>
  <c r="AP24" i="8" a="1"/>
  <c r="AP24" i="8" s="1"/>
  <c r="AJ24" i="8" a="1"/>
  <c r="AJ24" i="8" s="1"/>
  <c r="T82" i="8" a="1"/>
  <c r="T82" i="8" s="1"/>
  <c r="U82" i="8" s="1"/>
  <c r="AC82" i="8" a="1"/>
  <c r="AC82" i="8" s="1"/>
  <c r="AN82" i="8" a="1"/>
  <c r="AN82" i="8" s="1"/>
  <c r="AA105" i="8" a="1"/>
  <c r="AA105" i="8" s="1"/>
  <c r="AC48" i="8" a="1"/>
  <c r="AC48" i="8" s="1"/>
  <c r="AC192" i="8" a="1"/>
  <c r="AC192" i="8" s="1"/>
  <c r="T33" i="8" a="1"/>
  <c r="T33" i="8" s="1"/>
  <c r="U33" i="8" s="1"/>
  <c r="AP33" i="8" a="1"/>
  <c r="AP33" i="8" s="1"/>
  <c r="AE136" i="8" a="1"/>
  <c r="AE136" i="8" s="1"/>
  <c r="AD46" i="8" a="1"/>
  <c r="AD46" i="8" s="1"/>
  <c r="AO196" i="8" a="1"/>
  <c r="AO196" i="8" s="1"/>
  <c r="BH34" i="8" a="1"/>
  <c r="BH34" i="8" s="1"/>
  <c r="AD24" i="8" a="1"/>
  <c r="AD24" i="8" s="1"/>
  <c r="AH24" i="8" a="1"/>
  <c r="AH24" i="8" s="1"/>
  <c r="BF24" i="8" s="1" a="1"/>
  <c r="BF24" i="8" s="1"/>
  <c r="Z82" i="8" a="1"/>
  <c r="Z82" i="8" s="1"/>
  <c r="AD82" i="8" a="1"/>
  <c r="AD82" i="8" s="1"/>
  <c r="AM82" i="8" a="1"/>
  <c r="AM82" i="8" s="1"/>
  <c r="BK82" i="8" s="1" a="1"/>
  <c r="BK82" i="8" s="1"/>
  <c r="AA48" i="8" a="1"/>
  <c r="AA48" i="8" s="1"/>
  <c r="AL192" i="8" a="1"/>
  <c r="AL192" i="8" s="1"/>
  <c r="Z33" i="8" a="1"/>
  <c r="Z33" i="8" s="1"/>
  <c r="AG33" i="8" a="1"/>
  <c r="AG33" i="8" s="1"/>
  <c r="AC136" i="8" a="1"/>
  <c r="AC136" i="8" s="1"/>
  <c r="AG46" i="8" a="1"/>
  <c r="AG46" i="8" s="1"/>
  <c r="AC24" i="8" a="1"/>
  <c r="AC24" i="8" s="1"/>
  <c r="AO24" i="8" a="1"/>
  <c r="AO24" i="8" s="1"/>
  <c r="V82" i="8" a="1"/>
  <c r="V82" i="8" s="1"/>
  <c r="AL82" i="8" a="1"/>
  <c r="AL82" i="8" s="1"/>
  <c r="V105" i="8" a="1"/>
  <c r="V105" i="8" s="1"/>
  <c r="V48" i="8" a="1"/>
  <c r="V48" i="8" s="1"/>
  <c r="AP192" i="8" a="1"/>
  <c r="AP192" i="8" s="1"/>
  <c r="Y33" i="8" a="1"/>
  <c r="Y33" i="8" s="1"/>
  <c r="AN33" i="8" a="1"/>
  <c r="AN33" i="8" s="1"/>
  <c r="AK136" i="8" a="1"/>
  <c r="AK136" i="8" s="1"/>
  <c r="BG65" i="8" a="1"/>
  <c r="BG65" i="8" s="1"/>
  <c r="BF88" i="8" a="1"/>
  <c r="BF88" i="8" s="1"/>
  <c r="BF210" i="8" a="1"/>
  <c r="BF210" i="8" s="1"/>
  <c r="AN46" i="8" a="1"/>
  <c r="AN46" i="8" s="1"/>
  <c r="T24" i="8" a="1"/>
  <c r="T24" i="8" s="1"/>
  <c r="U24" i="8" s="1"/>
  <c r="Z24" i="8" a="1"/>
  <c r="Z24" i="8" s="1"/>
  <c r="AA82" i="8" a="1"/>
  <c r="AA82" i="8" s="1"/>
  <c r="AP82" i="8" a="1"/>
  <c r="AP82" i="8" s="1"/>
  <c r="AH105" i="8" a="1"/>
  <c r="AH105" i="8" s="1"/>
  <c r="AL48" i="8" a="1"/>
  <c r="AL48" i="8" s="1"/>
  <c r="AD33" i="8" a="1"/>
  <c r="AD33" i="8" s="1"/>
  <c r="AO136" i="8" a="1"/>
  <c r="AO136" i="8" s="1"/>
  <c r="BG211" i="8" a="1"/>
  <c r="BG211" i="8" s="1"/>
  <c r="BG202" i="8" a="1"/>
  <c r="BG202" i="8" s="1"/>
  <c r="BE100" i="8" a="1"/>
  <c r="BE100" i="8" s="1"/>
  <c r="BE57" i="8" a="1"/>
  <c r="BE57" i="8" s="1"/>
  <c r="AC196" i="8" a="1"/>
  <c r="AC196" i="8" s="1"/>
  <c r="BM47" i="8" a="1"/>
  <c r="BM47" i="8" s="1"/>
  <c r="T90" i="8" a="1"/>
  <c r="T90" i="8" s="1"/>
  <c r="U90" i="8" s="1"/>
  <c r="AA90" i="8" a="1"/>
  <c r="AA90" i="8" s="1"/>
  <c r="AI90" i="8" a="1"/>
  <c r="AI90" i="8" s="1"/>
  <c r="T105" i="8" a="1"/>
  <c r="T105" i="8" s="1"/>
  <c r="U105" i="8" s="1"/>
  <c r="Z105" i="8" a="1"/>
  <c r="Z105" i="8" s="1"/>
  <c r="AG105" i="8" a="1"/>
  <c r="AG105" i="8" s="1"/>
  <c r="AC177" i="8" a="1"/>
  <c r="AC177" i="8" s="1"/>
  <c r="BL177" i="8" s="1" a="1"/>
  <c r="BL177" i="8" s="1"/>
  <c r="AJ177" i="8" a="1"/>
  <c r="AJ177" i="8" s="1"/>
  <c r="BH177" i="8" s="1" a="1"/>
  <c r="BH177" i="8" s="1"/>
  <c r="AN48" i="8" a="1"/>
  <c r="AN48" i="8" s="1"/>
  <c r="AO48" i="8" a="1"/>
  <c r="AO48" i="8" s="1"/>
  <c r="AE148" i="8" a="1"/>
  <c r="AE148" i="8" s="1"/>
  <c r="AM148" i="8" a="1"/>
  <c r="AM148" i="8" s="1"/>
  <c r="AN148" i="8" a="1"/>
  <c r="AN148" i="8" s="1"/>
  <c r="AH192" i="8" a="1"/>
  <c r="AH192" i="8" s="1"/>
  <c r="W33" i="8" a="1"/>
  <c r="W33" i="8" s="1"/>
  <c r="AK33" i="8" a="1"/>
  <c r="AK33" i="8" s="1"/>
  <c r="V136" i="8" a="1"/>
  <c r="V136" i="8" s="1"/>
  <c r="AL136" i="8" a="1"/>
  <c r="AL136" i="8" s="1"/>
  <c r="AH136" i="8" a="1"/>
  <c r="AH136" i="8" s="1"/>
  <c r="AE61" i="8" a="1"/>
  <c r="AE61" i="8" s="1"/>
  <c r="AJ61" i="8" a="1"/>
  <c r="AJ61" i="8" s="1"/>
  <c r="W46" i="8" a="1"/>
  <c r="W46" i="8" s="1"/>
  <c r="V46" i="8" a="1"/>
  <c r="V46" i="8" s="1"/>
  <c r="AM46" i="8" a="1"/>
  <c r="AM46" i="8" s="1"/>
  <c r="Y196" i="8" a="1"/>
  <c r="Y196" i="8" s="1"/>
  <c r="AP196" i="8" a="1"/>
  <c r="AP196" i="8" s="1"/>
  <c r="AG196" i="8" a="1"/>
  <c r="AG196" i="8" s="1"/>
  <c r="AD90" i="8" a="1"/>
  <c r="AD90" i="8" s="1"/>
  <c r="AO90" i="8" a="1"/>
  <c r="AO90" i="8" s="1"/>
  <c r="AE105" i="8" a="1"/>
  <c r="AE105" i="8" s="1"/>
  <c r="AD105" i="8" a="1"/>
  <c r="AD105" i="8" s="1"/>
  <c r="AN105" i="8" a="1"/>
  <c r="AN105" i="8" s="1"/>
  <c r="AB177" i="8" a="1"/>
  <c r="AB177" i="8" s="1"/>
  <c r="AH177" i="8" a="1"/>
  <c r="AH177" i="8" s="1"/>
  <c r="AE48" i="8" a="1"/>
  <c r="AE48" i="8" s="1"/>
  <c r="BN48" i="8" s="1" a="1"/>
  <c r="BN48" i="8" s="1"/>
  <c r="AM48" i="8" a="1"/>
  <c r="AM48" i="8" s="1"/>
  <c r="BK48" i="8" s="1" a="1"/>
  <c r="BK48" i="8" s="1"/>
  <c r="AG48" i="8" a="1"/>
  <c r="AG48" i="8" s="1"/>
  <c r="AD148" i="8" a="1"/>
  <c r="AD148" i="8" s="1"/>
  <c r="BM148" i="8" s="1" a="1"/>
  <c r="BM148" i="8" s="1"/>
  <c r="AK148" i="8" a="1"/>
  <c r="AK148" i="8" s="1"/>
  <c r="AD192" i="8" a="1"/>
  <c r="AD192" i="8" s="1"/>
  <c r="AG192" i="8" a="1"/>
  <c r="AG192" i="8" s="1"/>
  <c r="V33" i="8" a="1"/>
  <c r="V33" i="8" s="1"/>
  <c r="AJ33" i="8" a="1"/>
  <c r="AJ33" i="8" s="1"/>
  <c r="W136" i="8" a="1"/>
  <c r="W136" i="8" s="1"/>
  <c r="AG136" i="8" a="1"/>
  <c r="AG136" i="8" s="1"/>
  <c r="AI61" i="8" a="1"/>
  <c r="AI61" i="8" s="1"/>
  <c r="AE46" i="8" a="1"/>
  <c r="AE46" i="8" s="1"/>
  <c r="AJ46" i="8" a="1"/>
  <c r="AJ46" i="8" s="1"/>
  <c r="AL46" i="8" a="1"/>
  <c r="AL46" i="8" s="1"/>
  <c r="AA196" i="8" a="1"/>
  <c r="AA196" i="8" s="1"/>
  <c r="AN196" i="8" a="1"/>
  <c r="AN196" i="8" s="1"/>
  <c r="AM196" i="8" a="1"/>
  <c r="AM196" i="8" s="1"/>
  <c r="BK196" i="8" s="1" a="1"/>
  <c r="BK196" i="8" s="1"/>
  <c r="AA148" i="8" a="1"/>
  <c r="AA148" i="8" s="1"/>
  <c r="AH148" i="8" a="1"/>
  <c r="AH148" i="8" s="1"/>
  <c r="T192" i="8" a="1"/>
  <c r="T192" i="8" s="1"/>
  <c r="U192" i="8" s="1"/>
  <c r="V192" i="8" a="1"/>
  <c r="V192" i="8" s="1"/>
  <c r="AO192" i="8" a="1"/>
  <c r="AO192" i="8" s="1"/>
  <c r="T61" i="8" a="1"/>
  <c r="T61" i="8" s="1"/>
  <c r="U61" i="8" s="1"/>
  <c r="AC61" i="8" a="1"/>
  <c r="AC61" i="8" s="1"/>
  <c r="AP61" i="8" a="1"/>
  <c r="AP61" i="8" s="1"/>
  <c r="AC46" i="8" a="1"/>
  <c r="AC46" i="8" s="1"/>
  <c r="AI46" i="8" a="1"/>
  <c r="AI46" i="8" s="1"/>
  <c r="AK46" i="8" a="1"/>
  <c r="AK46" i="8" s="1"/>
  <c r="W196" i="8" a="1"/>
  <c r="W196" i="8" s="1"/>
  <c r="AH196" i="8" a="1"/>
  <c r="AH196" i="8" s="1"/>
  <c r="BM55" i="8" a="1"/>
  <c r="BM55" i="8" s="1"/>
  <c r="Z148" i="8" a="1"/>
  <c r="Z148" i="8" s="1"/>
  <c r="AG148" i="8" a="1"/>
  <c r="AG148" i="8" s="1"/>
  <c r="Y192" i="8" a="1"/>
  <c r="Y192" i="8" s="1"/>
  <c r="AB192" i="8" a="1"/>
  <c r="AB192" i="8" s="1"/>
  <c r="AM192" i="8" a="1"/>
  <c r="AM192" i="8" s="1"/>
  <c r="AB136" i="8" a="1"/>
  <c r="AB136" i="8" s="1"/>
  <c r="AN136" i="8" a="1"/>
  <c r="AN136" i="8" s="1"/>
  <c r="AA61" i="8" a="1"/>
  <c r="AA61" i="8" s="1"/>
  <c r="BJ61" i="8" s="1" a="1"/>
  <c r="BJ61" i="8" s="1"/>
  <c r="AB61" i="8" a="1"/>
  <c r="AB61" i="8" s="1"/>
  <c r="AH61" i="8" a="1"/>
  <c r="AH61" i="8" s="1"/>
  <c r="BF61" i="8" s="1" a="1"/>
  <c r="BF61" i="8" s="1"/>
  <c r="AB46" i="8" a="1"/>
  <c r="AB46" i="8" s="1"/>
  <c r="AP46" i="8" a="1"/>
  <c r="AP46" i="8" s="1"/>
  <c r="AL196" i="8" a="1"/>
  <c r="AL196" i="8" s="1"/>
  <c r="BE23" i="8" a="1"/>
  <c r="BE23" i="8" s="1"/>
  <c r="Z90" i="8" a="1"/>
  <c r="Z90" i="8" s="1"/>
  <c r="AL90" i="8" a="1"/>
  <c r="AL90" i="8" s="1"/>
  <c r="AG90" i="8" a="1"/>
  <c r="AG90" i="8" s="1"/>
  <c r="W105" i="8" a="1"/>
  <c r="W105" i="8" s="1"/>
  <c r="AI105" i="8" a="1"/>
  <c r="AI105" i="8" s="1"/>
  <c r="AK105" i="8" a="1"/>
  <c r="AK105" i="8" s="1"/>
  <c r="V177" i="8" a="1"/>
  <c r="V177" i="8" s="1"/>
  <c r="AM177" i="8" a="1"/>
  <c r="AM177" i="8" s="1"/>
  <c r="Y48" i="8" a="1"/>
  <c r="Y48" i="8" s="1"/>
  <c r="AJ48" i="8" a="1"/>
  <c r="AJ48" i="8" s="1"/>
  <c r="T148" i="8" a="1"/>
  <c r="T148" i="8" s="1"/>
  <c r="U148" i="8" s="1"/>
  <c r="V148" i="8" a="1"/>
  <c r="V148" i="8" s="1"/>
  <c r="AP148" i="8" a="1"/>
  <c r="AP148" i="8" s="1"/>
  <c r="W192" i="8" a="1"/>
  <c r="W192" i="8" s="1"/>
  <c r="Z192" i="8" a="1"/>
  <c r="Z192" i="8" s="1"/>
  <c r="AI192" i="8" a="1"/>
  <c r="AI192" i="8" s="1"/>
  <c r="AC33" i="8" a="1"/>
  <c r="AC33" i="8" s="1"/>
  <c r="AH33" i="8" a="1"/>
  <c r="AH33" i="8" s="1"/>
  <c r="T136" i="8" a="1"/>
  <c r="T136" i="8" s="1"/>
  <c r="U136" i="8" s="1"/>
  <c r="Z136" i="8" a="1"/>
  <c r="Z136" i="8" s="1"/>
  <c r="AM136" i="8" a="1"/>
  <c r="AM136" i="8" s="1"/>
  <c r="AD61" i="8" a="1"/>
  <c r="AD61" i="8" s="1"/>
  <c r="Y61" i="8" a="1"/>
  <c r="Y61" i="8" s="1"/>
  <c r="AO61" i="8" a="1"/>
  <c r="AO61" i="8" s="1"/>
  <c r="Y46" i="8" a="1"/>
  <c r="Y46" i="8" s="1"/>
  <c r="AH46" i="8" a="1"/>
  <c r="AH46" i="8" s="1"/>
  <c r="AD196" i="8" a="1"/>
  <c r="AD196" i="8" s="1"/>
  <c r="AJ196" i="8" a="1"/>
  <c r="AJ196" i="8" s="1"/>
  <c r="Y90" i="8" a="1"/>
  <c r="Y90" i="8" s="1"/>
  <c r="BH90" i="8" s="1" a="1"/>
  <c r="BH90" i="8" s="1"/>
  <c r="AC105" i="8" a="1"/>
  <c r="AC105" i="8" s="1"/>
  <c r="Z177" i="8" a="1"/>
  <c r="Z177" i="8" s="1"/>
  <c r="AP177" i="8" a="1"/>
  <c r="AP177" i="8" s="1"/>
  <c r="T48" i="8" a="1"/>
  <c r="T48" i="8" s="1"/>
  <c r="U48" i="8" s="1"/>
  <c r="AD48" i="8" a="1"/>
  <c r="AD48" i="8" s="1"/>
  <c r="W148" i="8" a="1"/>
  <c r="W148" i="8" s="1"/>
  <c r="AA192" i="8" a="1"/>
  <c r="AA192" i="8" s="1"/>
  <c r="AN192" i="8" a="1"/>
  <c r="AN192" i="8" s="1"/>
  <c r="AA33" i="8" a="1"/>
  <c r="AA33" i="8" s="1"/>
  <c r="BJ33" i="8" s="1" a="1"/>
  <c r="BJ33" i="8" s="1"/>
  <c r="AB33" i="8" a="1"/>
  <c r="AB33" i="8" s="1"/>
  <c r="AD136" i="8" a="1"/>
  <c r="AD136" i="8" s="1"/>
  <c r="Y136" i="8" a="1"/>
  <c r="Y136" i="8" s="1"/>
  <c r="Z61" i="8" a="1"/>
  <c r="Z61" i="8" s="1"/>
  <c r="AM61" i="8" a="1"/>
  <c r="AM61" i="8" s="1"/>
  <c r="T196" i="8" a="1"/>
  <c r="T196" i="8" s="1"/>
  <c r="U196" i="8" s="1"/>
  <c r="V196" i="8" a="1"/>
  <c r="V196" i="8" s="1"/>
  <c r="BK183" i="8" a="1"/>
  <c r="BK183" i="8" s="1"/>
  <c r="BL117" i="8" a="1"/>
  <c r="BL117" i="8" s="1"/>
  <c r="V209" i="8" a="1"/>
  <c r="V209" i="8" s="1"/>
  <c r="BE209" i="8" s="1" a="1"/>
  <c r="BE209" i="8" s="1"/>
  <c r="AO209" i="8" a="1"/>
  <c r="AO209" i="8" s="1"/>
  <c r="W111" i="8" a="1"/>
  <c r="W111" i="8" s="1"/>
  <c r="BF111" i="8" s="1" a="1"/>
  <c r="BF111" i="8" s="1"/>
  <c r="AK111" i="8" a="1"/>
  <c r="AK111" i="8" s="1"/>
  <c r="BI111" i="8" s="1" a="1"/>
  <c r="BI111" i="8" s="1"/>
  <c r="AM111" i="8" a="1"/>
  <c r="AM111" i="8" s="1"/>
  <c r="BK111" i="8" s="1" a="1"/>
  <c r="BK111" i="8" s="1"/>
  <c r="BG138" i="8" a="1"/>
  <c r="BG138" i="8" s="1"/>
  <c r="BG167" i="8" a="1"/>
  <c r="BG167" i="8" s="1"/>
  <c r="AA209" i="8" a="1"/>
  <c r="AA209" i="8" s="1"/>
  <c r="BJ209" i="8" s="1" a="1"/>
  <c r="BJ209" i="8" s="1"/>
  <c r="AK209" i="8" a="1"/>
  <c r="AK209" i="8" s="1"/>
  <c r="BI209" i="8" s="1" a="1"/>
  <c r="BI209" i="8" s="1"/>
  <c r="T111" i="8" a="1"/>
  <c r="T111" i="8" s="1"/>
  <c r="U111" i="8" s="1"/>
  <c r="V111" i="8" a="1"/>
  <c r="V111" i="8" s="1"/>
  <c r="BI176" i="8" a="1"/>
  <c r="BI176" i="8" s="1"/>
  <c r="BI91" i="8" a="1"/>
  <c r="BI91" i="8" s="1"/>
  <c r="BJ170" i="8" a="1"/>
  <c r="BJ170" i="8" s="1"/>
  <c r="BF114" i="8" a="1"/>
  <c r="BF114" i="8" s="1"/>
  <c r="BE128" i="8" a="1"/>
  <c r="BE128" i="8" s="1"/>
  <c r="BG163" i="8" a="1"/>
  <c r="BG163" i="8" s="1"/>
  <c r="BG190" i="8" a="1"/>
  <c r="BG190" i="8" s="1"/>
  <c r="BF86" i="8" a="1"/>
  <c r="BF86" i="8" s="1"/>
  <c r="BF158" i="8" a="1"/>
  <c r="BF158" i="8" s="1"/>
  <c r="BE85" i="8" a="1"/>
  <c r="BE85" i="8" s="1"/>
  <c r="BE199" i="8" a="1"/>
  <c r="BE199" i="8" s="1"/>
  <c r="BK22" i="8" a="1"/>
  <c r="BK22" i="8" s="1"/>
  <c r="BL74" i="8" a="1"/>
  <c r="BL74" i="8" s="1"/>
  <c r="BI118" i="8" a="1"/>
  <c r="BI118" i="8" s="1"/>
  <c r="BK15" i="8" a="1"/>
  <c r="BK15" i="8" s="1"/>
  <c r="BM129" i="8" a="1"/>
  <c r="BM129" i="8" s="1"/>
  <c r="BJ165" i="8" a="1"/>
  <c r="BJ165" i="8" s="1"/>
  <c r="BF69" i="8" a="1"/>
  <c r="BF69" i="8" s="1"/>
  <c r="BM54" i="8" a="1"/>
  <c r="BM54" i="8" s="1"/>
  <c r="BM122" i="8" a="1"/>
  <c r="BM122" i="8" s="1"/>
  <c r="BH25" i="8" a="1"/>
  <c r="BH25" i="8" s="1"/>
  <c r="BG94" i="8" a="1"/>
  <c r="BG94" i="8" s="1"/>
  <c r="BE119" i="8" a="1"/>
  <c r="BE119" i="8" s="1"/>
  <c r="BE91" i="8" a="1"/>
  <c r="BE91" i="8" s="1"/>
  <c r="BK49" i="8" a="1"/>
  <c r="BK49" i="8" s="1"/>
  <c r="BE49" i="8" a="1"/>
  <c r="BE49" i="8" s="1"/>
  <c r="BK54" i="8" a="1"/>
  <c r="BK54" i="8" s="1"/>
  <c r="BI164" i="8" a="1"/>
  <c r="BI164" i="8" s="1"/>
  <c r="BM94" i="8" a="1"/>
  <c r="BM94" i="8" s="1"/>
  <c r="BF73" i="8" a="1"/>
  <c r="BF73" i="8" s="1"/>
  <c r="BF119" i="8" a="1"/>
  <c r="BF119" i="8" s="1"/>
  <c r="BF62" i="8" a="1"/>
  <c r="BF62" i="8" s="1"/>
  <c r="BE137" i="8" a="1"/>
  <c r="BE137" i="8" s="1"/>
  <c r="BE44" i="8" a="1"/>
  <c r="BE44" i="8" s="1"/>
  <c r="BN140" i="8" a="1"/>
  <c r="BN140" i="8" s="1"/>
  <c r="BF96" i="8" a="1"/>
  <c r="BF96" i="8" s="1"/>
  <c r="BF76" i="8" a="1"/>
  <c r="BF76" i="8" s="1"/>
  <c r="BI14" i="8" a="1"/>
  <c r="BI14" i="8" s="1"/>
  <c r="BF201" i="8" a="1"/>
  <c r="BF201" i="8" s="1"/>
  <c r="BE110" i="8" a="1"/>
  <c r="BE110" i="8" s="1"/>
  <c r="BE180" i="8" a="1"/>
  <c r="BE180" i="8" s="1"/>
  <c r="BF29" i="8" a="1"/>
  <c r="BF29" i="8" s="1"/>
  <c r="BK101" i="8" a="1"/>
  <c r="BK101" i="8" s="1"/>
  <c r="BE171" i="8" a="1"/>
  <c r="BE171" i="8" s="1"/>
  <c r="BE71" i="8" a="1"/>
  <c r="BE71" i="8" s="1"/>
  <c r="BF21" i="8" a="1"/>
  <c r="BF21" i="8" s="1"/>
  <c r="BE39" i="8" a="1"/>
  <c r="BE39" i="8" s="1"/>
  <c r="BG125" i="8" a="1"/>
  <c r="BG125" i="8" s="1"/>
  <c r="BE47" i="8" a="1"/>
  <c r="BE47" i="8" s="1"/>
  <c r="BG76" i="8" a="1"/>
  <c r="BG76" i="8" s="1"/>
  <c r="BG27" i="8" a="1"/>
  <c r="BG27" i="8" s="1"/>
  <c r="BG142" i="8" a="1"/>
  <c r="BG142" i="8" s="1"/>
  <c r="BE147" i="8" a="1"/>
  <c r="BE147" i="8" s="1"/>
  <c r="BF22" i="8" a="1"/>
  <c r="BF22" i="8" s="1"/>
  <c r="BE205" i="8" a="1"/>
  <c r="BE205" i="8" s="1"/>
  <c r="BG208" i="8" a="1"/>
  <c r="BG208" i="8" s="1"/>
  <c r="BG169" i="8" a="1"/>
  <c r="BG169" i="8" s="1"/>
  <c r="BF97" i="8" a="1"/>
  <c r="BF97" i="8" s="1"/>
  <c r="BG113" i="8" a="1"/>
  <c r="BG113" i="8" s="1"/>
  <c r="BE95" i="8" a="1"/>
  <c r="BE95" i="8" s="1"/>
  <c r="BE193" i="8" a="1"/>
  <c r="BE193" i="8" s="1"/>
  <c r="BF32" i="8" a="1"/>
  <c r="BF32" i="8" s="1"/>
  <c r="BE150" i="8" a="1"/>
  <c r="BE150" i="8" s="1"/>
  <c r="BF38" i="8" a="1"/>
  <c r="BF38" i="8" s="1"/>
  <c r="BG129" i="8" a="1"/>
  <c r="BG129" i="8" s="1"/>
  <c r="BF15" i="8" a="1"/>
  <c r="BF15" i="8" s="1"/>
  <c r="BN13" i="8" a="1"/>
  <c r="BN13" i="8" s="1"/>
  <c r="BH175" i="8" a="1"/>
  <c r="BH175" i="8" s="1"/>
  <c r="BF186" i="8" a="1"/>
  <c r="BF186" i="8" s="1"/>
  <c r="BK188" i="8" a="1"/>
  <c r="BK188" i="8" s="1"/>
  <c r="BK121" i="8" a="1"/>
  <c r="BK121" i="8" s="1"/>
  <c r="BF65" i="8" a="1"/>
  <c r="BF65" i="8" s="1"/>
  <c r="BE22" i="8" a="1"/>
  <c r="BE22" i="8" s="1"/>
  <c r="BF200" i="8" a="1"/>
  <c r="BF200" i="8" s="1"/>
  <c r="BE27" i="8" a="1"/>
  <c r="BE27" i="8" s="1"/>
  <c r="BE187" i="8" a="1"/>
  <c r="BE187" i="8" s="1"/>
  <c r="BF37" i="8" a="1"/>
  <c r="BF37" i="8" s="1"/>
  <c r="BF78" i="8" a="1"/>
  <c r="BF78" i="8" s="1"/>
  <c r="BF34" i="8" a="1"/>
  <c r="BF34" i="8" s="1"/>
  <c r="BE68" i="8" a="1"/>
  <c r="BE68" i="8" s="1"/>
  <c r="BG41" i="8" a="1"/>
  <c r="BG41" i="8" s="1"/>
  <c r="BF106" i="8" a="1"/>
  <c r="BF106" i="8" s="1"/>
  <c r="BG64" i="8" a="1"/>
  <c r="BG64" i="8" s="1"/>
  <c r="BK21" i="8" a="1"/>
  <c r="BK21" i="8" s="1"/>
  <c r="BK100" i="8" a="1"/>
  <c r="BK100" i="8" s="1"/>
  <c r="BF100" i="8" a="1"/>
  <c r="BF100" i="8" s="1"/>
  <c r="BF89" i="8" a="1"/>
  <c r="BF89" i="8" s="1"/>
  <c r="BF110" i="8" a="1"/>
  <c r="BF110" i="8" s="1"/>
  <c r="BG110" i="8" a="1"/>
  <c r="BG110" i="8" s="1"/>
  <c r="BF42" i="8" a="1"/>
  <c r="BF42" i="8" s="1"/>
  <c r="BK96" i="8" a="1"/>
  <c r="BK96" i="8" s="1"/>
  <c r="BK125" i="8" a="1"/>
  <c r="BK125" i="8" s="1"/>
  <c r="BE125" i="8" a="1"/>
  <c r="BE125" i="8" s="1"/>
  <c r="BF125" i="8" a="1"/>
  <c r="BF125" i="8" s="1"/>
  <c r="BG47" i="8" a="1"/>
  <c r="BG47" i="8" s="1"/>
  <c r="BF150" i="8" a="1"/>
  <c r="BF150" i="8" s="1"/>
  <c r="BG150" i="8" a="1"/>
  <c r="BG150" i="8" s="1"/>
  <c r="BK150" i="8" a="1"/>
  <c r="BK150" i="8" s="1"/>
  <c r="BF174" i="8" a="1"/>
  <c r="BF174" i="8" s="1"/>
  <c r="BK43" i="8" a="1"/>
  <c r="BK43" i="8" s="1"/>
  <c r="BK142" i="8" a="1"/>
  <c r="BK142" i="8" s="1"/>
  <c r="BG35" i="8" a="1"/>
  <c r="BG35" i="8" s="1"/>
  <c r="BM15" i="8" a="1"/>
  <c r="BM15" i="8" s="1"/>
  <c r="BL13" i="8" a="1"/>
  <c r="BL13" i="8" s="1"/>
  <c r="BE131" i="8" a="1"/>
  <c r="BE131" i="8" s="1"/>
  <c r="BF176" i="8" a="1"/>
  <c r="BF176" i="8" s="1"/>
  <c r="BK44" i="8" a="1"/>
  <c r="BK44" i="8" s="1"/>
  <c r="BF25" i="8" a="1"/>
  <c r="BF25" i="8" s="1"/>
  <c r="BF203" i="8" a="1"/>
  <c r="BF203" i="8" s="1"/>
  <c r="BE122" i="8" a="1"/>
  <c r="BE122" i="8" s="1"/>
  <c r="BF212" i="8" a="1"/>
  <c r="BF212" i="8" s="1"/>
  <c r="BK187" i="8" a="1"/>
  <c r="BK187" i="8" s="1"/>
  <c r="BF187" i="8" a="1"/>
  <c r="BF187" i="8" s="1"/>
  <c r="BF169" i="8" a="1"/>
  <c r="BF169" i="8" s="1"/>
  <c r="BL14" i="8" a="1"/>
  <c r="BL14" i="8" s="1"/>
  <c r="BG15" i="8" a="1"/>
  <c r="BG15" i="8" s="1"/>
  <c r="BG83" i="8" a="1"/>
  <c r="BG83" i="8" s="1"/>
  <c r="BF205" i="8" a="1"/>
  <c r="BF205" i="8" s="1"/>
  <c r="BG191" i="8" a="1"/>
  <c r="BG191" i="8" s="1"/>
  <c r="BG180" i="8" a="1"/>
  <c r="BG180" i="8" s="1"/>
  <c r="BF178" i="8" a="1"/>
  <c r="BF178" i="8" s="1"/>
  <c r="BN15" i="8" a="1"/>
  <c r="BN15" i="8" s="1"/>
  <c r="V13" i="8" a="1"/>
  <c r="V13" i="8" s="1"/>
  <c r="BK75" i="8" a="1"/>
  <c r="BK75" i="8" s="1"/>
  <c r="BE198" i="8" a="1"/>
  <c r="BE198" i="8" s="1"/>
  <c r="AG14" i="8" a="1"/>
  <c r="AG14" i="8" s="1"/>
  <c r="W13" i="8" a="1"/>
  <c r="W13" i="8" s="1"/>
  <c r="BE109" i="8" a="1"/>
  <c r="BE109" i="8" s="1"/>
  <c r="BM14" i="8" a="1"/>
  <c r="BM14" i="8" s="1"/>
  <c r="BJ14" i="8" a="1"/>
  <c r="BJ14" i="8" s="1"/>
  <c r="BM13" i="8" a="1"/>
  <c r="BM13" i="8" s="1"/>
  <c r="AG13" i="8" a="1"/>
  <c r="AG13" i="8" s="1"/>
  <c r="AI14" i="8" a="1"/>
  <c r="AI14" i="8" s="1"/>
  <c r="W14" i="8" a="1"/>
  <c r="W14" i="8" s="1"/>
  <c r="AQ15" i="8"/>
  <c r="BI13" i="8" a="1"/>
  <c r="BI13" i="8" s="1"/>
  <c r="BE154" i="8" a="1"/>
  <c r="BE154" i="8" s="1"/>
  <c r="BE190" i="8" a="1"/>
  <c r="BE190" i="8" s="1"/>
  <c r="BK207" i="8" a="1"/>
  <c r="BK207" i="8" s="1"/>
  <c r="BH14" i="8" a="1"/>
  <c r="BH14" i="8" s="1"/>
  <c r="BK14" i="8" a="1"/>
  <c r="BK14" i="8" s="1"/>
  <c r="BH15" i="8" a="1"/>
  <c r="BH15" i="8" s="1"/>
  <c r="BE15" i="8" a="1"/>
  <c r="BE15" i="8" s="1"/>
  <c r="AF15" i="8"/>
  <c r="AR15" i="8" s="1"/>
  <c r="AI13" i="8" a="1"/>
  <c r="AI13" i="8" s="1"/>
  <c r="BJ13" i="8" a="1"/>
  <c r="BJ13" i="8" s="1"/>
  <c r="BK20" i="8" a="1"/>
  <c r="BK20" i="8" s="1"/>
  <c r="BK172" i="8" a="1"/>
  <c r="BK172" i="8" s="1"/>
  <c r="BF85" i="8" a="1"/>
  <c r="BF85" i="8" s="1"/>
  <c r="BF204" i="8" a="1"/>
  <c r="BF204" i="8" s="1"/>
  <c r="BE32" i="8" a="1"/>
  <c r="BE32" i="8" s="1"/>
  <c r="BG122" i="8" a="1"/>
  <c r="BG122" i="8" s="1"/>
  <c r="BF40" i="8" a="1"/>
  <c r="BF40" i="8" s="1"/>
  <c r="BE58" i="8" a="1"/>
  <c r="BE58" i="8" s="1"/>
  <c r="BG201" i="8" a="1"/>
  <c r="BG201" i="8" s="1"/>
  <c r="V14" i="8" a="1"/>
  <c r="V14" i="8" s="1"/>
  <c r="AH14" i="8" a="1"/>
  <c r="AH14" i="8" s="1"/>
  <c r="BN16" i="2"/>
  <c r="BN14" i="8" a="1"/>
  <c r="BN14" i="8" s="1"/>
  <c r="BL15" i="8" a="1"/>
  <c r="BL15" i="8" s="1"/>
  <c r="BH13" i="8" a="1"/>
  <c r="BH13" i="8" s="1"/>
  <c r="BK13" i="8" a="1"/>
  <c r="BK13" i="8" s="1"/>
  <c r="BJ15" i="8" a="1"/>
  <c r="BJ15" i="8" s="1"/>
  <c r="BI15" i="8" a="1"/>
  <c r="BI15" i="8" s="1"/>
  <c r="AH13" i="8" a="1"/>
  <c r="AH13" i="8" s="1"/>
  <c r="BE52" i="8" a="1"/>
  <c r="BE52" i="8" s="1"/>
  <c r="BE134" i="8" a="1"/>
  <c r="BE134" i="8" s="1"/>
  <c r="BK91" i="8" a="1"/>
  <c r="BK91" i="8" s="1"/>
  <c r="BG63" i="8" a="1"/>
  <c r="BG63" i="8" s="1"/>
  <c r="BG126" i="8" a="1"/>
  <c r="BG126" i="8" s="1"/>
  <c r="BK86" i="8" a="1"/>
  <c r="BK86" i="8" s="1"/>
  <c r="BE97" i="8" a="1"/>
  <c r="BE97" i="8" s="1"/>
  <c r="BE138" i="8" a="1"/>
  <c r="BE138" i="8" s="1"/>
  <c r="BG45" i="8" a="1"/>
  <c r="BG45" i="8" s="1"/>
  <c r="BF195" i="8" a="1"/>
  <c r="BF195" i="8" s="1"/>
  <c r="BM187" i="8" a="1"/>
  <c r="BM187" i="8" s="1"/>
  <c r="BK133" i="8" a="1"/>
  <c r="BK133" i="8" s="1"/>
  <c r="BF181" i="8" a="1"/>
  <c r="BF181" i="8" s="1"/>
  <c r="BM63" i="8" a="1"/>
  <c r="BM63" i="8" s="1"/>
  <c r="BI25" i="8" a="1"/>
  <c r="BI25" i="8" s="1"/>
  <c r="BJ25" i="8" a="1"/>
  <c r="BJ25" i="8" s="1"/>
  <c r="BF123" i="8" a="1"/>
  <c r="BF123" i="8" s="1"/>
  <c r="BF141" i="8" a="1"/>
  <c r="BF141" i="8" s="1"/>
  <c r="BE36" i="8" a="1"/>
  <c r="BE36" i="8" s="1"/>
  <c r="BE45" i="8" a="1"/>
  <c r="BE45" i="8" s="1"/>
  <c r="BF168" i="8" a="1"/>
  <c r="BF168" i="8" s="1"/>
  <c r="BE144" i="8" a="1"/>
  <c r="BE144" i="8" s="1"/>
  <c r="BE113" i="8" a="1"/>
  <c r="BE113" i="8" s="1"/>
  <c r="BE191" i="8" a="1"/>
  <c r="BE191" i="8" s="1"/>
  <c r="BE65" i="8" a="1"/>
  <c r="BE65" i="8" s="1"/>
  <c r="BE21" i="8" a="1"/>
  <c r="BE21" i="8" s="1"/>
  <c r="BG72" i="8" a="1"/>
  <c r="BG72" i="8" s="1"/>
  <c r="BG98" i="8" a="1"/>
  <c r="BG98" i="8" s="1"/>
  <c r="BG43" i="8" a="1"/>
  <c r="BG43" i="8" s="1"/>
  <c r="BG137" i="8" a="1"/>
  <c r="BG137" i="8" s="1"/>
  <c r="BG206" i="8" a="1"/>
  <c r="BG206" i="8" s="1"/>
  <c r="BE54" i="8" a="1"/>
  <c r="BE54" i="8" s="1"/>
  <c r="BF113" i="8" a="1"/>
  <c r="BF113" i="8" s="1"/>
  <c r="BF98" i="8" a="1"/>
  <c r="BF98" i="8" s="1"/>
  <c r="BG118" i="8" a="1"/>
  <c r="BG118" i="8" s="1"/>
  <c r="BE175" i="8" a="1"/>
  <c r="BE175" i="8" s="1"/>
  <c r="BE195" i="8" a="1"/>
  <c r="BE195" i="8" s="1"/>
  <c r="BE127" i="8" a="1"/>
  <c r="BE127" i="8" s="1"/>
  <c r="BF81" i="8" a="1"/>
  <c r="BF81" i="8" s="1"/>
  <c r="BE60" i="8" a="1"/>
  <c r="BE60" i="8" s="1"/>
  <c r="BG97" i="8" a="1"/>
  <c r="BG97" i="8" s="1"/>
  <c r="BG31" i="8" a="1"/>
  <c r="BG31" i="8" s="1"/>
  <c r="BF166" i="8" a="1"/>
  <c r="BF166" i="8" s="1"/>
  <c r="BF54" i="8" a="1"/>
  <c r="BF54" i="8" s="1"/>
  <c r="BG87" i="8" a="1"/>
  <c r="BG87" i="8" s="1"/>
  <c r="BG117" i="8" a="1"/>
  <c r="BG117" i="8" s="1"/>
  <c r="BG101" i="8" a="1"/>
  <c r="BG101" i="8" s="1"/>
  <c r="BE140" i="8" a="1"/>
  <c r="BE140" i="8" s="1"/>
  <c r="BG55" i="8" a="1"/>
  <c r="BG55" i="8" s="1"/>
  <c r="BE202" i="8" a="1"/>
  <c r="BE202" i="8" s="1"/>
  <c r="BK88" i="8" a="1"/>
  <c r="BK88" i="8" s="1"/>
  <c r="BG120" i="8" a="1"/>
  <c r="BG120" i="8" s="1"/>
  <c r="BK149" i="8" a="1"/>
  <c r="BK149" i="8" s="1"/>
  <c r="BJ197" i="8" a="1"/>
  <c r="BJ197" i="8" s="1"/>
  <c r="BG60" i="8" a="1"/>
  <c r="BG60" i="8" s="1"/>
  <c r="BG154" i="8" a="1"/>
  <c r="BG154" i="8" s="1"/>
  <c r="BG69" i="8" a="1"/>
  <c r="BG69" i="8" s="1"/>
  <c r="BG144" i="8" a="1"/>
  <c r="BG144" i="8" s="1"/>
  <c r="BG109" i="8" a="1"/>
  <c r="BG109" i="8" s="1"/>
  <c r="BF127" i="8" a="1"/>
  <c r="BF127" i="8" s="1"/>
  <c r="BF184" i="8" a="1"/>
  <c r="BF184" i="8" s="1"/>
  <c r="BE92" i="8" a="1"/>
  <c r="BE92" i="8" s="1"/>
  <c r="BK92" i="8" a="1"/>
  <c r="BK92" i="8" s="1"/>
  <c r="BF41" i="8" a="1"/>
  <c r="BF41" i="8" s="1"/>
  <c r="BF171" i="8" a="1"/>
  <c r="BF171" i="8" s="1"/>
  <c r="BF95" i="8" a="1"/>
  <c r="BF95" i="8" s="1"/>
  <c r="BF202" i="8" a="1"/>
  <c r="BF202" i="8" s="1"/>
  <c r="BG183" i="8" a="1"/>
  <c r="BG183" i="8" s="1"/>
  <c r="BF44" i="8" a="1"/>
  <c r="BF44" i="8" s="1"/>
  <c r="BE173" i="8" a="1"/>
  <c r="BE173" i="8" s="1"/>
  <c r="BG81" i="8" a="1"/>
  <c r="BG81" i="8" s="1"/>
  <c r="BG85" i="8" a="1"/>
  <c r="BG85" i="8" s="1"/>
  <c r="BG162" i="8" a="1"/>
  <c r="BG162" i="8" s="1"/>
  <c r="BE123" i="8" a="1"/>
  <c r="BE123" i="8" s="1"/>
  <c r="BF209" i="8" a="1"/>
  <c r="BF209" i="8" s="1"/>
  <c r="BK29" i="8" a="1"/>
  <c r="BK29" i="8" s="1"/>
  <c r="BG56" i="8" a="1"/>
  <c r="BG56" i="8" s="1"/>
  <c r="BF188" i="8" a="1"/>
  <c r="BF188" i="8" s="1"/>
  <c r="BF211" i="8" a="1"/>
  <c r="BF211" i="8" s="1"/>
  <c r="BK180" i="8" a="1"/>
  <c r="BK180" i="8" s="1"/>
  <c r="BF152" i="8" a="1"/>
  <c r="BF152" i="8" s="1"/>
  <c r="BF36" i="8" a="1"/>
  <c r="BF36" i="8" s="1"/>
  <c r="BE161" i="8" a="1"/>
  <c r="BE161" i="8" s="1"/>
  <c r="BG209" i="8" a="1"/>
  <c r="BG209" i="8" s="1"/>
  <c r="BG58" i="8" a="1"/>
  <c r="BG58" i="8" s="1"/>
  <c r="BK200" i="8" a="1"/>
  <c r="BK200" i="8" s="1"/>
  <c r="BG200" i="8" a="1"/>
  <c r="BG200" i="8" s="1"/>
  <c r="BG182" i="8" a="1"/>
  <c r="BG182" i="8" s="1"/>
  <c r="BE182" i="8" a="1"/>
  <c r="BE182" i="8" s="1"/>
  <c r="BG37" i="8" a="1"/>
  <c r="BG37" i="8" s="1"/>
  <c r="BE116" i="8" a="1"/>
  <c r="BE116" i="8" s="1"/>
  <c r="BF77" i="8" a="1"/>
  <c r="BF77" i="8" s="1"/>
  <c r="BF57" i="8" a="1"/>
  <c r="BF57" i="8" s="1"/>
  <c r="BF193" i="8" a="1"/>
  <c r="BF193" i="8" s="1"/>
  <c r="BF20" i="8" a="1"/>
  <c r="BF20" i="8" s="1"/>
  <c r="BF190" i="8" a="1"/>
  <c r="BF190" i="8" s="1"/>
  <c r="BK194" i="8" a="1"/>
  <c r="BK194" i="8" s="1"/>
  <c r="BE31" i="8" a="1"/>
  <c r="BE31" i="8" s="1"/>
  <c r="BG174" i="8" a="1"/>
  <c r="BG174" i="8" s="1"/>
  <c r="BF142" i="8" a="1"/>
  <c r="BF142" i="8" s="1"/>
  <c r="BF208" i="8" a="1"/>
  <c r="BF208" i="8" s="1"/>
  <c r="BE53" i="8" a="1"/>
  <c r="BE53" i="8" s="1"/>
  <c r="BE178" i="8" a="1"/>
  <c r="BE178" i="8" s="1"/>
  <c r="BF207" i="8" a="1"/>
  <c r="BF207" i="8" s="1"/>
  <c r="BK39" i="8" a="1"/>
  <c r="BK39" i="8" s="1"/>
  <c r="BE42" i="8" a="1"/>
  <c r="BE42" i="8" s="1"/>
  <c r="BF93" i="8" a="1"/>
  <c r="BF93" i="8" s="1"/>
  <c r="BF60" i="8" a="1"/>
  <c r="BF60" i="8" s="1"/>
  <c r="BK67" i="8" a="1"/>
  <c r="BK67" i="8" s="1"/>
  <c r="BK78" i="8" a="1"/>
  <c r="BK78" i="8" s="1"/>
  <c r="BG133" i="8" a="1"/>
  <c r="BG133" i="8" s="1"/>
  <c r="BF116" i="8" a="1"/>
  <c r="BF116" i="8" s="1"/>
  <c r="BK198" i="8" a="1"/>
  <c r="BK198" i="8" s="1"/>
  <c r="BF198" i="8" a="1"/>
  <c r="BF198" i="8" s="1"/>
  <c r="BK147" i="8" a="1"/>
  <c r="BK147" i="8" s="1"/>
  <c r="BK158" i="8" a="1"/>
  <c r="BK158" i="8" s="1"/>
  <c r="BG195" i="8" a="1"/>
  <c r="BG195" i="8" s="1"/>
  <c r="BE115" i="8" a="1"/>
  <c r="BE115" i="8" s="1"/>
  <c r="BG59" i="8" a="1"/>
  <c r="BG59" i="8" s="1"/>
  <c r="BL135" i="8" a="1"/>
  <c r="BL135" i="8" s="1"/>
  <c r="BG175" i="8" a="1"/>
  <c r="BG175" i="8" s="1"/>
  <c r="BE87" i="8" a="1"/>
  <c r="BE87" i="8" s="1"/>
  <c r="BE170" i="8" a="1"/>
  <c r="BE170" i="8" s="1"/>
  <c r="BE181" i="8" a="1"/>
  <c r="BE181" i="8" s="1"/>
  <c r="BE197" i="8" a="1"/>
  <c r="BE197" i="8" s="1"/>
  <c r="BF101" i="8" a="1"/>
  <c r="BF101" i="8" s="1"/>
  <c r="BK74" i="8" a="1"/>
  <c r="BK74" i="8" s="1"/>
  <c r="BF118" i="8" a="1"/>
  <c r="BF118" i="8" s="1"/>
  <c r="BK118" i="8" a="1"/>
  <c r="BK118" i="8" s="1"/>
  <c r="BG146" i="8" a="1"/>
  <c r="BG146" i="8" s="1"/>
  <c r="BF151" i="8" a="1"/>
  <c r="BF151" i="8" s="1"/>
  <c r="BJ57" i="8" a="1"/>
  <c r="BJ57" i="8" s="1"/>
  <c r="BI206" i="8" a="1"/>
  <c r="BI206" i="8" s="1"/>
  <c r="AD19" i="8" a="1"/>
  <c r="AD19" i="8" s="1"/>
  <c r="BH97" i="8" a="1"/>
  <c r="BH97" i="8" s="1"/>
  <c r="AO19" i="8" a="1"/>
  <c r="AO19" i="8" s="1"/>
  <c r="BG140" i="8" a="1"/>
  <c r="BG140" i="8" s="1"/>
  <c r="BI79" i="8" a="1"/>
  <c r="BI79" i="8" s="1"/>
  <c r="BG52" i="8" a="1"/>
  <c r="BG52" i="8" s="1"/>
  <c r="BL188" i="8" a="1"/>
  <c r="BL188" i="8" s="1"/>
  <c r="BF55" i="8" a="1"/>
  <c r="BF55" i="8" s="1"/>
  <c r="BG30" i="8" a="1"/>
  <c r="BG30" i="8" s="1"/>
  <c r="BK145" i="8" a="1"/>
  <c r="BK145" i="8" s="1"/>
  <c r="BE167" i="8" a="1"/>
  <c r="BE167" i="8" s="1"/>
  <c r="BF147" i="8" a="1"/>
  <c r="BF147" i="8" s="1"/>
  <c r="BM62" i="8" a="1"/>
  <c r="BM62" i="8" s="1"/>
  <c r="BM139" i="8" a="1"/>
  <c r="BM139" i="8" s="1"/>
  <c r="BG74" i="8" a="1"/>
  <c r="BG74" i="8" s="1"/>
  <c r="BM65" i="8" a="1"/>
  <c r="BM65" i="8" s="1"/>
  <c r="BE184" i="8" a="1"/>
  <c r="BE184" i="8" s="1"/>
  <c r="BG205" i="8" a="1"/>
  <c r="BG205" i="8" s="1"/>
  <c r="BG176" i="8" a="1"/>
  <c r="BG176" i="8" s="1"/>
  <c r="BK211" i="8" a="1"/>
  <c r="BK211" i="8" s="1"/>
  <c r="BH77" i="8" a="1"/>
  <c r="BH77" i="8" s="1"/>
  <c r="BI153" i="8" a="1"/>
  <c r="BI153" i="8" s="1"/>
  <c r="BF153" i="8" a="1"/>
  <c r="BF153" i="8" s="1"/>
  <c r="BF135" i="8" a="1"/>
  <c r="BF135" i="8" s="1"/>
  <c r="BN194" i="8" a="1"/>
  <c r="BN194" i="8" s="1"/>
  <c r="BM172" i="8" a="1"/>
  <c r="BM172" i="8" s="1"/>
  <c r="BE152" i="8" a="1"/>
  <c r="BE152" i="8" s="1"/>
  <c r="BI130" i="8" a="1"/>
  <c r="BI130" i="8" s="1"/>
  <c r="BG95" i="8" a="1"/>
  <c r="BG95" i="8" s="1"/>
  <c r="BE183" i="8" a="1"/>
  <c r="BE183" i="8" s="1"/>
  <c r="BF122" i="8" a="1"/>
  <c r="BF122" i="8" s="1"/>
  <c r="BG80" i="8" a="1"/>
  <c r="BG80" i="8" s="1"/>
  <c r="BI159" i="8" a="1"/>
  <c r="BI159" i="8" s="1"/>
  <c r="BG44" i="8" a="1"/>
  <c r="BG44" i="8" s="1"/>
  <c r="BK160" i="8" a="1"/>
  <c r="BK160" i="8" s="1"/>
  <c r="BK167" i="8" a="1"/>
  <c r="BK167" i="8" s="1"/>
  <c r="BM200" i="8" a="1"/>
  <c r="BM200" i="8" s="1"/>
  <c r="BE157" i="8" a="1"/>
  <c r="BE157" i="8" s="1"/>
  <c r="BK116" i="8" a="1"/>
  <c r="BK116" i="8" s="1"/>
  <c r="BH158" i="8" a="1"/>
  <c r="BH158" i="8" s="1"/>
  <c r="BN97" i="8" a="1"/>
  <c r="BN97" i="8" s="1"/>
  <c r="BM171" i="8" a="1"/>
  <c r="BM171" i="8" s="1"/>
  <c r="BF109" i="8" a="1"/>
  <c r="BF109" i="8" s="1"/>
  <c r="BF74" i="8" a="1"/>
  <c r="BF74" i="8" s="1"/>
  <c r="BG70" i="8" a="1"/>
  <c r="BG70" i="8" s="1"/>
  <c r="BN145" i="8" a="1"/>
  <c r="BN145" i="8" s="1"/>
  <c r="BJ156" i="8" a="1"/>
  <c r="BJ156" i="8" s="1"/>
  <c r="BE126" i="8" a="1"/>
  <c r="BE126" i="8" s="1"/>
  <c r="BH96" i="8" a="1"/>
  <c r="BH96" i="8" s="1"/>
  <c r="BN65" i="8" a="1"/>
  <c r="BN65" i="8" s="1"/>
  <c r="BJ22" i="8" a="1"/>
  <c r="BJ22" i="8" s="1"/>
  <c r="BJ174" i="8" a="1"/>
  <c r="BJ174" i="8" s="1"/>
  <c r="BL184" i="8" a="1"/>
  <c r="BL184" i="8" s="1"/>
  <c r="BI143" i="8" a="1"/>
  <c r="BI143" i="8" s="1"/>
  <c r="BH152" i="8" a="1"/>
  <c r="BH152" i="8" s="1"/>
  <c r="BL45" i="8" a="1"/>
  <c r="BL45" i="8" s="1"/>
  <c r="BE158" i="8" a="1"/>
  <c r="BE158" i="8" s="1"/>
  <c r="BA17" i="8"/>
  <c r="BI106" i="8" a="1"/>
  <c r="BI106" i="8" s="1"/>
  <c r="BM95" i="8" a="1"/>
  <c r="BM95" i="8" s="1"/>
  <c r="BH160" i="8" a="1"/>
  <c r="BH160" i="8" s="1"/>
  <c r="BL142" i="8" a="1"/>
  <c r="BL142" i="8" s="1"/>
  <c r="BG164" i="8" a="1"/>
  <c r="BG164" i="8" s="1"/>
  <c r="BI60" i="8" a="1"/>
  <c r="BI60" i="8" s="1"/>
  <c r="BF144" i="8" a="1"/>
  <c r="BF144" i="8" s="1"/>
  <c r="BJ94" i="8" a="1"/>
  <c r="BJ94" i="8" s="1"/>
  <c r="BF170" i="8" a="1"/>
  <c r="BF170" i="8" s="1"/>
  <c r="BE130" i="8" a="1"/>
  <c r="BE130" i="8" s="1"/>
  <c r="BF30" i="8" a="1"/>
  <c r="BF30" i="8" s="1"/>
  <c r="BH113" i="8" a="1"/>
  <c r="BH113" i="8" s="1"/>
  <c r="BJ199" i="8" a="1"/>
  <c r="BJ199" i="8" s="1"/>
  <c r="BI182" i="8" a="1"/>
  <c r="BI182" i="8" s="1"/>
  <c r="BM212" i="8" a="1"/>
  <c r="BM212" i="8" s="1"/>
  <c r="BE135" i="8" a="1"/>
  <c r="BE135" i="8" s="1"/>
  <c r="BE143" i="8" a="1"/>
  <c r="BE143" i="8" s="1"/>
  <c r="BH204" i="8" a="1"/>
  <c r="BH204" i="8" s="1"/>
  <c r="BE56" i="8" a="1"/>
  <c r="BE56" i="8" s="1"/>
  <c r="BI102" i="8" a="1"/>
  <c r="BI102" i="8" s="1"/>
  <c r="BG130" i="8" a="1"/>
  <c r="BG130" i="8" s="1"/>
  <c r="BE63" i="8" a="1"/>
  <c r="BE63" i="8" s="1"/>
  <c r="BN178" i="8" a="1"/>
  <c r="BN178" i="8" s="1"/>
  <c r="BI199" i="8" a="1"/>
  <c r="BI199" i="8" s="1"/>
  <c r="BH65" i="8" a="1"/>
  <c r="BH65" i="8" s="1"/>
  <c r="BG62" i="8" a="1"/>
  <c r="BG62" i="8" s="1"/>
  <c r="BN106" i="8" a="1"/>
  <c r="BN106" i="8" s="1"/>
  <c r="BI169" i="8" a="1"/>
  <c r="BI169" i="8" s="1"/>
  <c r="BN37" i="8" a="1"/>
  <c r="BN37" i="8" s="1"/>
  <c r="BM178" i="8" a="1"/>
  <c r="BM178" i="8" s="1"/>
  <c r="BF179" i="8" a="1"/>
  <c r="BF179" i="8" s="1"/>
  <c r="BF117" i="8" a="1"/>
  <c r="BF117" i="8" s="1"/>
  <c r="BE101" i="8" a="1"/>
  <c r="BE101" i="8" s="1"/>
  <c r="BE55" i="8" a="1"/>
  <c r="BE55" i="8" s="1"/>
  <c r="BF72" i="8" a="1"/>
  <c r="BF72" i="8" s="1"/>
  <c r="BG149" i="8" a="1"/>
  <c r="BG149" i="8" s="1"/>
  <c r="BE30" i="8" a="1"/>
  <c r="BE30" i="8" s="1"/>
  <c r="BF107" i="8" a="1"/>
  <c r="BF107" i="8" s="1"/>
  <c r="BE107" i="8" a="1"/>
  <c r="BE107" i="8" s="1"/>
  <c r="BE103" i="8" a="1"/>
  <c r="BE103" i="8" s="1"/>
  <c r="BN73" i="8" a="1"/>
  <c r="BN73" i="8" s="1"/>
  <c r="BG184" i="8" a="1"/>
  <c r="BG184" i="8" s="1"/>
  <c r="BI170" i="8" a="1"/>
  <c r="BI170" i="8" s="1"/>
  <c r="BE179" i="8" a="1"/>
  <c r="BE179" i="8" s="1"/>
  <c r="BE206" i="8" a="1"/>
  <c r="BE206" i="8" s="1"/>
  <c r="BI158" i="8" a="1"/>
  <c r="BI158" i="8" s="1"/>
  <c r="BG84" i="8" a="1"/>
  <c r="BG84" i="8" s="1"/>
  <c r="BK119" i="8" a="1"/>
  <c r="BK119" i="8" s="1"/>
  <c r="BM89" i="8" a="1"/>
  <c r="BM89" i="8" s="1"/>
  <c r="BM110" i="8" a="1"/>
  <c r="BM110" i="8" s="1"/>
  <c r="BI39" i="8" a="1"/>
  <c r="BI39" i="8" s="1"/>
  <c r="BE96" i="8" a="1"/>
  <c r="BE96" i="8" s="1"/>
  <c r="BL27" i="8" a="1"/>
  <c r="BL27" i="8" s="1"/>
  <c r="BM124" i="8" a="1"/>
  <c r="BM124" i="8" s="1"/>
  <c r="BN43" i="8" a="1"/>
  <c r="BN43" i="8" s="1"/>
  <c r="BH43" i="8" a="1"/>
  <c r="BH43" i="8" s="1"/>
  <c r="BE153" i="8" a="1"/>
  <c r="BE153" i="8" s="1"/>
  <c r="BG29" i="8" a="1"/>
  <c r="BG29" i="8" s="1"/>
  <c r="BK117" i="8" a="1"/>
  <c r="BK117" i="8" s="1"/>
  <c r="BH104" i="8" a="1"/>
  <c r="BH104" i="8" s="1"/>
  <c r="BF139" i="8" a="1"/>
  <c r="BF139" i="8" s="1"/>
  <c r="BM97" i="8" a="1"/>
  <c r="BM97" i="8" s="1"/>
  <c r="BH155" i="8" a="1"/>
  <c r="BH155" i="8" s="1"/>
  <c r="BL202" i="8" a="1"/>
  <c r="BL202" i="8" s="1"/>
  <c r="BJ38" i="8" a="1"/>
  <c r="BJ38" i="8" s="1"/>
  <c r="BF175" i="8" a="1"/>
  <c r="BF175" i="8" s="1"/>
  <c r="BN109" i="8" a="1"/>
  <c r="BN109" i="8" s="1"/>
  <c r="BJ157" i="8" a="1"/>
  <c r="BJ157" i="8" s="1"/>
  <c r="BJ177" i="8" a="1"/>
  <c r="BJ177" i="8" s="1"/>
  <c r="BL19" i="8" a="1"/>
  <c r="BL19" i="8" s="1"/>
  <c r="BK104" i="8" a="1"/>
  <c r="BK104" i="8" s="1"/>
  <c r="BM127" i="8" a="1"/>
  <c r="BM127" i="8" s="1"/>
  <c r="BJ107" i="8" a="1"/>
  <c r="BJ107" i="8" s="1"/>
  <c r="BJ210" i="8" a="1"/>
  <c r="BJ210" i="8" s="1"/>
  <c r="BJ201" i="8" a="1"/>
  <c r="BJ201" i="8" s="1"/>
  <c r="BN101" i="8" a="1"/>
  <c r="BN101" i="8" s="1"/>
  <c r="BH74" i="8" a="1"/>
  <c r="BH74" i="8" s="1"/>
  <c r="BI104" i="8" a="1"/>
  <c r="BI104" i="8" s="1"/>
  <c r="BL69" i="8" a="1"/>
  <c r="BL69" i="8" s="1"/>
  <c r="BN170" i="8" a="1"/>
  <c r="BN170" i="8" s="1"/>
  <c r="BN149" i="8" a="1"/>
  <c r="BN149" i="8" s="1"/>
  <c r="BN68" i="8" a="1"/>
  <c r="BN68" i="8" s="1"/>
  <c r="BH210" i="8" a="1"/>
  <c r="BH210" i="8" s="1"/>
  <c r="BM161" i="8" a="1"/>
  <c r="BM161" i="8" s="1"/>
  <c r="BL181" i="8" a="1"/>
  <c r="BL181" i="8" s="1"/>
  <c r="BL102" i="8" a="1"/>
  <c r="BL102" i="8" s="1"/>
  <c r="BJ147" i="8" a="1"/>
  <c r="BJ147" i="8" s="1"/>
  <c r="BH41" i="8" a="1"/>
  <c r="BH41" i="8" s="1"/>
  <c r="BI86" i="8" a="1"/>
  <c r="BI86" i="8" s="1"/>
  <c r="BL193" i="8" a="1"/>
  <c r="BL193" i="8" s="1"/>
  <c r="BN202" i="8" a="1"/>
  <c r="BN202" i="8" s="1"/>
  <c r="BL36" i="8" a="1"/>
  <c r="BL36" i="8" s="1"/>
  <c r="BH80" i="8" a="1"/>
  <c r="BH80" i="8" s="1"/>
  <c r="BM29" i="8" a="1"/>
  <c r="BM29" i="8" s="1"/>
  <c r="BJ104" i="8" a="1"/>
  <c r="BJ104" i="8" s="1"/>
  <c r="BJ134" i="8" a="1"/>
  <c r="BJ134" i="8" s="1"/>
  <c r="BI134" i="8" a="1"/>
  <c r="BI134" i="8" s="1"/>
  <c r="BN127" i="8" a="1"/>
  <c r="BN127" i="8" s="1"/>
  <c r="BH137" i="8" a="1"/>
  <c r="BH137" i="8" s="1"/>
  <c r="BI126" i="8" a="1"/>
  <c r="BI126" i="8" s="1"/>
  <c r="BH103" i="8" a="1"/>
  <c r="BH103" i="8" s="1"/>
  <c r="BI123" i="8" a="1"/>
  <c r="BI123" i="8" s="1"/>
  <c r="BN64" i="8" a="1"/>
  <c r="BN64" i="8" s="1"/>
  <c r="BM96" i="8" a="1"/>
  <c r="BM96" i="8" s="1"/>
  <c r="BL152" i="8" a="1"/>
  <c r="BL152" i="8" s="1"/>
  <c r="BI117" i="8" a="1"/>
  <c r="BI117" i="8" s="1"/>
  <c r="BN55" i="8" a="1"/>
  <c r="BN55" i="8" s="1"/>
  <c r="BH145" i="8" a="1"/>
  <c r="BH145" i="8" s="1"/>
  <c r="BI69" i="8" a="1"/>
  <c r="BI69" i="8" s="1"/>
  <c r="BH107" i="8" a="1"/>
  <c r="BH107" i="8" s="1"/>
  <c r="BI36" i="8" a="1"/>
  <c r="BI36" i="8" s="1"/>
  <c r="BI37" i="8" a="1"/>
  <c r="BI37" i="8" s="1"/>
  <c r="BL22" i="8" a="1"/>
  <c r="BL22" i="8" s="1"/>
  <c r="BL164" i="8" a="1"/>
  <c r="BL164" i="8" s="1"/>
  <c r="BN130" i="8" a="1"/>
  <c r="BN130" i="8" s="1"/>
  <c r="BI128" i="8" a="1"/>
  <c r="BI128" i="8" s="1"/>
  <c r="BI49" i="8" a="1"/>
  <c r="BI49" i="8" s="1"/>
  <c r="BL143" i="8" a="1"/>
  <c r="BL143" i="8" s="1"/>
  <c r="BM51" i="8" a="1"/>
  <c r="BM51" i="8" s="1"/>
  <c r="BN192" i="8" a="1"/>
  <c r="BN192" i="8" s="1"/>
  <c r="BJ85" i="8" a="1"/>
  <c r="BJ85" i="8" s="1"/>
  <c r="BH121" i="8" a="1"/>
  <c r="BH121" i="8" s="1"/>
  <c r="BL113" i="8" a="1"/>
  <c r="BL113" i="8" s="1"/>
  <c r="BN193" i="8" a="1"/>
  <c r="BN193" i="8" s="1"/>
  <c r="BN35" i="8" a="1"/>
  <c r="BN35" i="8" s="1"/>
  <c r="BN147" i="8" a="1"/>
  <c r="BN147" i="8" s="1"/>
  <c r="BJ184" i="8" a="1"/>
  <c r="BJ184" i="8" s="1"/>
  <c r="BM64" i="8" a="1"/>
  <c r="BM64" i="8" s="1"/>
  <c r="BN142" i="8" a="1"/>
  <c r="BN142" i="8" s="1"/>
  <c r="BN153" i="8" a="1"/>
  <c r="BN153" i="8" s="1"/>
  <c r="BJ135" i="8" a="1"/>
  <c r="BJ135" i="8" s="1"/>
  <c r="BH82" i="8" a="1"/>
  <c r="BH82" i="8" s="1"/>
  <c r="BJ175" i="8" a="1"/>
  <c r="BJ175" i="8" s="1"/>
  <c r="BM74" i="8" a="1"/>
  <c r="BM74" i="8" s="1"/>
  <c r="BM157" i="8" a="1"/>
  <c r="BM157" i="8" s="1"/>
  <c r="BI195" i="8" a="1"/>
  <c r="BI195" i="8" s="1"/>
  <c r="BI59" i="8" a="1"/>
  <c r="BI59" i="8" s="1"/>
  <c r="BL134" i="8" a="1"/>
  <c r="BL134" i="8" s="1"/>
  <c r="BM81" i="8" a="1"/>
  <c r="BM81" i="8" s="1"/>
  <c r="BH68" i="8" a="1"/>
  <c r="BH68" i="8" s="1"/>
  <c r="BH51" i="8" a="1"/>
  <c r="BH51" i="8" s="1"/>
  <c r="AN16" i="8" a="1"/>
  <c r="AN16" i="8" s="1"/>
  <c r="BL16" i="8" s="1" a="1"/>
  <c r="BL16" i="8" s="1"/>
  <c r="BM193" i="8" a="1"/>
  <c r="BM193" i="8" s="1"/>
  <c r="BH211" i="8" a="1"/>
  <c r="BH211" i="8" s="1"/>
  <c r="BN165" i="8" a="1"/>
  <c r="BN165" i="8" s="1"/>
  <c r="BM100" i="8" a="1"/>
  <c r="BM100" i="8" s="1"/>
  <c r="BM39" i="8" a="1"/>
  <c r="BM39" i="8" s="1"/>
  <c r="BN38" i="8" a="1"/>
  <c r="BN38" i="8" s="1"/>
  <c r="BJ189" i="8" a="1"/>
  <c r="BJ189" i="8" s="1"/>
  <c r="BC17" i="8"/>
  <c r="BN190" i="8" a="1"/>
  <c r="BN190" i="8" s="1"/>
  <c r="BL190" i="8" a="1"/>
  <c r="BL190" i="8" s="1"/>
  <c r="BN138" i="8" a="1"/>
  <c r="BN138" i="8" s="1"/>
  <c r="BL21" i="8" a="1"/>
  <c r="BL21" i="8" s="1"/>
  <c r="BJ47" i="8" a="1"/>
  <c r="BJ47" i="8" s="1"/>
  <c r="BL150" i="8" a="1"/>
  <c r="BL150" i="8" s="1"/>
  <c r="BI58" i="8" a="1"/>
  <c r="BI58" i="8" s="1"/>
  <c r="BL101" i="8" a="1"/>
  <c r="BL101" i="8" s="1"/>
  <c r="BI108" i="8" a="1"/>
  <c r="BI108" i="8" s="1"/>
  <c r="BN84" i="8" a="1"/>
  <c r="BN84" i="8" s="1"/>
  <c r="BL81" i="8" a="1"/>
  <c r="BL81" i="8" s="1"/>
  <c r="BM68" i="8" a="1"/>
  <c r="BM68" i="8" s="1"/>
  <c r="BJ63" i="8" a="1"/>
  <c r="BJ63" i="8" s="1"/>
  <c r="BI20" i="8" a="1"/>
  <c r="BI20" i="8" s="1"/>
  <c r="BL126" i="8" a="1"/>
  <c r="BL126" i="8" s="1"/>
  <c r="BI51" i="8" a="1"/>
  <c r="BI51" i="8" s="1"/>
  <c r="BI113" i="8" a="1"/>
  <c r="BI113" i="8" s="1"/>
  <c r="BJ207" i="8" a="1"/>
  <c r="BJ207" i="8" s="1"/>
  <c r="BM160" i="8" a="1"/>
  <c r="BM160" i="8" s="1"/>
  <c r="BL160" i="8" a="1"/>
  <c r="BL160" i="8" s="1"/>
  <c r="BI173" i="8" a="1"/>
  <c r="BI173" i="8" s="1"/>
  <c r="BM42" i="8" a="1"/>
  <c r="BM42" i="8" s="1"/>
  <c r="BM93" i="8" a="1"/>
  <c r="BM93" i="8" s="1"/>
  <c r="BJ31" i="8" a="1"/>
  <c r="BJ31" i="8" s="1"/>
  <c r="BJ150" i="8" a="1"/>
  <c r="BJ150" i="8" s="1"/>
  <c r="BH168" i="8" a="1"/>
  <c r="BH168" i="8" s="1"/>
  <c r="BL120" i="8" a="1"/>
  <c r="BL120" i="8" s="1"/>
  <c r="BN128" i="8" a="1"/>
  <c r="BN128" i="8" s="1"/>
  <c r="BL34" i="8" a="1"/>
  <c r="BL34" i="8" s="1"/>
  <c r="BI71" i="8" a="1"/>
  <c r="BI71" i="8" s="1"/>
  <c r="BL110" i="8" a="1"/>
  <c r="BL110" i="8" s="1"/>
  <c r="BJ93" i="8" a="1"/>
  <c r="BJ93" i="8" s="1"/>
  <c r="BI31" i="8" a="1"/>
  <c r="BI31" i="8" s="1"/>
  <c r="BL180" i="8" a="1"/>
  <c r="BL180" i="8" s="1"/>
  <c r="BH174" i="8" a="1"/>
  <c r="BH174" i="8" s="1"/>
  <c r="BI120" i="8" a="1"/>
  <c r="BI120" i="8" s="1"/>
  <c r="BI208" i="8" a="1"/>
  <c r="BI208" i="8" s="1"/>
  <c r="BJ53" i="8" a="1"/>
  <c r="BJ53" i="8" s="1"/>
  <c r="AE17" i="8" a="1"/>
  <c r="AE17" i="8" s="1"/>
  <c r="BN17" i="8" s="1" a="1"/>
  <c r="BN17" i="8" s="1"/>
  <c r="BM169" i="8" a="1"/>
  <c r="BM169" i="8" s="1"/>
  <c r="BM141" i="8" a="1"/>
  <c r="BM141" i="8" s="1"/>
  <c r="BM41" i="8" a="1"/>
  <c r="BM41" i="8" s="1"/>
  <c r="BJ121" i="8" a="1"/>
  <c r="BJ121" i="8" s="1"/>
  <c r="BM203" i="8" a="1"/>
  <c r="BM203" i="8" s="1"/>
  <c r="BI110" i="8" a="1"/>
  <c r="BI110" i="8" s="1"/>
  <c r="BH39" i="8" a="1"/>
  <c r="BH39" i="8" s="1"/>
  <c r="BH209" i="8" a="1"/>
  <c r="BH209" i="8" s="1"/>
  <c r="BL35" i="8" a="1"/>
  <c r="BL35" i="8" s="1"/>
  <c r="BN208" i="8" a="1"/>
  <c r="BN208" i="8" s="1"/>
  <c r="BM53" i="8" a="1"/>
  <c r="BM53" i="8" s="1"/>
  <c r="BJ153" i="8" a="1"/>
  <c r="BJ153" i="8" s="1"/>
  <c r="BH78" i="8" a="1"/>
  <c r="BH78" i="8" s="1"/>
  <c r="BH133" i="8" a="1"/>
  <c r="BH133" i="8" s="1"/>
  <c r="BH197" i="8" a="1"/>
  <c r="BH197" i="8" s="1"/>
  <c r="BN117" i="8" a="1"/>
  <c r="BN117" i="8" s="1"/>
  <c r="BH59" i="8" a="1"/>
  <c r="BH59" i="8" s="1"/>
  <c r="BI55" i="8" a="1"/>
  <c r="BI55" i="8" s="1"/>
  <c r="BH72" i="8" a="1"/>
  <c r="BH72" i="8" s="1"/>
  <c r="BL127" i="8" a="1"/>
  <c r="BL127" i="8" s="1"/>
  <c r="BI119" i="8" a="1"/>
  <c r="BI119" i="8" s="1"/>
  <c r="BJ34" i="8" a="1"/>
  <c r="BJ34" i="8" s="1"/>
  <c r="BH49" i="8" a="1"/>
  <c r="BH49" i="8" s="1"/>
  <c r="BL172" i="8" a="1"/>
  <c r="BL172" i="8" s="1"/>
  <c r="BH190" i="8" a="1"/>
  <c r="BH190" i="8" s="1"/>
  <c r="BA16" i="8"/>
  <c r="BH183" i="8" a="1"/>
  <c r="BH183" i="8" s="1"/>
  <c r="BL138" i="8" a="1"/>
  <c r="BL138" i="8" s="1"/>
  <c r="BL167" i="8" a="1"/>
  <c r="BL167" i="8" s="1"/>
  <c r="BJ64" i="8" a="1"/>
  <c r="BJ64" i="8" s="1"/>
  <c r="BM80" i="8" a="1"/>
  <c r="BM80" i="8" s="1"/>
  <c r="BM112" i="8" a="1"/>
  <c r="BM112" i="8" s="1"/>
  <c r="BI175" i="8" a="1"/>
  <c r="BI175" i="8" s="1"/>
  <c r="BI179" i="8" a="1"/>
  <c r="BI179" i="8" s="1"/>
  <c r="BI70" i="8" a="1"/>
  <c r="BI70" i="8" s="1"/>
  <c r="BN157" i="8" a="1"/>
  <c r="BN157" i="8" s="1"/>
  <c r="BJ108" i="8" a="1"/>
  <c r="BJ108" i="8" s="1"/>
  <c r="BM114" i="8" a="1"/>
  <c r="BM114" i="8" s="1"/>
  <c r="BH134" i="8" a="1"/>
  <c r="BH134" i="8" s="1"/>
  <c r="BI62" i="8" a="1"/>
  <c r="BI62" i="8" s="1"/>
  <c r="BM30" i="8" a="1"/>
  <c r="BM30" i="8" s="1"/>
  <c r="BH139" i="8" a="1"/>
  <c r="BH139" i="8" s="1"/>
  <c r="BL83" i="8" a="1"/>
  <c r="BL83" i="8" s="1"/>
  <c r="BL145" i="8" a="1"/>
  <c r="BL145" i="8" s="1"/>
  <c r="BL20" i="8" a="1"/>
  <c r="BL20" i="8" s="1"/>
  <c r="BM126" i="8" a="1"/>
  <c r="BM126" i="8" s="1"/>
  <c r="BH176" i="8" a="1"/>
  <c r="BH176" i="8" s="1"/>
  <c r="BH185" i="8" a="1"/>
  <c r="BH185" i="8" s="1"/>
  <c r="BH95" i="8" a="1"/>
  <c r="BH95" i="8" s="1"/>
  <c r="BJ44" i="8" a="1"/>
  <c r="BJ44" i="8" s="1"/>
  <c r="BL73" i="8" a="1"/>
  <c r="BL73" i="8" s="1"/>
  <c r="BN21" i="8" a="1"/>
  <c r="BN21" i="8" s="1"/>
  <c r="BI93" i="8" a="1"/>
  <c r="BI93" i="8" s="1"/>
  <c r="BN76" i="8" a="1"/>
  <c r="BN76" i="8" s="1"/>
  <c r="BJ40" i="8" a="1"/>
  <c r="BJ40" i="8" s="1"/>
  <c r="BI161" i="8" a="1"/>
  <c r="BI161" i="8" s="1"/>
  <c r="BH208" i="8" a="1"/>
  <c r="BH208" i="8" s="1"/>
  <c r="BH178" i="8" a="1"/>
  <c r="BH178" i="8" s="1"/>
  <c r="BI75" i="8" a="1"/>
  <c r="BI75" i="8" s="1"/>
  <c r="BL144" i="8" a="1"/>
  <c r="BL144" i="8" s="1"/>
  <c r="BH28" i="8" a="1"/>
  <c r="BH28" i="8" s="1"/>
  <c r="BI166" i="8" a="1"/>
  <c r="BI166" i="8" s="1"/>
  <c r="BI131" i="8" a="1"/>
  <c r="BI131" i="8" s="1"/>
  <c r="BI137" i="8" a="1"/>
  <c r="BI137" i="8" s="1"/>
  <c r="BN67" i="8" a="1"/>
  <c r="BN67" i="8" s="1"/>
  <c r="BN20" i="8" a="1"/>
  <c r="BN20" i="8" s="1"/>
  <c r="BL163" i="8" a="1"/>
  <c r="BL163" i="8" s="1"/>
  <c r="BI103" i="8" a="1"/>
  <c r="BI103" i="8" s="1"/>
  <c r="BM204" i="8" a="1"/>
  <c r="BM204" i="8" s="1"/>
  <c r="BI165" i="8" a="1"/>
  <c r="BI165" i="8" s="1"/>
  <c r="BH122" i="8" a="1"/>
  <c r="BH122" i="8" s="1"/>
  <c r="BH50" i="8" a="1"/>
  <c r="BH50" i="8" s="1"/>
  <c r="BB17" i="8"/>
  <c r="BJ120" i="8" a="1"/>
  <c r="BJ120" i="8" s="1"/>
  <c r="BJ169" i="8" a="1"/>
  <c r="BJ169" i="8" s="1"/>
  <c r="BN164" i="8" a="1"/>
  <c r="BN164" i="8" s="1"/>
  <c r="BL147" i="8" a="1"/>
  <c r="BL147" i="8" s="1"/>
  <c r="BN62" i="8" a="1"/>
  <c r="BN62" i="8" s="1"/>
  <c r="BL30" i="8" a="1"/>
  <c r="BL30" i="8" s="1"/>
  <c r="BJ139" i="8" a="1"/>
  <c r="BJ139" i="8" s="1"/>
  <c r="BH83" i="8" a="1"/>
  <c r="BH83" i="8" s="1"/>
  <c r="BM145" i="8" a="1"/>
  <c r="BM145" i="8" s="1"/>
  <c r="BI127" i="8" a="1"/>
  <c r="BI127" i="8" s="1"/>
  <c r="BH81" i="8" a="1"/>
  <c r="BH81" i="8" s="1"/>
  <c r="BM131" i="8" a="1"/>
  <c r="BM131" i="8" s="1"/>
  <c r="BJ67" i="8" a="1"/>
  <c r="BJ67" i="8" s="1"/>
  <c r="BI85" i="8" a="1"/>
  <c r="BI85" i="8" s="1"/>
  <c r="BJ103" i="8" a="1"/>
  <c r="BJ103" i="8" s="1"/>
  <c r="BN123" i="8" a="1"/>
  <c r="BN123" i="8" s="1"/>
  <c r="BI204" i="8" a="1"/>
  <c r="BI204" i="8" s="1"/>
  <c r="BL185" i="8" a="1"/>
  <c r="BL185" i="8" s="1"/>
  <c r="BN191" i="8" a="1"/>
  <c r="BN191" i="8" s="1"/>
  <c r="BJ203" i="8" a="1"/>
  <c r="BJ203" i="8" s="1"/>
  <c r="BJ71" i="8" a="1"/>
  <c r="BJ71" i="8" s="1"/>
  <c r="BI21" i="8" a="1"/>
  <c r="BI21" i="8" s="1"/>
  <c r="BJ89" i="8" a="1"/>
  <c r="BJ89" i="8" s="1"/>
  <c r="BN77" i="8" a="1"/>
  <c r="BN77" i="8" s="1"/>
  <c r="BJ110" i="8" a="1"/>
  <c r="BJ110" i="8" s="1"/>
  <c r="BJ39" i="8" a="1"/>
  <c r="BJ39" i="8" s="1"/>
  <c r="BL42" i="8" a="1"/>
  <c r="BL42" i="8" s="1"/>
  <c r="BM76" i="8" a="1"/>
  <c r="BM76" i="8" s="1"/>
  <c r="BJ122" i="8" a="1"/>
  <c r="BJ122" i="8" s="1"/>
  <c r="BN180" i="8" a="1"/>
  <c r="BN180" i="8" s="1"/>
  <c r="BM26" i="8" a="1"/>
  <c r="BM26" i="8" s="1"/>
  <c r="BI168" i="8" a="1"/>
  <c r="BI168" i="8" s="1"/>
  <c r="BH200" i="8" a="1"/>
  <c r="BH200" i="8" s="1"/>
  <c r="BJ182" i="8" a="1"/>
  <c r="BJ182" i="8" s="1"/>
  <c r="BN27" i="8" a="1"/>
  <c r="BN27" i="8" s="1"/>
  <c r="BN124" i="8" a="1"/>
  <c r="BN124" i="8" s="1"/>
  <c r="BL212" i="8" a="1"/>
  <c r="BL212" i="8" s="1"/>
  <c r="BH53" i="8" a="1"/>
  <c r="BH53" i="8" s="1"/>
  <c r="BM75" i="8" a="1"/>
  <c r="BM75" i="8" s="1"/>
  <c r="BN94" i="8" a="1"/>
  <c r="BN94" i="8" s="1"/>
  <c r="BN133" i="8" a="1"/>
  <c r="BN133" i="8" s="1"/>
  <c r="BN179" i="8" a="1"/>
  <c r="BN179" i="8" s="1"/>
  <c r="BH181" i="8" a="1"/>
  <c r="BH181" i="8" s="1"/>
  <c r="BH117" i="8" a="1"/>
  <c r="BH117" i="8" s="1"/>
  <c r="BH56" i="8" a="1"/>
  <c r="BH56" i="8" s="1"/>
  <c r="BL118" i="8" a="1"/>
  <c r="BL118" i="8" s="1"/>
  <c r="BH141" i="8" a="1"/>
  <c r="BH141" i="8" s="1"/>
  <c r="BJ141" i="8" a="1"/>
  <c r="BJ141" i="8" s="1"/>
  <c r="BN70" i="8" a="1"/>
  <c r="BN70" i="8" s="1"/>
  <c r="BN146" i="8" a="1"/>
  <c r="BN146" i="8" s="1"/>
  <c r="BL146" i="8" a="1"/>
  <c r="BL146" i="8" s="1"/>
  <c r="BJ130" i="8" a="1"/>
  <c r="BJ130" i="8" s="1"/>
  <c r="BJ206" i="8" a="1"/>
  <c r="BJ206" i="8" s="1"/>
  <c r="BL116" i="8" a="1"/>
  <c r="BL116" i="8" s="1"/>
  <c r="BN116" i="8" a="1"/>
  <c r="BN116" i="8" s="1"/>
  <c r="BM105" i="8" a="1"/>
  <c r="BM105" i="8" s="1"/>
  <c r="BJ92" i="8" a="1"/>
  <c r="BJ92" i="8" s="1"/>
  <c r="BM48" i="8" a="1"/>
  <c r="BM48" i="8" s="1"/>
  <c r="BM115" i="8" a="1"/>
  <c r="BM115" i="8" s="1"/>
  <c r="BM128" i="8" a="1"/>
  <c r="BM128" i="8" s="1"/>
  <c r="BM149" i="8" a="1"/>
  <c r="BM149" i="8" s="1"/>
  <c r="BN139" i="8" a="1"/>
  <c r="BN139" i="8" s="1"/>
  <c r="BI184" i="8" a="1"/>
  <c r="BI184" i="8" s="1"/>
  <c r="BJ131" i="8" a="1"/>
  <c r="BJ131" i="8" s="1"/>
  <c r="BL63" i="8" a="1"/>
  <c r="BL63" i="8" s="1"/>
  <c r="BH67" i="8" a="1"/>
  <c r="BH67" i="8" s="1"/>
  <c r="BH126" i="8" a="1"/>
  <c r="BH126" i="8" s="1"/>
  <c r="BI172" i="8" a="1"/>
  <c r="BI172" i="8" s="1"/>
  <c r="BH154" i="8" a="1"/>
  <c r="BH154" i="8" s="1"/>
  <c r="BM85" i="8" a="1"/>
  <c r="BM85" i="8" s="1"/>
  <c r="BN176" i="8" a="1"/>
  <c r="BN176" i="8" s="1"/>
  <c r="BN107" i="8" a="1"/>
  <c r="BN107" i="8" s="1"/>
  <c r="BM123" i="8" a="1"/>
  <c r="BM123" i="8" s="1"/>
  <c r="BL97" i="8" a="1"/>
  <c r="BL97" i="8" s="1"/>
  <c r="BJ113" i="8" a="1"/>
  <c r="BJ113" i="8" s="1"/>
  <c r="BL199" i="8" a="1"/>
  <c r="BL199" i="8" s="1"/>
  <c r="BL183" i="8" a="1"/>
  <c r="BL183" i="8" s="1"/>
  <c r="BJ183" i="8" a="1"/>
  <c r="BJ183" i="8" s="1"/>
  <c r="BI138" i="8" a="1"/>
  <c r="BI138" i="8" s="1"/>
  <c r="BJ167" i="8" a="1"/>
  <c r="BJ167" i="8" s="1"/>
  <c r="BI211" i="8" a="1"/>
  <c r="BI211" i="8" s="1"/>
  <c r="BI160" i="8" a="1"/>
  <c r="BI160" i="8" s="1"/>
  <c r="BM98" i="8" a="1"/>
  <c r="BM98" i="8" s="1"/>
  <c r="BN173" i="8" a="1"/>
  <c r="BN173" i="8" s="1"/>
  <c r="BL100" i="8" a="1"/>
  <c r="BL100" i="8" s="1"/>
  <c r="BL58" i="8" a="1"/>
  <c r="BL58" i="8" s="1"/>
  <c r="BM164" i="8" a="1"/>
  <c r="BM164" i="8" s="1"/>
  <c r="BL153" i="8" a="1"/>
  <c r="BL153" i="8" s="1"/>
  <c r="BI78" i="8" a="1"/>
  <c r="BI78" i="8" s="1"/>
  <c r="BM144" i="8" a="1"/>
  <c r="BM144" i="8" s="1"/>
  <c r="BJ87" i="8" a="1"/>
  <c r="BJ87" i="8" s="1"/>
  <c r="BL133" i="8" a="1"/>
  <c r="BL133" i="8" s="1"/>
  <c r="BH109" i="8" a="1"/>
  <c r="BH109" i="8" s="1"/>
  <c r="BH23" i="8" a="1"/>
  <c r="BH23" i="8" s="1"/>
  <c r="BJ29" i="8" a="1"/>
  <c r="BJ29" i="8" s="1"/>
  <c r="BN181" i="8" a="1"/>
  <c r="BN181" i="8" s="1"/>
  <c r="BM117" i="8" a="1"/>
  <c r="BM117" i="8" s="1"/>
  <c r="BL158" i="8" a="1"/>
  <c r="BL158" i="8" s="1"/>
  <c r="BH198" i="8" a="1"/>
  <c r="BH198" i="8" s="1"/>
  <c r="BL166" i="8" a="1"/>
  <c r="BL166" i="8" s="1"/>
  <c r="BJ115" i="8" a="1"/>
  <c r="BJ115" i="8" s="1"/>
  <c r="BN52" i="8" a="1"/>
  <c r="BN52" i="8" s="1"/>
  <c r="BJ186" i="8" a="1"/>
  <c r="BJ186" i="8" s="1"/>
  <c r="BN114" i="8" a="1"/>
  <c r="BN114" i="8" s="1"/>
  <c r="BJ30" i="8" a="1"/>
  <c r="BJ30" i="8" s="1"/>
  <c r="BI83" i="8" a="1"/>
  <c r="BI83" i="8" s="1"/>
  <c r="BH119" i="8" a="1"/>
  <c r="BH119" i="8" s="1"/>
  <c r="BN137" i="8" a="1"/>
  <c r="BN137" i="8" s="1"/>
  <c r="BM49" i="8" a="1"/>
  <c r="BM49" i="8" s="1"/>
  <c r="BM163" i="8" a="1"/>
  <c r="BM163" i="8" s="1"/>
  <c r="BM159" i="8" a="1"/>
  <c r="BM159" i="8" s="1"/>
  <c r="BH54" i="8" a="1"/>
  <c r="BH54" i="8" s="1"/>
  <c r="BJ205" i="8" a="1"/>
  <c r="BJ205" i="8" s="1"/>
  <c r="BI41" i="8" a="1"/>
  <c r="BI41" i="8" s="1"/>
  <c r="BN103" i="8" a="1"/>
  <c r="BN103" i="8" s="1"/>
  <c r="BM185" i="8" a="1"/>
  <c r="BM185" i="8" s="1"/>
  <c r="BI97" i="8" a="1"/>
  <c r="BI97" i="8" s="1"/>
  <c r="BJ191" i="8" a="1"/>
  <c r="BJ191" i="8" s="1"/>
  <c r="BM155" i="8" a="1"/>
  <c r="BM155" i="8" s="1"/>
  <c r="BM106" i="8" a="1"/>
  <c r="BM106" i="8" s="1"/>
  <c r="BI183" i="8" a="1"/>
  <c r="BI183" i="8" s="1"/>
  <c r="BL165" i="8" a="1"/>
  <c r="BL165" i="8" s="1"/>
  <c r="BJ125" i="8" a="1"/>
  <c r="BJ125" i="8" s="1"/>
  <c r="BN210" i="8" a="1"/>
  <c r="BN210" i="8" s="1"/>
  <c r="BN150" i="8" a="1"/>
  <c r="BN150" i="8" s="1"/>
  <c r="BL201" i="8" a="1"/>
  <c r="BL201" i="8" s="1"/>
  <c r="BI201" i="8" a="1"/>
  <c r="BI201" i="8" s="1"/>
  <c r="BI45" i="8" a="1"/>
  <c r="BI45" i="8" s="1"/>
  <c r="BM82" i="8" a="1"/>
  <c r="BM82" i="8" s="1"/>
  <c r="BI133" i="8" a="1"/>
  <c r="BI133" i="8" s="1"/>
  <c r="BJ117" i="8" a="1"/>
  <c r="BJ117" i="8" s="1"/>
  <c r="BJ74" i="8" a="1"/>
  <c r="BJ74" i="8" s="1"/>
  <c r="BL104" i="8" a="1"/>
  <c r="BL104" i="8" s="1"/>
  <c r="BN59" i="8" a="1"/>
  <c r="BN59" i="8" s="1"/>
  <c r="BN188" i="8" a="1"/>
  <c r="BN188" i="8" s="1"/>
  <c r="BH188" i="8" a="1"/>
  <c r="BH188" i="8" s="1"/>
  <c r="BL72" i="8" a="1"/>
  <c r="BL72" i="8" s="1"/>
  <c r="BN134" i="8" a="1"/>
  <c r="BN134" i="8" s="1"/>
  <c r="BB18" i="8"/>
  <c r="BI149" i="8" a="1"/>
  <c r="BI149" i="8" s="1"/>
  <c r="BJ148" i="8" a="1"/>
  <c r="BJ148" i="8" s="1"/>
  <c r="BN131" i="8" a="1"/>
  <c r="BN131" i="8" s="1"/>
  <c r="BL131" i="8" a="1"/>
  <c r="BL131" i="8" s="1"/>
  <c r="BH156" i="8" a="1"/>
  <c r="BH156" i="8" s="1"/>
  <c r="BN172" i="8" a="1"/>
  <c r="BN172" i="8" s="1"/>
  <c r="BN163" i="8" a="1"/>
  <c r="BN163" i="8" s="1"/>
  <c r="BH193" i="8" a="1"/>
  <c r="BH193" i="8" s="1"/>
  <c r="BI98" i="8" a="1"/>
  <c r="BI98" i="8" s="1"/>
  <c r="BL203" i="8" a="1"/>
  <c r="BL203" i="8" s="1"/>
  <c r="BH73" i="8" a="1"/>
  <c r="BH73" i="8" s="1"/>
  <c r="BM21" i="8" a="1"/>
  <c r="BM21" i="8" s="1"/>
  <c r="BL173" i="8" a="1"/>
  <c r="BL173" i="8" s="1"/>
  <c r="BJ65" i="8" a="1"/>
  <c r="BJ65" i="8" s="1"/>
  <c r="BM50" i="8" a="1"/>
  <c r="BM50" i="8" s="1"/>
  <c r="BL40" i="8" a="1"/>
  <c r="BL40" i="8" s="1"/>
  <c r="BL132" i="8" a="1"/>
  <c r="BL132" i="8" s="1"/>
  <c r="BH31" i="8" a="1"/>
  <c r="BH31" i="8" s="1"/>
  <c r="BI152" i="8" a="1"/>
  <c r="BI152" i="8" s="1"/>
  <c r="BM189" i="8" a="1"/>
  <c r="BM189" i="8" s="1"/>
  <c r="BM142" i="8" a="1"/>
  <c r="BM142" i="8" s="1"/>
  <c r="BL37" i="8" a="1"/>
  <c r="BL37" i="8" s="1"/>
  <c r="BN80" i="8" a="1"/>
  <c r="BN80" i="8" s="1"/>
  <c r="BI135" i="8" a="1"/>
  <c r="BI135" i="8" s="1"/>
  <c r="BM197" i="8" a="1"/>
  <c r="BM197" i="8" s="1"/>
  <c r="BM101" i="8" a="1"/>
  <c r="BM101" i="8" s="1"/>
  <c r="BI84" i="8" a="1"/>
  <c r="BI84" i="8" s="1"/>
  <c r="BH30" i="8" a="1"/>
  <c r="BH30" i="8" s="1"/>
  <c r="BJ145" i="8" a="1"/>
  <c r="BJ145" i="8" s="1"/>
  <c r="BH132" i="8" a="1"/>
  <c r="BH132" i="8" s="1"/>
  <c r="BN174" i="8" a="1"/>
  <c r="BN174" i="8" s="1"/>
  <c r="BM168" i="8" a="1"/>
  <c r="BM168" i="8" s="1"/>
  <c r="BJ58" i="8" a="1"/>
  <c r="BJ58" i="8" s="1"/>
  <c r="BJ200" i="8" a="1"/>
  <c r="BJ200" i="8" s="1"/>
  <c r="BI27" i="8" a="1"/>
  <c r="BI27" i="8" s="1"/>
  <c r="BJ35" i="8" a="1"/>
  <c r="BJ35" i="8" s="1"/>
  <c r="BJ208" i="8" a="1"/>
  <c r="BJ208" i="8" s="1"/>
  <c r="BH164" i="8" a="1"/>
  <c r="BH164" i="8" s="1"/>
  <c r="BL109" i="8" a="1"/>
  <c r="BL109" i="8" s="1"/>
  <c r="BJ56" i="8" a="1"/>
  <c r="BJ56" i="8" s="1"/>
  <c r="BN74" i="8" a="1"/>
  <c r="BN74" i="8" s="1"/>
  <c r="BI157" i="8" a="1"/>
  <c r="BI157" i="8" s="1"/>
  <c r="BL28" i="8" a="1"/>
  <c r="BL28" i="8" s="1"/>
  <c r="BI147" i="8" a="1"/>
  <c r="BI147" i="8" s="1"/>
  <c r="BN115" i="8" a="1"/>
  <c r="BN115" i="8" s="1"/>
  <c r="BL137" i="8" a="1"/>
  <c r="BL137" i="8" s="1"/>
  <c r="BJ159" i="8" a="1"/>
  <c r="BJ159" i="8" s="1"/>
  <c r="BL95" i="8" a="1"/>
  <c r="BL95" i="8" s="1"/>
  <c r="BI167" i="8" a="1"/>
  <c r="BI167" i="8" s="1"/>
  <c r="BN42" i="8" a="1"/>
  <c r="BN42" i="8" s="1"/>
  <c r="BM125" i="8" a="1"/>
  <c r="BM125" i="8" s="1"/>
  <c r="BL47" i="8" a="1"/>
  <c r="BL47" i="8" s="1"/>
  <c r="BI88" i="8" a="1"/>
  <c r="BI88" i="8" s="1"/>
  <c r="BJ161" i="8" a="1"/>
  <c r="BJ161" i="8" s="1"/>
  <c r="BM111" i="8" a="1"/>
  <c r="BM111" i="8" s="1"/>
  <c r="BJ37" i="8" a="1"/>
  <c r="BJ37" i="8" s="1"/>
  <c r="BN78" i="8" a="1"/>
  <c r="BN78" i="8" s="1"/>
  <c r="BN144" i="8" a="1"/>
  <c r="BN144" i="8" s="1"/>
  <c r="BI94" i="8" a="1"/>
  <c r="BI94" i="8" s="1"/>
  <c r="BH87" i="8" a="1"/>
  <c r="BH87" i="8" s="1"/>
  <c r="BM133" i="8" a="1"/>
  <c r="BM133" i="8" s="1"/>
  <c r="BI109" i="8" a="1"/>
  <c r="BI109" i="8" s="1"/>
  <c r="BN23" i="8" a="1"/>
  <c r="BN23" i="8" s="1"/>
  <c r="BJ181" i="8" a="1"/>
  <c r="BJ181" i="8" s="1"/>
  <c r="BM56" i="8" a="1"/>
  <c r="BM56" i="8" s="1"/>
  <c r="BH101" i="8" a="1"/>
  <c r="BH101" i="8" s="1"/>
  <c r="BL141" i="8" a="1"/>
  <c r="BL141" i="8" s="1"/>
  <c r="BM92" i="8" a="1"/>
  <c r="BM92" i="8" s="1"/>
  <c r="BM147" i="8" a="1"/>
  <c r="BM147" i="8" s="1"/>
  <c r="BI198" i="8" a="1"/>
  <c r="BI198" i="8" s="1"/>
  <c r="BJ166" i="8" a="1"/>
  <c r="BJ166" i="8" s="1"/>
  <c r="BI151" i="8" a="1"/>
  <c r="BI151" i="8" s="1"/>
  <c r="BL48" i="8" a="1"/>
  <c r="BL48" i="8" s="1"/>
  <c r="BH186" i="8" a="1"/>
  <c r="BH186" i="8" s="1"/>
  <c r="BL114" i="8" a="1"/>
  <c r="BL114" i="8" s="1"/>
  <c r="BL154" i="8" a="1"/>
  <c r="BL154" i="8" s="1"/>
  <c r="BJ54" i="8" a="1"/>
  <c r="BJ54" i="8" s="1"/>
  <c r="BI162" i="8" a="1"/>
  <c r="BI162" i="8" s="1"/>
  <c r="BM107" i="8" a="1"/>
  <c r="BM107" i="8" s="1"/>
  <c r="BI185" i="8" a="1"/>
  <c r="BI185" i="8" s="1"/>
  <c r="BI95" i="8" a="1"/>
  <c r="BI95" i="8" s="1"/>
  <c r="BL207" i="8" a="1"/>
  <c r="BL207" i="8" s="1"/>
  <c r="BJ98" i="8" a="1"/>
  <c r="BJ98" i="8" s="1"/>
  <c r="BM173" i="8" a="1"/>
  <c r="BM173" i="8" s="1"/>
  <c r="BH110" i="8" a="1"/>
  <c r="BH110" i="8" s="1"/>
  <c r="BH88" i="8" a="1"/>
  <c r="BH88" i="8" s="1"/>
  <c r="BL50" i="8" a="1"/>
  <c r="BL50" i="8" s="1"/>
  <c r="BJ180" i="8" a="1"/>
  <c r="BJ180" i="8" s="1"/>
  <c r="BJ138" i="8" a="1"/>
  <c r="BJ138" i="8" s="1"/>
  <c r="BN71" i="8" a="1"/>
  <c r="BN71" i="8" s="1"/>
  <c r="BL96" i="8" a="1"/>
  <c r="BL96" i="8" s="1"/>
  <c r="BH125" i="8" a="1"/>
  <c r="BH125" i="8" s="1"/>
  <c r="BN122" i="8" a="1"/>
  <c r="BN122" i="8" s="1"/>
  <c r="BH180" i="8" a="1"/>
  <c r="BH180" i="8" s="1"/>
  <c r="BN46" i="8" a="1"/>
  <c r="BN46" i="8" s="1"/>
  <c r="BJ129" i="8" a="1"/>
  <c r="BJ129" i="8" s="1"/>
  <c r="BN182" i="8" a="1"/>
  <c r="BN182" i="8" s="1"/>
  <c r="BL189" i="8" a="1"/>
  <c r="BL189" i="8" s="1"/>
  <c r="BI57" i="8" a="1"/>
  <c r="BI57" i="8" s="1"/>
  <c r="BI187" i="8" a="1"/>
  <c r="BI187" i="8" s="1"/>
  <c r="AE18" i="8" a="1"/>
  <c r="AE18" i="8" s="1"/>
  <c r="AP18" i="8" a="1"/>
  <c r="AP18" i="8" s="1"/>
  <c r="BL78" i="8" a="1"/>
  <c r="BL78" i="8" s="1"/>
  <c r="BH135" i="8" a="1"/>
  <c r="BH135" i="8" s="1"/>
  <c r="BN82" i="8" a="1"/>
  <c r="BN82" i="8" s="1"/>
  <c r="BJ60" i="8" a="1"/>
  <c r="BJ60" i="8" s="1"/>
  <c r="BI144" i="8" a="1"/>
  <c r="BI144" i="8" s="1"/>
  <c r="BL94" i="8" a="1"/>
  <c r="BL94" i="8" s="1"/>
  <c r="BJ133" i="8" a="1"/>
  <c r="BJ133" i="8" s="1"/>
  <c r="BM109" i="8" a="1"/>
  <c r="BM109" i="8" s="1"/>
  <c r="BI23" i="8" a="1"/>
  <c r="BI23" i="8" s="1"/>
  <c r="AP19" i="8" a="1"/>
  <c r="AP19" i="8" s="1"/>
  <c r="AE19" i="8" a="1"/>
  <c r="AE19" i="8" s="1"/>
  <c r="BI101" i="8" a="1"/>
  <c r="BI101" i="8" s="1"/>
  <c r="BH70" i="8" a="1"/>
  <c r="BH70" i="8" s="1"/>
  <c r="BJ75" i="8" a="1"/>
  <c r="BJ75" i="8" s="1"/>
  <c r="BL80" i="8" a="1"/>
  <c r="BL80" i="8" s="1"/>
  <c r="BJ24" i="8" a="1"/>
  <c r="BJ24" i="8" s="1"/>
  <c r="BM135" i="8" a="1"/>
  <c r="BM135" i="8" s="1"/>
  <c r="BN175" i="8" a="1"/>
  <c r="BN175" i="8" s="1"/>
  <c r="BH60" i="8" a="1"/>
  <c r="BH60" i="8" s="1"/>
  <c r="BH94" i="8" a="1"/>
  <c r="BH94" i="8" s="1"/>
  <c r="BL87" i="8" a="1"/>
  <c r="BL87" i="8" s="1"/>
  <c r="BH170" i="8" a="1"/>
  <c r="BH170" i="8" s="1"/>
  <c r="BL23" i="8" a="1"/>
  <c r="BL23" i="8" s="1"/>
  <c r="BN56" i="8" a="1"/>
  <c r="BN56" i="8" s="1"/>
  <c r="BJ118" i="8" a="1"/>
  <c r="BJ118" i="8" s="1"/>
  <c r="BL186" i="8" a="1"/>
  <c r="BL186" i="8" s="1"/>
  <c r="BH179" i="8" a="1"/>
  <c r="BH179" i="8" s="1"/>
  <c r="BM70" i="8" a="1"/>
  <c r="BM70" i="8" s="1"/>
  <c r="BL157" i="8" a="1"/>
  <c r="BL157" i="8" s="1"/>
  <c r="BN108" i="8" a="1"/>
  <c r="BN108" i="8" s="1"/>
  <c r="BH75" i="8" a="1"/>
  <c r="BH75" i="8" s="1"/>
  <c r="BM153" i="8" a="1"/>
  <c r="BM153" i="8" s="1"/>
  <c r="BJ80" i="8" a="1"/>
  <c r="BJ80" i="8" s="1"/>
  <c r="BH24" i="8" a="1"/>
  <c r="BH24" i="8" s="1"/>
  <c r="AO16" i="8" a="1"/>
  <c r="AO16" i="8" s="1"/>
  <c r="AD16" i="8" a="1"/>
  <c r="AD16" i="8" s="1"/>
  <c r="BM175" i="8" a="1"/>
  <c r="BM175" i="8" s="1"/>
  <c r="BL175" i="8" a="1"/>
  <c r="BL175" i="8" s="1"/>
  <c r="BN60" i="8" a="1"/>
  <c r="BN60" i="8" s="1"/>
  <c r="BI87" i="8" a="1"/>
  <c r="BI87" i="8" s="1"/>
  <c r="BJ23" i="8" a="1"/>
  <c r="BJ23" i="8" s="1"/>
  <c r="BJ70" i="8" a="1"/>
  <c r="BJ70" i="8" s="1"/>
  <c r="BM102" i="8" a="1"/>
  <c r="BM102" i="8" s="1"/>
  <c r="BI146" i="8" a="1"/>
  <c r="BI146" i="8" s="1"/>
  <c r="AP16" i="8" a="1"/>
  <c r="AP16" i="8" s="1"/>
  <c r="AE16" i="8" a="1"/>
  <c r="AE16" i="8" s="1"/>
  <c r="BC16" i="8"/>
  <c r="BL115" i="8" a="1"/>
  <c r="BL115" i="8" s="1"/>
  <c r="BJ140" i="8" a="1"/>
  <c r="BJ140" i="8" s="1"/>
  <c r="BN75" i="8" a="1"/>
  <c r="BN75" i="8" s="1"/>
  <c r="BL75" i="8" a="1"/>
  <c r="BL75" i="8" s="1"/>
  <c r="BJ164" i="8" a="1"/>
  <c r="BJ164" i="8" s="1"/>
  <c r="BM78" i="8" a="1"/>
  <c r="BM78" i="8" s="1"/>
  <c r="BJ78" i="8" a="1"/>
  <c r="BJ78" i="8" s="1"/>
  <c r="BJ112" i="8" a="1"/>
  <c r="BJ112" i="8" s="1"/>
  <c r="BN135" i="8" a="1"/>
  <c r="BN135" i="8" s="1"/>
  <c r="BM60" i="8" a="1"/>
  <c r="BM60" i="8" s="1"/>
  <c r="BL170" i="8" a="1"/>
  <c r="BL170" i="8" s="1"/>
  <c r="AN18" i="8" a="1"/>
  <c r="AN18" i="8" s="1"/>
  <c r="AC18" i="8" a="1"/>
  <c r="AC18" i="8" s="1"/>
  <c r="BI56" i="8" a="1"/>
  <c r="BI56" i="8" s="1"/>
  <c r="BH153" i="8" a="1"/>
  <c r="BH153" i="8" s="1"/>
  <c r="BH112" i="8" a="1"/>
  <c r="BH112" i="8" s="1"/>
  <c r="BL60" i="8" a="1"/>
  <c r="BL60" i="8" s="1"/>
  <c r="BJ144" i="8" a="1"/>
  <c r="BJ144" i="8" s="1"/>
  <c r="BL179" i="8" a="1"/>
  <c r="BL179" i="8" s="1"/>
  <c r="BH118" i="8" a="1"/>
  <c r="BH118" i="8" s="1"/>
  <c r="BN141" i="8" a="1"/>
  <c r="BN141" i="8" s="1"/>
  <c r="BJ146" i="8" a="1"/>
  <c r="BJ146" i="8" s="1"/>
  <c r="BJ195" i="8" a="1"/>
  <c r="BJ195" i="8" s="1"/>
  <c r="BN87" i="8" a="1"/>
  <c r="BN87" i="8" s="1"/>
  <c r="BM87" i="8" a="1"/>
  <c r="BM87" i="8" s="1"/>
  <c r="BM170" i="8" a="1"/>
  <c r="BM170" i="8" s="1"/>
  <c r="BN29" i="8" a="1"/>
  <c r="BN29" i="8" s="1"/>
  <c r="BJ179" i="8" a="1"/>
  <c r="BJ179" i="8" s="1"/>
  <c r="BI181" i="8" a="1"/>
  <c r="BI181" i="8" s="1"/>
  <c r="BN197" i="8" a="1"/>
  <c r="BN197" i="8" s="1"/>
  <c r="BI197" i="8" a="1"/>
  <c r="BI197" i="8" s="1"/>
  <c r="BJ101" i="8" a="1"/>
  <c r="BJ101" i="8" s="1"/>
  <c r="BI74" i="8" a="1"/>
  <c r="BI74" i="8" s="1"/>
  <c r="BN118" i="8" a="1"/>
  <c r="BN118" i="8" s="1"/>
  <c r="BL70" i="8" a="1"/>
  <c r="BL70" i="8" s="1"/>
  <c r="BM146" i="8" a="1"/>
  <c r="BM146" i="8" s="1"/>
  <c r="BM130" i="8" a="1"/>
  <c r="BM130" i="8" s="1"/>
  <c r="BL206" i="8" a="1"/>
  <c r="BL206" i="8" s="1"/>
  <c r="BM206" i="8" a="1"/>
  <c r="BM206" i="8" s="1"/>
  <c r="BM116" i="8" a="1"/>
  <c r="BM116" i="8" s="1"/>
  <c r="BM28" i="8" a="1"/>
  <c r="BM28" i="8" s="1"/>
  <c r="BJ158" i="8" a="1"/>
  <c r="BJ158" i="8" s="1"/>
  <c r="BN195" i="8" a="1"/>
  <c r="BN195" i="8" s="1"/>
  <c r="BL92" i="8" a="1"/>
  <c r="BL92" i="8" s="1"/>
  <c r="BI92" i="8" a="1"/>
  <c r="BI92" i="8" s="1"/>
  <c r="BH52" i="8" a="1"/>
  <c r="BH52" i="8" s="1"/>
  <c r="BI186" i="8" a="1"/>
  <c r="BI186" i="8" s="1"/>
  <c r="BJ188" i="8" a="1"/>
  <c r="BJ188" i="8" s="1"/>
  <c r="BI188" i="8" a="1"/>
  <c r="BI188" i="8" s="1"/>
  <c r="BJ84" i="8" a="1"/>
  <c r="BJ84" i="8" s="1"/>
  <c r="BJ114" i="8" a="1"/>
  <c r="BJ114" i="8" s="1"/>
  <c r="BJ55" i="8" a="1"/>
  <c r="BJ55" i="8" s="1"/>
  <c r="BM72" i="8" a="1"/>
  <c r="BM72" i="8" s="1"/>
  <c r="BM134" i="8" a="1"/>
  <c r="BM134" i="8" s="1"/>
  <c r="BJ62" i="8" a="1"/>
  <c r="BJ62" i="8" s="1"/>
  <c r="BH149" i="8" a="1"/>
  <c r="BH149" i="8" s="1"/>
  <c r="BI30" i="8" a="1"/>
  <c r="BI30" i="8" s="1"/>
  <c r="BM91" i="8" a="1"/>
  <c r="BM91" i="8" s="1"/>
  <c r="BM137" i="8" a="1"/>
  <c r="BM137" i="8" s="1"/>
  <c r="BJ137" i="8" a="1"/>
  <c r="BJ137" i="8" s="1"/>
  <c r="BL49" i="8" a="1"/>
  <c r="BL49" i="8" s="1"/>
  <c r="BI67" i="8" a="1"/>
  <c r="BI67" i="8" s="1"/>
  <c r="BI156" i="8" a="1"/>
  <c r="BI156" i="8" s="1"/>
  <c r="BJ20" i="8" a="1"/>
  <c r="BJ20" i="8" s="1"/>
  <c r="BH172" i="8" a="1"/>
  <c r="BH172" i="8" s="1"/>
  <c r="BN51" i="8" a="1"/>
  <c r="BN51" i="8" s="1"/>
  <c r="BN159" i="8" a="1"/>
  <c r="BN159" i="8" s="1"/>
  <c r="BI154" i="8" a="1"/>
  <c r="BI154" i="8" s="1"/>
  <c r="BH69" i="8" a="1"/>
  <c r="BH69" i="8" s="1"/>
  <c r="BN69" i="8" a="1"/>
  <c r="BN69" i="8" s="1"/>
  <c r="BJ190" i="8" a="1"/>
  <c r="BJ190" i="8" s="1"/>
  <c r="BL54" i="8" a="1"/>
  <c r="BL54" i="8" s="1"/>
  <c r="BJ162" i="8" a="1"/>
  <c r="BJ162" i="8" s="1"/>
  <c r="BM176" i="8" a="1"/>
  <c r="BM176" i="8" s="1"/>
  <c r="BL107" i="8" a="1"/>
  <c r="BL107" i="8" s="1"/>
  <c r="BL103" i="8" a="1"/>
  <c r="BL103" i="8" s="1"/>
  <c r="BJ86" i="8" a="1"/>
  <c r="BJ86" i="8" s="1"/>
  <c r="BL123" i="8" a="1"/>
  <c r="BL123" i="8" s="1"/>
  <c r="BM121" i="8" a="1"/>
  <c r="BM121" i="8" s="1"/>
  <c r="BJ185" i="8" a="1"/>
  <c r="BJ185" i="8" s="1"/>
  <c r="BN113" i="8" a="1"/>
  <c r="BN113" i="8" s="1"/>
  <c r="BL191" i="8" a="1"/>
  <c r="BL191" i="8" s="1"/>
  <c r="BH171" i="8" a="1"/>
  <c r="BH171" i="8" s="1"/>
  <c r="BJ155" i="8" a="1"/>
  <c r="BJ155" i="8" s="1"/>
  <c r="BN95" i="8" a="1"/>
  <c r="BN95" i="8" s="1"/>
  <c r="BI207" i="8" a="1"/>
  <c r="BI207" i="8" s="1"/>
  <c r="BM167" i="8" a="1"/>
  <c r="BM167" i="8" s="1"/>
  <c r="BN211" i="8" a="1"/>
  <c r="BN211" i="8" s="1"/>
  <c r="BI44" i="8" a="1"/>
  <c r="BI44" i="8" s="1"/>
  <c r="BI194" i="8" a="1"/>
  <c r="BI194" i="8" s="1"/>
  <c r="BM73" i="8" a="1"/>
  <c r="BM73" i="8" s="1"/>
  <c r="BL89" i="8" a="1"/>
  <c r="BL89" i="8" s="1"/>
  <c r="BI77" i="8" a="1"/>
  <c r="BI77" i="8" s="1"/>
  <c r="BL32" i="8" a="1"/>
  <c r="BL32" i="8" s="1"/>
  <c r="BI65" i="8" a="1"/>
  <c r="BI65" i="8" s="1"/>
  <c r="BH93" i="8" a="1"/>
  <c r="BH93" i="8" s="1"/>
  <c r="BN47" i="8" a="1"/>
  <c r="BN47" i="8" s="1"/>
  <c r="BH76" i="8" a="1"/>
  <c r="BH76" i="8" s="1"/>
  <c r="BL31" i="8" a="1"/>
  <c r="BL31" i="8" s="1"/>
  <c r="BI180" i="8" a="1"/>
  <c r="BI180" i="8" s="1"/>
  <c r="BM152" i="8" a="1"/>
  <c r="BM152" i="8" s="1"/>
  <c r="BM46" i="8" a="1"/>
  <c r="BM46" i="8" s="1"/>
  <c r="BI174" i="8" a="1"/>
  <c r="BI174" i="8" s="1"/>
  <c r="BH58" i="8" a="1"/>
  <c r="BH58" i="8" s="1"/>
  <c r="BL111" i="8" a="1"/>
  <c r="BL111" i="8" s="1"/>
  <c r="BH45" i="8" a="1"/>
  <c r="BH45" i="8" s="1"/>
  <c r="BI124" i="8" a="1"/>
  <c r="BI124" i="8" s="1"/>
  <c r="BM57" i="8" a="1"/>
  <c r="BM57" i="8" s="1"/>
  <c r="BL57" i="8" a="1"/>
  <c r="BL57" i="8" s="1"/>
  <c r="BM120" i="8" a="1"/>
  <c r="BM120" i="8" s="1"/>
  <c r="BL208" i="8" a="1"/>
  <c r="BL208" i="8" s="1"/>
  <c r="BL53" i="8" a="1"/>
  <c r="BL53" i="8" s="1"/>
  <c r="AC17" i="8" a="1"/>
  <c r="AC17" i="8" s="1"/>
  <c r="BL17" i="8" s="1" a="1"/>
  <c r="BL17" i="8" s="1"/>
  <c r="BL169" i="8" a="1"/>
  <c r="BL169" i="8" s="1"/>
  <c r="BM37" i="8" a="1"/>
  <c r="BM37" i="8" s="1"/>
  <c r="BJ91" i="8" a="1"/>
  <c r="BJ91" i="8" s="1"/>
  <c r="BL51" i="8" a="1"/>
  <c r="BL51" i="8" s="1"/>
  <c r="BH86" i="8" a="1"/>
  <c r="BH86" i="8" s="1"/>
  <c r="BH130" i="8" a="1"/>
  <c r="BH130" i="8" s="1"/>
  <c r="BH206" i="8" a="1"/>
  <c r="BH206" i="8" s="1"/>
  <c r="BH140" i="8" a="1"/>
  <c r="BH140" i="8" s="1"/>
  <c r="BH62" i="8" a="1"/>
  <c r="BH62" i="8" s="1"/>
  <c r="BL128" i="8" a="1"/>
  <c r="BL128" i="8" s="1"/>
  <c r="BN83" i="8" a="1"/>
  <c r="BN83" i="8" s="1"/>
  <c r="BL68" i="8" a="1"/>
  <c r="BL68" i="8" s="1"/>
  <c r="BN91" i="8" a="1"/>
  <c r="BN91" i="8" s="1"/>
  <c r="BJ49" i="8" a="1"/>
  <c r="BJ49" i="8" s="1"/>
  <c r="BM156" i="8" a="1"/>
  <c r="BM156" i="8" s="1"/>
  <c r="BJ51" i="8" a="1"/>
  <c r="BJ51" i="8" s="1"/>
  <c r="BN154" i="8" a="1"/>
  <c r="BN154" i="8" s="1"/>
  <c r="BI54" i="8" a="1"/>
  <c r="BI54" i="8" s="1"/>
  <c r="BH205" i="8" a="1"/>
  <c r="BH205" i="8" s="1"/>
  <c r="BI205" i="8" a="1"/>
  <c r="BI205" i="8" s="1"/>
  <c r="BL176" i="8" a="1"/>
  <c r="BL176" i="8" s="1"/>
  <c r="BN171" i="8" a="1"/>
  <c r="BN171" i="8" s="1"/>
  <c r="BM199" i="8" a="1"/>
  <c r="BM199" i="8" s="1"/>
  <c r="BM207" i="8" a="1"/>
  <c r="BM207" i="8" s="1"/>
  <c r="BJ202" i="8" a="1"/>
  <c r="BJ202" i="8" s="1"/>
  <c r="BI189" i="8" a="1"/>
  <c r="BI189" i="8" s="1"/>
  <c r="BH142" i="8" a="1"/>
  <c r="BH142" i="8" s="1"/>
  <c r="BH120" i="8" a="1"/>
  <c r="BH120" i="8" s="1"/>
  <c r="AO17" i="8" a="1"/>
  <c r="AO17" i="8" s="1"/>
  <c r="BM17" i="8" s="1" a="1"/>
  <c r="BM17" i="8" s="1"/>
  <c r="BJ28" i="8" a="1"/>
  <c r="BJ28" i="8" s="1"/>
  <c r="BM158" i="8" a="1"/>
  <c r="BM158" i="8" s="1"/>
  <c r="BH108" i="8" a="1"/>
  <c r="BH108" i="8" s="1"/>
  <c r="BM195" i="8" a="1"/>
  <c r="BM195" i="8" s="1"/>
  <c r="BH147" i="8" a="1"/>
  <c r="BH147" i="8" s="1"/>
  <c r="BL198" i="8" a="1"/>
  <c r="BL198" i="8" s="1"/>
  <c r="BM198" i="8" a="1"/>
  <c r="BM198" i="8" s="1"/>
  <c r="BN151" i="8" a="1"/>
  <c r="BN151" i="8" s="1"/>
  <c r="BM151" i="8" a="1"/>
  <c r="BM151" i="8" s="1"/>
  <c r="BI48" i="8" a="1"/>
  <c r="BI48" i="8" s="1"/>
  <c r="BL140" i="8" a="1"/>
  <c r="BL140" i="8" s="1"/>
  <c r="BI52" i="8" a="1"/>
  <c r="BI52" i="8" s="1"/>
  <c r="BM186" i="8" a="1"/>
  <c r="BM186" i="8" s="1"/>
  <c r="BM59" i="8" a="1"/>
  <c r="BM59" i="8" s="1"/>
  <c r="BM83" i="8" a="1"/>
  <c r="BM83" i="8" s="1"/>
  <c r="BH127" i="8" a="1"/>
  <c r="BH127" i="8" s="1"/>
  <c r="BJ81" i="8" a="1"/>
  <c r="BJ81" i="8" s="1"/>
  <c r="BJ119" i="8" a="1"/>
  <c r="BJ119" i="8" s="1"/>
  <c r="BN34" i="8" a="1"/>
  <c r="BN34" i="8" s="1"/>
  <c r="BJ68" i="8" a="1"/>
  <c r="BJ68" i="8" s="1"/>
  <c r="BH184" i="8" a="1"/>
  <c r="BH184" i="8" s="1"/>
  <c r="BH63" i="8" a="1"/>
  <c r="BH63" i="8" s="1"/>
  <c r="BN49" i="8" a="1"/>
  <c r="BN49" i="8" s="1"/>
  <c r="BM67" i="8" a="1"/>
  <c r="BM67" i="8" s="1"/>
  <c r="BN156" i="8" a="1"/>
  <c r="BN156" i="8" s="1"/>
  <c r="BH20" i="8" a="1"/>
  <c r="BH20" i="8" s="1"/>
  <c r="BM143" i="8" a="1"/>
  <c r="BM143" i="8" s="1"/>
  <c r="BL162" i="8" a="1"/>
  <c r="BL162" i="8" s="1"/>
  <c r="BN162" i="8" a="1"/>
  <c r="BN162" i="8" s="1"/>
  <c r="BN205" i="8" a="1"/>
  <c r="BN205" i="8" s="1"/>
  <c r="BM103" i="8" a="1"/>
  <c r="BM103" i="8" s="1"/>
  <c r="BL121" i="8" a="1"/>
  <c r="BL121" i="8" s="1"/>
  <c r="BM113" i="8" a="1"/>
  <c r="BM113" i="8" s="1"/>
  <c r="BI191" i="8" a="1"/>
  <c r="BI191" i="8" s="1"/>
  <c r="BI155" i="8" a="1"/>
  <c r="BI155" i="8" s="1"/>
  <c r="BJ106" i="8" a="1"/>
  <c r="BJ106" i="8" s="1"/>
  <c r="BN199" i="8" a="1"/>
  <c r="BN199" i="8" s="1"/>
  <c r="BM183" i="8" a="1"/>
  <c r="BM183" i="8" s="1"/>
  <c r="BM138" i="8" a="1"/>
  <c r="BM138" i="8" s="1"/>
  <c r="BN167" i="8" a="1"/>
  <c r="BN167" i="8" s="1"/>
  <c r="BM211" i="8" a="1"/>
  <c r="BM211" i="8" s="1"/>
  <c r="BL44" i="8" a="1"/>
  <c r="BL44" i="8" s="1"/>
  <c r="BN160" i="8" a="1"/>
  <c r="BN160" i="8" s="1"/>
  <c r="BL194" i="8" a="1"/>
  <c r="BL194" i="8" s="1"/>
  <c r="BH202" i="8" a="1"/>
  <c r="BH202" i="8" s="1"/>
  <c r="BH203" i="8" a="1"/>
  <c r="BH203" i="8" s="1"/>
  <c r="BJ73" i="8" a="1"/>
  <c r="BJ73" i="8" s="1"/>
  <c r="BJ21" i="8" a="1"/>
  <c r="BJ21" i="8" s="1"/>
  <c r="BI100" i="8" a="1"/>
  <c r="BI100" i="8" s="1"/>
  <c r="BH100" i="8" a="1"/>
  <c r="BH100" i="8" s="1"/>
  <c r="BH89" i="8" a="1"/>
  <c r="BH89" i="8" s="1"/>
  <c r="BM77" i="8" a="1"/>
  <c r="BM77" i="8" s="1"/>
  <c r="BJ42" i="8" a="1"/>
  <c r="BJ42" i="8" s="1"/>
  <c r="BJ32" i="8" a="1"/>
  <c r="BJ32" i="8" s="1"/>
  <c r="BJ96" i="8" a="1"/>
  <c r="BJ96" i="8" s="1"/>
  <c r="BI47" i="8" a="1"/>
  <c r="BI47" i="8" s="1"/>
  <c r="BJ132" i="8" a="1"/>
  <c r="BJ132" i="8" s="1"/>
  <c r="BM150" i="8" a="1"/>
  <c r="BM150" i="8" s="1"/>
  <c r="BN152" i="8" a="1"/>
  <c r="BN152" i="8" s="1"/>
  <c r="BN161" i="8" a="1"/>
  <c r="BN161" i="8" s="1"/>
  <c r="BL209" i="8" a="1"/>
  <c r="BL209" i="8" s="1"/>
  <c r="BM38" i="8" a="1"/>
  <c r="BM38" i="8" s="1"/>
  <c r="BI129" i="8" a="1"/>
  <c r="BI129" i="8" s="1"/>
  <c r="BN45" i="8" a="1"/>
  <c r="BN45" i="8" s="1"/>
  <c r="BM27" i="8" a="1"/>
  <c r="BM27" i="8" s="1"/>
  <c r="BJ124" i="8" a="1"/>
  <c r="BJ124" i="8" s="1"/>
  <c r="BH189" i="8" a="1"/>
  <c r="BH189" i="8" s="1"/>
  <c r="BN212" i="8" a="1"/>
  <c r="BN212" i="8" s="1"/>
  <c r="BL43" i="8" a="1"/>
  <c r="BL43" i="8" s="1"/>
  <c r="BJ142" i="8" a="1"/>
  <c r="BJ142" i="8" s="1"/>
  <c r="BM208" i="8" a="1"/>
  <c r="BM208" i="8" s="1"/>
  <c r="BI53" i="8" a="1"/>
  <c r="BI53" i="8" s="1"/>
  <c r="BN169" i="8" a="1"/>
  <c r="BN169" i="8" s="1"/>
  <c r="BH169" i="8" a="1"/>
  <c r="BH169" i="8" s="1"/>
  <c r="BI29" i="8" a="1"/>
  <c r="BI29" i="8" s="1"/>
  <c r="BL29" i="8" a="1"/>
  <c r="BL29" i="8" s="1"/>
  <c r="BM179" i="8" a="1"/>
  <c r="BM179" i="8" s="1"/>
  <c r="BM181" i="8" a="1"/>
  <c r="BM181" i="8" s="1"/>
  <c r="BL56" i="8" a="1"/>
  <c r="BL56" i="8" s="1"/>
  <c r="BI141" i="8" a="1"/>
  <c r="BI141" i="8" s="1"/>
  <c r="BH157" i="8" a="1"/>
  <c r="BH157" i="8" s="1"/>
  <c r="BL130" i="8" a="1"/>
  <c r="BL130" i="8" s="1"/>
  <c r="BN206" i="8" a="1"/>
  <c r="BN206" i="8" s="1"/>
  <c r="BJ116" i="8" a="1"/>
  <c r="BJ116" i="8" s="1"/>
  <c r="BI28" i="8" a="1"/>
  <c r="BI28" i="8" s="1"/>
  <c r="BN158" i="8" a="1"/>
  <c r="BN158" i="8" s="1"/>
  <c r="BM108" i="8" a="1"/>
  <c r="BM108" i="8" s="1"/>
  <c r="BL108" i="8" a="1"/>
  <c r="BL108" i="8" s="1"/>
  <c r="BL195" i="8" a="1"/>
  <c r="BL195" i="8" s="1"/>
  <c r="BN92" i="8" a="1"/>
  <c r="BN92" i="8" s="1"/>
  <c r="BJ198" i="8" a="1"/>
  <c r="BJ198" i="8" s="1"/>
  <c r="BH166" i="8" a="1"/>
  <c r="BH166" i="8" s="1"/>
  <c r="BN166" i="8" a="1"/>
  <c r="BN166" i="8" s="1"/>
  <c r="BH151" i="8" a="1"/>
  <c r="BH151" i="8" s="1"/>
  <c r="BM140" i="8" a="1"/>
  <c r="BM140" i="8" s="1"/>
  <c r="BN104" i="8" a="1"/>
  <c r="BN104" i="8" s="1"/>
  <c r="BM188" i="8" a="1"/>
  <c r="BM188" i="8" s="1"/>
  <c r="BL84" i="8" a="1"/>
  <c r="BL84" i="8" s="1"/>
  <c r="BI114" i="8" a="1"/>
  <c r="BI114" i="8" s="1"/>
  <c r="BI72" i="8" a="1"/>
  <c r="BI72" i="8" s="1"/>
  <c r="BJ72" i="8" a="1"/>
  <c r="BJ72" i="8" s="1"/>
  <c r="BJ149" i="8" a="1"/>
  <c r="BJ149" i="8" s="1"/>
  <c r="BN30" i="8" a="1"/>
  <c r="BN30" i="8" s="1"/>
  <c r="BJ83" i="8" a="1"/>
  <c r="BJ83" i="8" s="1"/>
  <c r="BI81" i="8" a="1"/>
  <c r="BI81" i="8" s="1"/>
  <c r="BM119" i="8" a="1"/>
  <c r="BM119" i="8" s="1"/>
  <c r="BN63" i="8" a="1"/>
  <c r="BN63" i="8" s="1"/>
  <c r="BL67" i="8" a="1"/>
  <c r="BL67" i="8" s="1"/>
  <c r="BN126" i="8" a="1"/>
  <c r="BN126" i="8" s="1"/>
  <c r="BJ143" i="8" a="1"/>
  <c r="BJ143" i="8" s="1"/>
  <c r="BJ163" i="8" a="1"/>
  <c r="BJ163" i="8" s="1"/>
  <c r="BL159" i="8" a="1"/>
  <c r="BL159" i="8" s="1"/>
  <c r="BM154" i="8" a="1"/>
  <c r="BM154" i="8" s="1"/>
  <c r="BM69" i="8" a="1"/>
  <c r="BM69" i="8" s="1"/>
  <c r="BI190" i="8" a="1"/>
  <c r="BI190" i="8" s="1"/>
  <c r="BN85" i="8" a="1"/>
  <c r="BN85" i="8" s="1"/>
  <c r="BH162" i="8" a="1"/>
  <c r="BH162" i="8" s="1"/>
  <c r="BL205" i="8" a="1"/>
  <c r="BL205" i="8" s="1"/>
  <c r="BI107" i="8" a="1"/>
  <c r="BI107" i="8" s="1"/>
  <c r="BM86" i="8" a="1"/>
  <c r="BM86" i="8" s="1"/>
  <c r="BN121" i="8" a="1"/>
  <c r="BN121" i="8" s="1"/>
  <c r="BN185" i="8" a="1"/>
  <c r="BN185" i="8" s="1"/>
  <c r="BN155" i="8" a="1"/>
  <c r="BN155" i="8" s="1"/>
  <c r="BH106" i="8" a="1"/>
  <c r="BH106" i="8" s="1"/>
  <c r="BJ95" i="8" a="1"/>
  <c r="BJ95" i="8" s="1"/>
  <c r="BL211" i="8" a="1"/>
  <c r="BL211" i="8" s="1"/>
  <c r="BH99" i="8" a="1"/>
  <c r="BH99" i="8" s="1"/>
  <c r="BN98" i="8" a="1"/>
  <c r="BN98" i="8" s="1"/>
  <c r="BM25" i="8" a="1"/>
  <c r="BM25" i="8" s="1"/>
  <c r="BH71" i="8" a="1"/>
  <c r="BH71" i="8" s="1"/>
  <c r="BL64" i="8" a="1"/>
  <c r="BL64" i="8" s="1"/>
  <c r="BJ173" i="8" a="1"/>
  <c r="BJ173" i="8" s="1"/>
  <c r="BL77" i="8" a="1"/>
  <c r="BL77" i="8" s="1"/>
  <c r="BN110" i="8" a="1"/>
  <c r="BN110" i="8" s="1"/>
  <c r="BH42" i="8" a="1"/>
  <c r="BH42" i="8" s="1"/>
  <c r="BH32" i="8" a="1"/>
  <c r="BH32" i="8" s="1"/>
  <c r="BI96" i="8" a="1"/>
  <c r="BI96" i="8" s="1"/>
  <c r="BL125" i="8" a="1"/>
  <c r="BL125" i="8" s="1"/>
  <c r="BN93" i="8" a="1"/>
  <c r="BN93" i="8" s="1"/>
  <c r="BH47" i="8" a="1"/>
  <c r="BH47" i="8" s="1"/>
  <c r="BJ88" i="8" a="1"/>
  <c r="BJ88" i="8" s="1"/>
  <c r="BL210" i="8" a="1"/>
  <c r="BL210" i="8" s="1"/>
  <c r="BM210" i="8" a="1"/>
  <c r="BM210" i="8" s="1"/>
  <c r="BI122" i="8" a="1"/>
  <c r="BI122" i="8" s="1"/>
  <c r="BH40" i="8" a="1"/>
  <c r="BH40" i="8" s="1"/>
  <c r="BM132" i="8" a="1"/>
  <c r="BM132" i="8" s="1"/>
  <c r="BM180" i="8" a="1"/>
  <c r="BM180" i="8" s="1"/>
  <c r="BH150" i="8" a="1"/>
  <c r="BH150" i="8" s="1"/>
  <c r="BJ152" i="8" a="1"/>
  <c r="BJ152" i="8" s="1"/>
  <c r="AD18" i="8" a="1"/>
  <c r="AD18" i="8" s="1"/>
  <c r="BM18" i="8" s="1" a="1"/>
  <c r="BM18" i="8" s="1"/>
  <c r="BH161" i="8" a="1"/>
  <c r="BH161" i="8" s="1"/>
  <c r="BN22" i="8" a="1"/>
  <c r="BN22" i="8" s="1"/>
  <c r="BN129" i="8" a="1"/>
  <c r="BN129" i="8" s="1"/>
  <c r="BL168" i="8" a="1"/>
  <c r="BL168" i="8" s="1"/>
  <c r="BJ168" i="8" a="1"/>
  <c r="BJ168" i="8" s="1"/>
  <c r="BJ111" i="8" a="1"/>
  <c r="BJ111" i="8" s="1"/>
  <c r="BH201" i="8" a="1"/>
  <c r="BH201" i="8" s="1"/>
  <c r="BH124" i="8" a="1"/>
  <c r="BH124" i="8" s="1"/>
  <c r="BI212" i="8" a="1"/>
  <c r="BI212" i="8" s="1"/>
  <c r="BI142" i="8" a="1"/>
  <c r="BI142" i="8" s="1"/>
  <c r="BM35" i="8" a="1"/>
  <c r="BM35" i="8" s="1"/>
  <c r="BH196" i="8" a="1"/>
  <c r="BH196" i="8" s="1"/>
  <c r="BL187" i="8" a="1"/>
  <c r="BL187" i="8" s="1"/>
  <c r="BH37" i="8" a="1"/>
  <c r="BH37" i="8" s="1"/>
  <c r="BI178" i="8" a="1"/>
  <c r="BI178" i="8" s="1"/>
  <c r="BH44" i="8" a="1"/>
  <c r="BH44" i="8" s="1"/>
  <c r="BI202" i="8" a="1"/>
  <c r="BI202" i="8" s="1"/>
  <c r="BH98" i="8" a="1"/>
  <c r="BH98" i="8" s="1"/>
  <c r="BM71" i="8" a="1"/>
  <c r="BM71" i="8" s="1"/>
  <c r="BH173" i="8" a="1"/>
  <c r="BH173" i="8" s="1"/>
  <c r="BN100" i="8" a="1"/>
  <c r="BN100" i="8" s="1"/>
  <c r="BL93" i="8" a="1"/>
  <c r="BL93" i="8" s="1"/>
  <c r="BL76" i="8" a="1"/>
  <c r="BL76" i="8" s="1"/>
  <c r="BL122" i="8" a="1"/>
  <c r="BL122" i="8" s="1"/>
  <c r="BI150" i="8" a="1"/>
  <c r="BI150" i="8" s="1"/>
  <c r="BH22" i="8" a="1"/>
  <c r="BH22" i="8" s="1"/>
  <c r="BM174" i="8" a="1"/>
  <c r="BM174" i="8" s="1"/>
  <c r="BM45" i="8" a="1"/>
  <c r="BM45" i="8" s="1"/>
  <c r="BJ27" i="8" a="1"/>
  <c r="BJ27" i="8" s="1"/>
  <c r="BM43" i="8" a="1"/>
  <c r="BM43" i="8" s="1"/>
  <c r="BJ187" i="8" a="1"/>
  <c r="BJ187" i="8" s="1"/>
  <c r="BI116" i="8" a="1"/>
  <c r="BI116" i="8" s="1"/>
  <c r="BH195" i="8" a="1"/>
  <c r="BH195" i="8" s="1"/>
  <c r="BN198" i="8" a="1"/>
  <c r="BN198" i="8" s="1"/>
  <c r="BM166" i="8" a="1"/>
  <c r="BM166" i="8" s="1"/>
  <c r="BI140" i="8" a="1"/>
  <c r="BI140" i="8" s="1"/>
  <c r="BJ52" i="8" a="1"/>
  <c r="BJ52" i="8" s="1"/>
  <c r="BH84" i="8" a="1"/>
  <c r="BH84" i="8" s="1"/>
  <c r="BL55" i="8" a="1"/>
  <c r="BL55" i="8" s="1"/>
  <c r="BJ128" i="8" a="1"/>
  <c r="BJ128" i="8" s="1"/>
  <c r="BL149" i="8" a="1"/>
  <c r="BL149" i="8" s="1"/>
  <c r="BI145" i="8" a="1"/>
  <c r="BI145" i="8" s="1"/>
  <c r="BJ66" i="8" a="1"/>
  <c r="BJ66" i="8" s="1"/>
  <c r="BI34" i="8" a="1"/>
  <c r="BI34" i="8" s="1"/>
  <c r="BH131" i="8" a="1"/>
  <c r="BH131" i="8" s="1"/>
  <c r="BH91" i="8" a="1"/>
  <c r="BH91" i="8" s="1"/>
  <c r="BI63" i="8" a="1"/>
  <c r="BI63" i="8" s="1"/>
  <c r="BL156" i="8" a="1"/>
  <c r="BL156" i="8" s="1"/>
  <c r="BJ172" i="8" a="1"/>
  <c r="BJ172" i="8" s="1"/>
  <c r="BI163" i="8" a="1"/>
  <c r="BI163" i="8" s="1"/>
  <c r="BJ69" i="8" a="1"/>
  <c r="BJ69" i="8" s="1"/>
  <c r="BL85" i="8" a="1"/>
  <c r="BL85" i="8" s="1"/>
  <c r="BN41" i="8" a="1"/>
  <c r="BN41" i="8" s="1"/>
  <c r="BN86" i="8" a="1"/>
  <c r="BN86" i="8" s="1"/>
  <c r="BL204" i="8" a="1"/>
  <c r="BL204" i="8" s="1"/>
  <c r="BI121" i="8" a="1"/>
  <c r="BI121" i="8" s="1"/>
  <c r="BJ97" i="8" a="1"/>
  <c r="BJ97" i="8" s="1"/>
  <c r="BL155" i="8" a="1"/>
  <c r="BL155" i="8" s="1"/>
  <c r="BL106" i="8" a="1"/>
  <c r="BL106" i="8" s="1"/>
  <c r="BH207" i="8" a="1"/>
  <c r="BH207" i="8" s="1"/>
  <c r="BH167" i="8" a="1"/>
  <c r="BH167" i="8" s="1"/>
  <c r="BN203" i="8" a="1"/>
  <c r="BN203" i="8" s="1"/>
  <c r="BI73" i="8" a="1"/>
  <c r="BI73" i="8" s="1"/>
  <c r="BN39" i="8" a="1"/>
  <c r="BN39" i="8" s="1"/>
  <c r="BN88" i="8" a="1"/>
  <c r="BN88" i="8" s="1"/>
  <c r="BI132" i="8" a="1"/>
  <c r="BI132" i="8" s="1"/>
  <c r="BN31" i="8" a="1"/>
  <c r="BN31" i="8" s="1"/>
  <c r="BN36" i="8" a="1"/>
  <c r="BN36" i="8" s="1"/>
  <c r="BI26" i="8" a="1"/>
  <c r="BI26" i="8" s="1"/>
  <c r="BL174" i="8" a="1"/>
  <c r="BL174" i="8" s="1"/>
  <c r="BI38" i="8" a="1"/>
  <c r="BI38" i="8" s="1"/>
  <c r="BH129" i="8" a="1"/>
  <c r="BH129" i="8" s="1"/>
  <c r="BM201" i="8" a="1"/>
  <c r="BM201" i="8" s="1"/>
  <c r="BI115" i="8" a="1"/>
  <c r="BI115" i="8" s="1"/>
  <c r="BL52" i="8" a="1"/>
  <c r="BL52" i="8" s="1"/>
  <c r="BM84" i="8" a="1"/>
  <c r="BM84" i="8" s="1"/>
  <c r="BH55" i="8" a="1"/>
  <c r="BH55" i="8" s="1"/>
  <c r="BH128" i="8" a="1"/>
  <c r="BH128" i="8" s="1"/>
  <c r="BL139" i="8" a="1"/>
  <c r="BL139" i="8" s="1"/>
  <c r="BJ127" i="8" a="1"/>
  <c r="BJ127" i="8" s="1"/>
  <c r="BH163" i="8" a="1"/>
  <c r="BH163" i="8" s="1"/>
  <c r="BH159" i="8" a="1"/>
  <c r="BH159" i="8" s="1"/>
  <c r="BJ154" i="8" a="1"/>
  <c r="BJ154" i="8" s="1"/>
  <c r="BM190" i="8" a="1"/>
  <c r="BM190" i="8" s="1"/>
  <c r="BL41" i="8" a="1"/>
  <c r="BL41" i="8" s="1"/>
  <c r="BL86" i="8" a="1"/>
  <c r="BL86" i="8" s="1"/>
  <c r="BJ171" i="8" a="1"/>
  <c r="BJ171" i="8" s="1"/>
  <c r="BH138" i="8" a="1"/>
  <c r="BH138" i="8" s="1"/>
  <c r="BJ193" i="8" a="1"/>
  <c r="BJ193" i="8" s="1"/>
  <c r="BN44" i="8" a="1"/>
  <c r="BN44" i="8" s="1"/>
  <c r="BM202" i="8" a="1"/>
  <c r="BM202" i="8" s="1"/>
  <c r="BN25" i="8" a="1"/>
  <c r="BN25" i="8" s="1"/>
  <c r="BI203" i="8" a="1"/>
  <c r="BI203" i="8" s="1"/>
  <c r="BL71" i="8" a="1"/>
  <c r="BL71" i="8" s="1"/>
  <c r="BH64" i="8" a="1"/>
  <c r="BH64" i="8" s="1"/>
  <c r="BJ100" i="8" a="1"/>
  <c r="BJ100" i="8" s="1"/>
  <c r="BN89" i="8" a="1"/>
  <c r="BN89" i="8" s="1"/>
  <c r="BL39" i="8" a="1"/>
  <c r="BL39" i="8" s="1"/>
  <c r="BI42" i="8" a="1"/>
  <c r="BI42" i="8" s="1"/>
  <c r="BI125" i="8" a="1"/>
  <c r="BI125" i="8" s="1"/>
  <c r="BI76" i="8" a="1"/>
  <c r="BI76" i="8" s="1"/>
  <c r="BL88" i="8" a="1"/>
  <c r="BL88" i="8" s="1"/>
  <c r="BM36" i="8" a="1"/>
  <c r="BM36" i="8" s="1"/>
  <c r="BL161" i="8" a="1"/>
  <c r="BL161" i="8" s="1"/>
  <c r="BI22" i="8" a="1"/>
  <c r="BI22" i="8" s="1"/>
  <c r="BM209" i="8" a="1"/>
  <c r="BM209" i="8" s="1"/>
  <c r="BH38" i="8" a="1"/>
  <c r="BH38" i="8" s="1"/>
  <c r="BN168" i="8" a="1"/>
  <c r="BN168" i="8" s="1"/>
  <c r="BN111" i="8" a="1"/>
  <c r="BN111" i="8" s="1"/>
  <c r="BI200" i="8" a="1"/>
  <c r="BI200" i="8" s="1"/>
  <c r="BJ45" i="8" a="1"/>
  <c r="BJ45" i="8" s="1"/>
  <c r="BH182" i="8" a="1"/>
  <c r="BH182" i="8" s="1"/>
  <c r="BH27" i="8" a="1"/>
  <c r="BH27" i="8" s="1"/>
  <c r="BL124" i="8" a="1"/>
  <c r="BL124" i="8" s="1"/>
  <c r="BJ43" i="8" a="1"/>
  <c r="BJ43" i="8" s="1"/>
  <c r="BN57" i="8" a="1"/>
  <c r="BN57" i="8" s="1"/>
  <c r="BH57" i="8" a="1"/>
  <c r="BH57" i="8" s="1"/>
  <c r="BN120" i="8" a="1"/>
  <c r="BN120" i="8" s="1"/>
  <c r="BN53" i="8" a="1"/>
  <c r="BN53" i="8" s="1"/>
  <c r="V17" i="8" a="1"/>
  <c r="V17" i="8" s="1"/>
  <c r="AG17" i="8" a="1"/>
  <c r="AG17" i="8" s="1"/>
  <c r="V18" i="8" a="1"/>
  <c r="V18" i="8" s="1"/>
  <c r="AG18" i="8" a="1"/>
  <c r="AG18" i="8" s="1"/>
  <c r="AZ17" i="8"/>
  <c r="AB17" i="8" a="1"/>
  <c r="AB17" i="8" s="1"/>
  <c r="AM17" i="8" a="1"/>
  <c r="AM17" i="8" s="1"/>
  <c r="AZ18" i="8"/>
  <c r="AB18" i="8" a="1"/>
  <c r="AB18" i="8" s="1"/>
  <c r="AM18" i="8" a="1"/>
  <c r="AM18" i="8" s="1"/>
  <c r="AV19" i="8"/>
  <c r="AI19" i="8" a="1"/>
  <c r="AI19" i="8" s="1"/>
  <c r="Y18" i="8" a="1"/>
  <c r="Y18" i="8" s="1"/>
  <c r="AJ18" i="8" a="1"/>
  <c r="AJ18" i="8" s="1"/>
  <c r="AW18" i="8"/>
  <c r="AI18" i="8" a="1"/>
  <c r="AI18" i="8" s="1"/>
  <c r="AV17" i="8"/>
  <c r="AI17" i="8" a="1"/>
  <c r="AI17" i="8" s="1"/>
  <c r="AT16" i="8"/>
  <c r="V16" i="8" a="1"/>
  <c r="V16" i="8" s="1"/>
  <c r="AG16" i="8" a="1"/>
  <c r="AG16" i="8" s="1"/>
  <c r="W19" i="8" a="1"/>
  <c r="W19" i="8" s="1"/>
  <c r="AH19" i="8" a="1"/>
  <c r="AH19" i="8" s="1"/>
  <c r="AT18" i="8"/>
  <c r="AU18" i="8"/>
  <c r="AH18" i="8" a="1"/>
  <c r="AH18" i="8" s="1"/>
  <c r="W18" i="8" a="1"/>
  <c r="W18" i="8" s="1"/>
  <c r="AI16" i="8" a="1"/>
  <c r="AI16" i="8" s="1"/>
  <c r="AU16" i="8"/>
  <c r="W16" i="8" a="1"/>
  <c r="W16" i="8" s="1"/>
  <c r="AH16" i="8" a="1"/>
  <c r="AH16" i="8" s="1"/>
  <c r="BI18" i="8" a="1"/>
  <c r="BI18" i="8" s="1"/>
  <c r="AA17" i="8" a="1"/>
  <c r="AA17" i="8" s="1"/>
  <c r="AL17" i="8" a="1"/>
  <c r="AL17" i="8" s="1"/>
  <c r="AY17" i="8"/>
  <c r="AZ19" i="8"/>
  <c r="AB19" i="8" a="1"/>
  <c r="AB19" i="8" s="1"/>
  <c r="AM19" i="8" a="1"/>
  <c r="AM19" i="8" s="1"/>
  <c r="AU17" i="8"/>
  <c r="W17" i="8" a="1"/>
  <c r="W17" i="8" s="1"/>
  <c r="AH17" i="8" a="1"/>
  <c r="AH17" i="8" s="1"/>
  <c r="AT19" i="8"/>
  <c r="AG19" i="8" a="1"/>
  <c r="AG19" i="8" s="1"/>
  <c r="V19" i="8" a="1"/>
  <c r="V19" i="8" s="1"/>
  <c r="AZ16" i="8"/>
  <c r="AM16" i="8" a="1"/>
  <c r="AM16" i="8" s="1"/>
  <c r="AB16" i="8" a="1"/>
  <c r="AB16" i="8" s="1"/>
  <c r="Y19" i="8" a="1"/>
  <c r="Y19" i="8" s="1"/>
  <c r="AJ19" i="8" a="1"/>
  <c r="AJ19" i="8" s="1"/>
  <c r="AA19" i="8" a="1"/>
  <c r="AA19" i="8" s="1"/>
  <c r="AL19" i="8" a="1"/>
  <c r="AL19" i="8" s="1"/>
  <c r="AY19" i="8"/>
  <c r="AT17" i="8"/>
  <c r="AJ17" i="8" a="1"/>
  <c r="AJ17" i="8" s="1"/>
  <c r="Y17" i="8" a="1"/>
  <c r="Y17" i="8" s="1"/>
  <c r="Z19" i="8" a="1"/>
  <c r="Z19" i="8" s="1"/>
  <c r="AK19" i="8" a="1"/>
  <c r="AK19" i="8" s="1"/>
  <c r="AK16" i="8" a="1"/>
  <c r="AK16" i="8" s="1"/>
  <c r="Z16" i="8" a="1"/>
  <c r="Z16" i="8" s="1"/>
  <c r="AA18" i="8" a="1"/>
  <c r="AA18" i="8" s="1"/>
  <c r="AL18" i="8" a="1"/>
  <c r="AL18" i="8" s="1"/>
  <c r="Y16" i="8" a="1"/>
  <c r="Y16" i="8" s="1"/>
  <c r="AJ16" i="8" a="1"/>
  <c r="AJ16" i="8" s="1"/>
  <c r="AL16" i="8" a="1"/>
  <c r="AL16" i="8" s="1"/>
  <c r="AA16" i="8" a="1"/>
  <c r="AA16" i="8" s="1"/>
  <c r="AK17" i="8" a="1"/>
  <c r="AK17" i="8" s="1"/>
  <c r="Z17" i="8" a="1"/>
  <c r="Z17" i="8" s="1"/>
  <c r="BE80" i="8" a="1"/>
  <c r="BE80" i="8" s="1"/>
  <c r="BE133" i="8" a="1"/>
  <c r="BE133" i="8" s="1"/>
  <c r="BE108" i="8" a="1"/>
  <c r="BE108" i="8" s="1"/>
  <c r="BE188" i="8" a="1"/>
  <c r="BE188" i="8" s="1"/>
  <c r="BE172" i="8" a="1"/>
  <c r="BE172" i="8" s="1"/>
  <c r="BE149" i="8" a="1"/>
  <c r="BE149" i="8" s="1"/>
  <c r="BE86" i="8" a="1"/>
  <c r="BE86" i="8" s="1"/>
  <c r="BE121" i="8" a="1"/>
  <c r="BE121" i="8" s="1"/>
  <c r="BE203" i="8" a="1"/>
  <c r="BE203" i="8" s="1"/>
  <c r="BE78" i="8" a="1"/>
  <c r="BE78" i="8" s="1"/>
  <c r="BE117" i="8" a="1"/>
  <c r="BE117" i="8" s="1"/>
  <c r="BE118" i="8" a="1"/>
  <c r="BE118" i="8" s="1"/>
  <c r="BE146" i="8" a="1"/>
  <c r="BE146" i="8" s="1"/>
  <c r="BE81" i="8" a="1"/>
  <c r="BE81" i="8" s="1"/>
  <c r="BE114" i="8" a="1"/>
  <c r="BE114" i="8" s="1"/>
  <c r="BE72" i="8" a="1"/>
  <c r="BE72" i="8" s="1"/>
  <c r="BE25" i="8" a="1"/>
  <c r="BE25" i="8" s="1"/>
  <c r="BE145" i="8" a="1"/>
  <c r="BE145" i="8" s="1"/>
  <c r="BE61" i="8" a="1"/>
  <c r="BE61" i="8" s="1"/>
  <c r="BE207" i="8" a="1"/>
  <c r="BE207" i="8" s="1"/>
  <c r="BE211" i="8" a="1"/>
  <c r="BE211" i="8" s="1"/>
  <c r="BE210" i="8" a="1"/>
  <c r="BE210" i="8" s="1"/>
  <c r="BE40" i="8" a="1"/>
  <c r="BE40" i="8" s="1"/>
  <c r="BE111" i="8" a="1"/>
  <c r="BE111" i="8" s="1"/>
  <c r="BE200" i="8" a="1"/>
  <c r="BE200" i="8" s="1"/>
  <c r="BE201" i="8" a="1"/>
  <c r="BE201" i="8" s="1"/>
  <c r="BE20" i="8" a="1"/>
  <c r="BE20" i="8" s="1"/>
  <c r="BE67" i="8" a="1"/>
  <c r="BE67" i="8" s="1"/>
  <c r="BE112" i="8" a="1"/>
  <c r="BE112" i="8" s="1"/>
  <c r="BE70" i="8" a="1"/>
  <c r="BE70" i="8" s="1"/>
  <c r="BE64" i="8" a="1"/>
  <c r="BE64" i="8" s="1"/>
  <c r="BE104" i="8" a="1"/>
  <c r="BE104" i="8" s="1"/>
  <c r="BE162" i="8" a="1"/>
  <c r="BE162" i="8" s="1"/>
  <c r="BE204" i="8" a="1"/>
  <c r="BE204" i="8" s="1"/>
  <c r="BE93" i="8" a="1"/>
  <c r="BE93" i="8" s="1"/>
  <c r="BE89" i="8" a="1"/>
  <c r="BE89" i="8" s="1"/>
  <c r="BE174" i="8" a="1"/>
  <c r="BE174" i="8" s="1"/>
  <c r="BE43" i="8" a="1"/>
  <c r="BE43" i="8" s="1"/>
  <c r="BE35" i="8" a="1"/>
  <c r="BE35" i="8" s="1"/>
  <c r="BE160" i="8" a="1"/>
  <c r="BE160" i="8" s="1"/>
  <c r="BE74" i="8" a="1"/>
  <c r="BE74" i="8" s="1"/>
  <c r="BE166" i="8" a="1"/>
  <c r="BE166" i="8" s="1"/>
  <c r="BE62" i="8" a="1"/>
  <c r="BE62" i="8" s="1"/>
  <c r="BE139" i="8" a="1"/>
  <c r="BE139" i="8" s="1"/>
  <c r="BE159" i="8" a="1"/>
  <c r="BE159" i="8" s="1"/>
  <c r="BE155" i="8" a="1"/>
  <c r="BE155" i="8" s="1"/>
  <c r="BE106" i="8" a="1"/>
  <c r="BE106" i="8" s="1"/>
  <c r="BE76" i="8" a="1"/>
  <c r="BE76" i="8" s="1"/>
  <c r="BE168" i="8" a="1"/>
  <c r="BE168" i="8" s="1"/>
  <c r="BE120" i="8" a="1"/>
  <c r="BE120" i="8" s="1"/>
  <c r="BE164" i="8" a="1"/>
  <c r="BE164" i="8" s="1"/>
  <c r="BE29" i="8" a="1"/>
  <c r="BE29" i="8" s="1"/>
  <c r="BE141" i="8" a="1"/>
  <c r="BE141" i="8" s="1"/>
  <c r="BE84" i="8" a="1"/>
  <c r="BE84" i="8" s="1"/>
  <c r="BE163" i="8" a="1"/>
  <c r="BE163" i="8" s="1"/>
  <c r="BE69" i="8" a="1"/>
  <c r="BE69" i="8" s="1"/>
  <c r="BE41" i="8" a="1"/>
  <c r="BE41" i="8" s="1"/>
  <c r="BE26" i="8" a="1"/>
  <c r="BE26" i="8" s="1"/>
  <c r="BE212" i="8" a="1"/>
  <c r="BE212" i="8" s="1"/>
  <c r="BE142" i="8" a="1"/>
  <c r="BE142" i="8" s="1"/>
  <c r="BE75" i="8" a="1"/>
  <c r="BE75" i="8" s="1"/>
  <c r="BE186" i="8" a="1"/>
  <c r="BE186" i="8" s="1"/>
  <c r="BE59" i="8" a="1"/>
  <c r="BE59" i="8" s="1"/>
  <c r="BE83" i="8" a="1"/>
  <c r="BE83" i="8" s="1"/>
  <c r="BE51" i="8" a="1"/>
  <c r="BE51" i="8" s="1"/>
  <c r="BE77" i="8" a="1"/>
  <c r="BE77" i="8" s="1"/>
  <c r="BE189" i="8" a="1"/>
  <c r="BE189" i="8" s="1"/>
  <c r="BK157" i="8" a="1"/>
  <c r="BK157" i="8" s="1"/>
  <c r="BK134" i="8" a="1"/>
  <c r="BK134" i="8" s="1"/>
  <c r="BK156" i="8" a="1"/>
  <c r="BK156" i="8" s="1"/>
  <c r="BK143" i="8" a="1"/>
  <c r="BK143" i="8" s="1"/>
  <c r="BK176" i="8" a="1"/>
  <c r="BK176" i="8" s="1"/>
  <c r="BK204" i="8" a="1"/>
  <c r="BK204" i="8" s="1"/>
  <c r="BK53" i="8" a="1"/>
  <c r="BK53" i="8" s="1"/>
  <c r="BK55" i="8" a="1"/>
  <c r="BK55" i="8" s="1"/>
  <c r="BK103" i="8" a="1"/>
  <c r="BK103" i="8" s="1"/>
  <c r="BK208" i="8" a="1"/>
  <c r="BK208" i="8" s="1"/>
  <c r="BK41" i="8" a="1"/>
  <c r="BK41" i="8" s="1"/>
  <c r="BK212" i="8" a="1"/>
  <c r="BK212" i="8" s="1"/>
  <c r="BK52" i="8" a="1"/>
  <c r="BK52" i="8" s="1"/>
  <c r="BK151" i="8" a="1"/>
  <c r="BK151" i="8" s="1"/>
  <c r="BK139" i="8" a="1"/>
  <c r="BK139" i="8" s="1"/>
  <c r="BK127" i="8" a="1"/>
  <c r="BK127" i="8" s="1"/>
  <c r="BK163" i="8" a="1"/>
  <c r="BK163" i="8" s="1"/>
  <c r="BK36" i="8" a="1"/>
  <c r="BK36" i="8" s="1"/>
  <c r="BK77" i="8" a="1"/>
  <c r="BK77" i="8" s="1"/>
  <c r="BK189" i="8" a="1"/>
  <c r="BK189" i="8" s="1"/>
  <c r="BK94" i="8" a="1"/>
  <c r="BK94" i="8" s="1"/>
  <c r="BK179" i="8" a="1"/>
  <c r="BK179" i="8" s="1"/>
  <c r="BK23" i="8" a="1"/>
  <c r="BK23" i="8" s="1"/>
  <c r="BK197" i="8" a="1"/>
  <c r="BK197" i="8" s="1"/>
  <c r="BK56" i="8" a="1"/>
  <c r="BK56" i="8" s="1"/>
  <c r="BK84" i="8" a="1"/>
  <c r="BK84" i="8" s="1"/>
  <c r="BK68" i="8" a="1"/>
  <c r="BK68" i="8" s="1"/>
  <c r="BF164" i="8" a="1"/>
  <c r="BF164" i="8" s="1"/>
  <c r="BF49" i="8" a="1"/>
  <c r="BF49" i="8" s="1"/>
  <c r="BF56" i="8" a="1"/>
  <c r="BF56" i="8" s="1"/>
  <c r="BF67" i="8" a="1"/>
  <c r="BF67" i="8" s="1"/>
  <c r="BF64" i="8" a="1"/>
  <c r="BF64" i="8" s="1"/>
  <c r="BF134" i="8" a="1"/>
  <c r="BF134" i="8" s="1"/>
  <c r="BF68" i="8" a="1"/>
  <c r="BF68" i="8" s="1"/>
  <c r="BF163" i="8" a="1"/>
  <c r="BF163" i="8" s="1"/>
  <c r="BF103" i="8" a="1"/>
  <c r="BF103" i="8" s="1"/>
  <c r="BF185" i="8" a="1"/>
  <c r="BF185" i="8" s="1"/>
  <c r="BF191" i="8" a="1"/>
  <c r="BF191" i="8" s="1"/>
  <c r="BF53" i="8" a="1"/>
  <c r="BF53" i="8" s="1"/>
  <c r="BF94" i="8" a="1"/>
  <c r="BF94" i="8" s="1"/>
  <c r="BF87" i="8" a="1"/>
  <c r="BF87" i="8" s="1"/>
  <c r="BF70" i="8" a="1"/>
  <c r="BF70" i="8" s="1"/>
  <c r="BF157" i="8" a="1"/>
  <c r="BF157" i="8" s="1"/>
  <c r="BF52" i="8" a="1"/>
  <c r="BF52" i="8" s="1"/>
  <c r="BF154" i="8" a="1"/>
  <c r="BF154" i="8" s="1"/>
  <c r="BF165" i="8" a="1"/>
  <c r="BF165" i="8" s="1"/>
  <c r="BF160" i="8" a="1"/>
  <c r="BF160" i="8" s="1"/>
  <c r="BF126" i="8" a="1"/>
  <c r="BF126" i="8" s="1"/>
  <c r="BF161" i="8" a="1"/>
  <c r="BF161" i="8" s="1"/>
  <c r="BF27" i="8" a="1"/>
  <c r="BF27" i="8" s="1"/>
  <c r="BF43" i="8" a="1"/>
  <c r="BF43" i="8" s="1"/>
  <c r="BF35" i="8" a="1"/>
  <c r="BF35" i="8" s="1"/>
  <c r="BF120" i="8" a="1"/>
  <c r="BF120" i="8" s="1"/>
  <c r="AU19" i="8"/>
  <c r="BF84" i="8" a="1"/>
  <c r="BF84" i="8" s="1"/>
  <c r="BF39" i="8" a="1"/>
  <c r="BF39" i="8" s="1"/>
  <c r="BF128" i="8" a="1"/>
  <c r="BF128" i="8" s="1"/>
  <c r="BF173" i="8" a="1"/>
  <c r="BF173" i="8" s="1"/>
  <c r="BF108" i="8" a="1"/>
  <c r="BF108" i="8" s="1"/>
  <c r="BF172" i="8" a="1"/>
  <c r="BF172" i="8" s="1"/>
  <c r="BF47" i="8" a="1"/>
  <c r="BF47" i="8" s="1"/>
  <c r="BF31" i="8" a="1"/>
  <c r="BF31" i="8" s="1"/>
  <c r="BF180" i="8" a="1"/>
  <c r="BF180" i="8" s="1"/>
  <c r="BF63" i="8" a="1"/>
  <c r="BF63" i="8" s="1"/>
  <c r="BF45" i="8" a="1"/>
  <c r="BF45" i="8" s="1"/>
  <c r="BF124" i="8" a="1"/>
  <c r="BF124" i="8" s="1"/>
  <c r="BF75" i="8" a="1"/>
  <c r="BF75" i="8" s="1"/>
  <c r="BF80" i="8" a="1"/>
  <c r="BF80" i="8" s="1"/>
  <c r="BF133" i="8" a="1"/>
  <c r="BF133" i="8" s="1"/>
  <c r="BF23" i="8" a="1"/>
  <c r="BF23" i="8" s="1"/>
  <c r="BF146" i="8" a="1"/>
  <c r="BF146" i="8" s="1"/>
  <c r="BF115" i="8" a="1"/>
  <c r="BF115" i="8" s="1"/>
  <c r="BF149" i="8" a="1"/>
  <c r="BF149" i="8" s="1"/>
  <c r="BF83" i="8" a="1"/>
  <c r="BF83" i="8" s="1"/>
  <c r="BF51" i="8" a="1"/>
  <c r="BF51" i="8" s="1"/>
  <c r="BF162" i="8" a="1"/>
  <c r="BF162" i="8" s="1"/>
  <c r="BF121" i="8" a="1"/>
  <c r="BF121" i="8" s="1"/>
  <c r="BF138" i="8" a="1"/>
  <c r="BF138" i="8" s="1"/>
  <c r="BF167" i="8" a="1"/>
  <c r="BF167" i="8" s="1"/>
  <c r="BF182" i="8" a="1"/>
  <c r="BF182" i="8" s="1"/>
  <c r="BF189" i="8" a="1"/>
  <c r="BF189" i="8" s="1"/>
  <c r="BF129" i="8" a="1"/>
  <c r="BF129" i="8" s="1"/>
  <c r="BF137" i="8" a="1"/>
  <c r="BF137" i="8" s="1"/>
  <c r="BF145" i="8" a="1"/>
  <c r="BF145" i="8" s="1"/>
  <c r="BF91" i="8" a="1"/>
  <c r="BF91" i="8" s="1"/>
  <c r="BF130" i="8" a="1"/>
  <c r="BF130" i="8" s="1"/>
  <c r="BF92" i="8" a="1"/>
  <c r="BF92" i="8" s="1"/>
  <c r="BF140" i="8" a="1"/>
  <c r="BF140" i="8" s="1"/>
  <c r="BF104" i="8" a="1"/>
  <c r="BF104" i="8" s="1"/>
  <c r="BF159" i="8" a="1"/>
  <c r="BF159" i="8" s="1"/>
  <c r="BF155" i="8" a="1"/>
  <c r="BF155" i="8" s="1"/>
  <c r="BF199" i="8" a="1"/>
  <c r="BF199" i="8" s="1"/>
  <c r="BF194" i="8" a="1"/>
  <c r="BF194" i="8" s="1"/>
  <c r="BF71" i="8" a="1"/>
  <c r="BF71" i="8" s="1"/>
  <c r="BK170" i="8" a="1"/>
  <c r="BK170" i="8" s="1"/>
  <c r="BK81" i="8" a="1"/>
  <c r="BK81" i="8" s="1"/>
  <c r="BK140" i="8" a="1"/>
  <c r="BK140" i="8" s="1"/>
  <c r="BK51" i="8" a="1"/>
  <c r="BK51" i="8" s="1"/>
  <c r="BK107" i="8" a="1"/>
  <c r="BK107" i="8" s="1"/>
  <c r="BK93" i="8" a="1"/>
  <c r="BK93" i="8" s="1"/>
  <c r="BK76" i="8" a="1"/>
  <c r="BK76" i="8" s="1"/>
  <c r="BK126" i="8" a="1"/>
  <c r="BK126" i="8" s="1"/>
  <c r="BK169" i="8" a="1"/>
  <c r="BK169" i="8" s="1"/>
  <c r="BK174" i="8" a="1"/>
  <c r="BK174" i="8" s="1"/>
  <c r="BK57" i="8" a="1"/>
  <c r="BK57" i="8" s="1"/>
  <c r="BK153" i="8" a="1"/>
  <c r="BK153" i="8" s="1"/>
  <c r="BK79" i="8" a="1"/>
  <c r="BK79" i="8" s="1"/>
  <c r="BK205" i="8" a="1"/>
  <c r="BK205" i="8" s="1"/>
  <c r="BK60" i="8" a="1"/>
  <c r="BK60" i="8" s="1"/>
  <c r="BK181" i="8" a="1"/>
  <c r="BK181" i="8" s="1"/>
  <c r="BK131" i="8" a="1"/>
  <c r="BK131" i="8" s="1"/>
  <c r="BK146" i="8" a="1"/>
  <c r="BK146" i="8" s="1"/>
  <c r="BK114" i="8" a="1"/>
  <c r="BK114" i="8" s="1"/>
  <c r="BK72" i="8" a="1"/>
  <c r="BK72" i="8" s="1"/>
  <c r="BK178" i="8" a="1"/>
  <c r="BK178" i="8" s="1"/>
  <c r="BK98" i="8" a="1"/>
  <c r="BK98" i="8" s="1"/>
  <c r="BK62" i="8" a="1"/>
  <c r="BK62" i="8" s="1"/>
  <c r="BK138" i="8" a="1"/>
  <c r="BK138" i="8" s="1"/>
  <c r="BK71" i="8" a="1"/>
  <c r="BK71" i="8" s="1"/>
  <c r="BK173" i="8" a="1"/>
  <c r="BK173" i="8" s="1"/>
  <c r="BK108" i="8" a="1"/>
  <c r="BK108" i="8" s="1"/>
  <c r="BK166" i="8" a="1"/>
  <c r="BK166" i="8" s="1"/>
  <c r="BK128" i="8" a="1"/>
  <c r="BK128" i="8" s="1"/>
  <c r="BK85" i="8" a="1"/>
  <c r="BK85" i="8" s="1"/>
  <c r="BK40" i="8" a="1"/>
  <c r="BK40" i="8" s="1"/>
  <c r="BK110" i="8" a="1"/>
  <c r="BK110" i="8" s="1"/>
  <c r="BK144" i="8" a="1"/>
  <c r="BK144" i="8" s="1"/>
  <c r="BK87" i="8" a="1"/>
  <c r="BK87" i="8" s="1"/>
  <c r="BK109" i="8" a="1"/>
  <c r="BK109" i="8" s="1"/>
  <c r="BK123" i="8" a="1"/>
  <c r="BK123" i="8" s="1"/>
  <c r="BK132" i="8" a="1"/>
  <c r="BK132" i="8" s="1"/>
  <c r="BK152" i="8" a="1"/>
  <c r="BK152" i="8" s="1"/>
  <c r="BK45" i="8" a="1"/>
  <c r="BK45" i="8" s="1"/>
  <c r="BK182" i="8" a="1"/>
  <c r="BK182" i="8" s="1"/>
  <c r="BK27" i="8" a="1"/>
  <c r="BK27" i="8" s="1"/>
  <c r="BK130" i="8" a="1"/>
  <c r="BK130" i="8" s="1"/>
  <c r="BK191" i="8" a="1"/>
  <c r="BK191" i="8" s="1"/>
  <c r="BK202" i="8" a="1"/>
  <c r="BK202" i="8" s="1"/>
  <c r="BK38" i="8" a="1"/>
  <c r="BK38" i="8" s="1"/>
  <c r="BK70" i="8" a="1"/>
  <c r="BK70" i="8" s="1"/>
  <c r="BK24" i="8" a="1"/>
  <c r="BK24" i="8" s="1"/>
  <c r="BK135" i="8" a="1"/>
  <c r="BK135" i="8" s="1"/>
  <c r="BK175" i="8" a="1"/>
  <c r="BK175" i="8" s="1"/>
  <c r="BK206" i="8" a="1"/>
  <c r="BK206" i="8" s="1"/>
  <c r="BK28" i="8" a="1"/>
  <c r="BK28" i="8" s="1"/>
  <c r="BK195" i="8" a="1"/>
  <c r="BK195" i="8" s="1"/>
  <c r="BK25" i="8" a="1"/>
  <c r="BK25" i="8" s="1"/>
  <c r="BK97" i="8" a="1"/>
  <c r="BK97" i="8" s="1"/>
  <c r="BK47" i="8" a="1"/>
  <c r="BK47" i="8" s="1"/>
  <c r="BK210" i="8" a="1"/>
  <c r="BK210" i="8" s="1"/>
  <c r="BK31" i="8" a="1"/>
  <c r="BK31" i="8" s="1"/>
  <c r="BK63" i="8" a="1"/>
  <c r="BK63" i="8" s="1"/>
  <c r="BK168" i="8" a="1"/>
  <c r="BK168" i="8" s="1"/>
  <c r="BG112" i="8" a="1"/>
  <c r="BG112" i="8" s="1"/>
  <c r="BG173" i="8" a="1"/>
  <c r="BG173" i="8" s="1"/>
  <c r="BG116" i="8" a="1"/>
  <c r="BG116" i="8" s="1"/>
  <c r="BG147" i="8" a="1"/>
  <c r="BG147" i="8" s="1"/>
  <c r="BG198" i="8" a="1"/>
  <c r="BG198" i="8" s="1"/>
  <c r="BG67" i="8" a="1"/>
  <c r="BG67" i="8" s="1"/>
  <c r="BG104" i="8" a="1"/>
  <c r="BG104" i="8" s="1"/>
  <c r="BG134" i="8" a="1"/>
  <c r="BG134" i="8" s="1"/>
  <c r="BG39" i="8" a="1"/>
  <c r="BG39" i="8" s="1"/>
  <c r="BG42" i="8" a="1"/>
  <c r="BG42" i="8" s="1"/>
  <c r="BG68" i="8" a="1"/>
  <c r="BG68" i="8" s="1"/>
  <c r="BG145" i="8" a="1"/>
  <c r="BG145" i="8" s="1"/>
  <c r="BG119" i="8" a="1"/>
  <c r="BG119" i="8" s="1"/>
  <c r="BG34" i="8" a="1"/>
  <c r="BG34" i="8" s="1"/>
  <c r="BG121" i="8" a="1"/>
  <c r="BG121" i="8" s="1"/>
  <c r="BG199" i="8" a="1"/>
  <c r="BG199" i="8" s="1"/>
  <c r="BG207" i="8" a="1"/>
  <c r="BG207" i="8" s="1"/>
  <c r="BG88" i="8" a="1"/>
  <c r="BG88" i="8" s="1"/>
  <c r="BG189" i="8" a="1"/>
  <c r="BG189" i="8" s="1"/>
  <c r="BG106" i="8" a="1"/>
  <c r="BG106" i="8" s="1"/>
  <c r="BG197" i="8" a="1"/>
  <c r="BG197" i="8" s="1"/>
  <c r="BG131" i="8" a="1"/>
  <c r="BG131" i="8" s="1"/>
  <c r="BG157" i="8" a="1"/>
  <c r="BG157" i="8" s="1"/>
  <c r="BG151" i="8" a="1"/>
  <c r="BG151" i="8" s="1"/>
  <c r="BG186" i="8" a="1"/>
  <c r="BG186" i="8" s="1"/>
  <c r="BG188" i="8" a="1"/>
  <c r="BG188" i="8" s="1"/>
  <c r="BG178" i="8" a="1"/>
  <c r="BG178" i="8" s="1"/>
  <c r="BG139" i="8" a="1"/>
  <c r="BG139" i="8" s="1"/>
  <c r="BG127" i="8" a="1"/>
  <c r="BG127" i="8" s="1"/>
  <c r="BG156" i="8" a="1"/>
  <c r="BG156" i="8" s="1"/>
  <c r="BG159" i="8" a="1"/>
  <c r="BG159" i="8" s="1"/>
  <c r="BG103" i="8" a="1"/>
  <c r="BG103" i="8" s="1"/>
  <c r="BG123" i="8" a="1"/>
  <c r="BG123" i="8" s="1"/>
  <c r="BG204" i="8" a="1"/>
  <c r="BG204" i="8" s="1"/>
  <c r="BG21" i="8" a="1"/>
  <c r="BG21" i="8" s="1"/>
  <c r="BG155" i="8" a="1"/>
  <c r="BG155" i="8" s="1"/>
  <c r="BG89" i="8" a="1"/>
  <c r="BG89" i="8" s="1"/>
  <c r="BG153" i="8" a="1"/>
  <c r="BG153" i="8" s="1"/>
  <c r="BG141" i="8" a="1"/>
  <c r="BG141" i="8" s="1"/>
  <c r="BG108" i="8" a="1"/>
  <c r="BG108" i="8" s="1"/>
  <c r="BG166" i="8" a="1"/>
  <c r="BG166" i="8" s="1"/>
  <c r="BG114" i="8" a="1"/>
  <c r="BG114" i="8" s="1"/>
  <c r="BG172" i="8" a="1"/>
  <c r="BG172" i="8" s="1"/>
  <c r="BG171" i="8" a="1"/>
  <c r="BG171" i="8" s="1"/>
  <c r="BG91" i="8" a="1"/>
  <c r="BG91" i="8" s="1"/>
  <c r="BG51" i="8" a="1"/>
  <c r="BG51" i="8" s="1"/>
  <c r="BG212" i="8" a="1"/>
  <c r="BG212" i="8" s="1"/>
  <c r="BG40" i="8" a="1"/>
  <c r="BG40" i="8" s="1"/>
  <c r="BG36" i="8" a="1"/>
  <c r="BG36" i="8" s="1"/>
  <c r="BG100" i="8" a="1"/>
  <c r="BG100" i="8" s="1"/>
  <c r="BG71" i="8" a="1"/>
  <c r="BG71" i="8" s="1"/>
  <c r="BG78" i="8" a="1"/>
  <c r="BG78" i="8" s="1"/>
  <c r="BG25" i="8" a="1"/>
  <c r="BG25" i="8" s="1"/>
  <c r="BG132" i="8" a="1"/>
  <c r="BG132" i="8" s="1"/>
  <c r="BG152" i="8" a="1"/>
  <c r="BG152" i="8" s="1"/>
  <c r="BG161" i="8" a="1"/>
  <c r="BG161" i="8" s="1"/>
  <c r="BG53" i="8" a="1"/>
  <c r="BG53" i="8" s="1"/>
  <c r="BG75" i="8" a="1"/>
  <c r="BG75" i="8" s="1"/>
  <c r="BG135" i="8" a="1"/>
  <c r="BG135" i="8" s="1"/>
  <c r="BG170" i="8" a="1"/>
  <c r="BG170" i="8" s="1"/>
  <c r="BG23" i="8" a="1"/>
  <c r="BG23" i="8" s="1"/>
  <c r="BG181" i="8" a="1"/>
  <c r="BG181" i="8" s="1"/>
  <c r="BG49" i="8" a="1"/>
  <c r="BG49" i="8" s="1"/>
  <c r="BG102" i="8" a="1"/>
  <c r="BG102" i="8" s="1"/>
  <c r="BG92" i="8" a="1"/>
  <c r="BG92" i="8" s="1"/>
  <c r="BG115" i="8" a="1"/>
  <c r="BG115" i="8" s="1"/>
  <c r="BG107" i="8" a="1"/>
  <c r="BG107" i="8" s="1"/>
  <c r="BG185" i="8" a="1"/>
  <c r="BG185" i="8" s="1"/>
  <c r="BG203" i="8" a="1"/>
  <c r="BG203" i="8" s="1"/>
  <c r="BG193" i="8" a="1"/>
  <c r="BG193" i="8" s="1"/>
  <c r="BG160" i="8" a="1"/>
  <c r="BG160" i="8" s="1"/>
  <c r="BG194" i="8" a="1"/>
  <c r="BG194" i="8" s="1"/>
  <c r="BG96" i="8" a="1"/>
  <c r="BG96" i="8" s="1"/>
  <c r="BG38" i="8" a="1"/>
  <c r="BG38" i="8" s="1"/>
  <c r="BG124" i="8" a="1"/>
  <c r="BG124" i="8" s="1"/>
  <c r="BG57" i="8" a="1"/>
  <c r="BG57" i="8" s="1"/>
  <c r="BG73" i="8" a="1"/>
  <c r="BG73" i="8" s="1"/>
  <c r="AV18" i="8"/>
  <c r="BK64" i="8" a="1"/>
  <c r="BK64" i="8" s="1"/>
  <c r="BK203" i="8" a="1"/>
  <c r="BK203" i="8" s="1"/>
  <c r="BK59" i="8" a="1"/>
  <c r="BK59" i="8" s="1"/>
  <c r="BK83" i="8" a="1"/>
  <c r="BK83" i="8" s="1"/>
  <c r="BK154" i="8" a="1"/>
  <c r="BK154" i="8" s="1"/>
  <c r="BK32" i="8" a="1"/>
  <c r="BK32" i="8" s="1"/>
  <c r="BK201" i="8" a="1"/>
  <c r="BK201" i="8" s="1"/>
  <c r="BK37" i="8" a="1"/>
  <c r="BK37" i="8" s="1"/>
  <c r="BK73" i="8" a="1"/>
  <c r="BK73" i="8" s="1"/>
  <c r="BK42" i="8" a="1"/>
  <c r="BK42" i="8" s="1"/>
  <c r="BK106" i="8" a="1"/>
  <c r="BK106" i="8" s="1"/>
  <c r="BK120" i="8" a="1"/>
  <c r="BK120" i="8" s="1"/>
  <c r="BK141" i="8" a="1"/>
  <c r="BK141" i="8" s="1"/>
  <c r="BK34" i="8" a="1"/>
  <c r="BK34" i="8" s="1"/>
  <c r="BK184" i="8" a="1"/>
  <c r="BK184" i="8" s="1"/>
  <c r="BK199" i="8" a="1"/>
  <c r="BK199" i="8" s="1"/>
  <c r="BK164" i="8" a="1"/>
  <c r="BK164" i="8" s="1"/>
  <c r="BK80" i="8" a="1"/>
  <c r="BK80" i="8" s="1"/>
  <c r="BK159" i="8" a="1"/>
  <c r="BK159" i="8" s="1"/>
  <c r="BK185" i="8" a="1"/>
  <c r="BK185" i="8" s="1"/>
  <c r="BK193" i="8" a="1"/>
  <c r="BK193" i="8" s="1"/>
  <c r="BK190" i="8" a="1"/>
  <c r="BK190" i="8" s="1"/>
  <c r="BK209" i="8" a="1"/>
  <c r="BK209" i="8" s="1"/>
  <c r="BK105" i="8" a="1"/>
  <c r="BK105" i="8" s="1"/>
  <c r="BK30" i="8" a="1"/>
  <c r="BK30" i="8" s="1"/>
  <c r="BK113" i="8" a="1"/>
  <c r="BK113" i="8" s="1"/>
  <c r="BK155" i="8" a="1"/>
  <c r="BK155" i="8" s="1"/>
  <c r="BK89" i="8" a="1"/>
  <c r="BK89" i="8" s="1"/>
  <c r="BK35" i="8" a="1"/>
  <c r="BK35" i="8" s="1"/>
  <c r="BK115" i="8" a="1"/>
  <c r="BK115" i="8" s="1"/>
  <c r="BK171" i="8" a="1"/>
  <c r="BK171" i="8" s="1"/>
  <c r="BK122" i="8" a="1"/>
  <c r="BK122" i="8" s="1"/>
  <c r="BK124" i="8" a="1"/>
  <c r="BK124" i="8" s="1"/>
  <c r="AF135" i="8"/>
  <c r="AR135" i="8" s="1"/>
  <c r="AF23" i="8"/>
  <c r="AR23" i="8" s="1"/>
  <c r="AF181" i="8"/>
  <c r="AR181" i="8" s="1"/>
  <c r="AQ74" i="8"/>
  <c r="AF206" i="8"/>
  <c r="AR206" i="8" s="1"/>
  <c r="AF158" i="8"/>
  <c r="AR158" i="8" s="1"/>
  <c r="AQ108" i="8"/>
  <c r="AF92" i="8"/>
  <c r="AR92" i="8" s="1"/>
  <c r="AF115" i="8"/>
  <c r="AR115" i="8" s="1"/>
  <c r="AQ104" i="8"/>
  <c r="AF171" i="8"/>
  <c r="AR171" i="8" s="1"/>
  <c r="AF42" i="8"/>
  <c r="AR42" i="8" s="1"/>
  <c r="AQ133" i="8"/>
  <c r="AQ67" i="8"/>
  <c r="AQ149" i="8"/>
  <c r="AQ139" i="8"/>
  <c r="AQ145" i="8"/>
  <c r="AF34" i="8"/>
  <c r="AR34" i="8" s="1"/>
  <c r="AF91" i="8"/>
  <c r="AR91" i="8" s="1"/>
  <c r="AQ41" i="8"/>
  <c r="AF107" i="8"/>
  <c r="AR107" i="8" s="1"/>
  <c r="AQ121" i="8"/>
  <c r="AQ203" i="8"/>
  <c r="AF138" i="8"/>
  <c r="AR138" i="8" s="1"/>
  <c r="AF44" i="8"/>
  <c r="AR44" i="8" s="1"/>
  <c r="AF160" i="8"/>
  <c r="AR160" i="8" s="1"/>
  <c r="AQ160" i="8"/>
  <c r="AF202" i="8"/>
  <c r="AR202" i="8" s="1"/>
  <c r="AQ202" i="8"/>
  <c r="AF65" i="8"/>
  <c r="AR65" i="8" s="1"/>
  <c r="AF122" i="8"/>
  <c r="AR122" i="8" s="1"/>
  <c r="AF132" i="8"/>
  <c r="AR132" i="8" s="1"/>
  <c r="AF152" i="8"/>
  <c r="AR152" i="8" s="1"/>
  <c r="AF110" i="8"/>
  <c r="AR110" i="8" s="1"/>
  <c r="AF22" i="8"/>
  <c r="AR22" i="8" s="1"/>
  <c r="AF38" i="8"/>
  <c r="AR38" i="8" s="1"/>
  <c r="AF129" i="8"/>
  <c r="AR129" i="8" s="1"/>
  <c r="AF137" i="8"/>
  <c r="AR137" i="8" s="1"/>
  <c r="AF100" i="8"/>
  <c r="AR100" i="8" s="1"/>
  <c r="AQ29" i="8"/>
  <c r="AF164" i="8"/>
  <c r="AR164" i="8" s="1"/>
  <c r="AQ87" i="8"/>
  <c r="AF29" i="8"/>
  <c r="AR29" i="8" s="1"/>
  <c r="AQ197" i="8"/>
  <c r="AQ115" i="8"/>
  <c r="AQ72" i="8"/>
  <c r="AF80" i="8"/>
  <c r="AR80" i="8" s="1"/>
  <c r="AF60" i="8"/>
  <c r="AR60" i="8" s="1"/>
  <c r="AF144" i="8"/>
  <c r="AR144" i="8" s="1"/>
  <c r="AF133" i="8"/>
  <c r="AR133" i="8" s="1"/>
  <c r="AF109" i="8"/>
  <c r="AR109" i="8" s="1"/>
  <c r="AQ23" i="8"/>
  <c r="AF108" i="8"/>
  <c r="AR108" i="8" s="1"/>
  <c r="AF198" i="8"/>
  <c r="AR198" i="8" s="1"/>
  <c r="AF188" i="8"/>
  <c r="AR188" i="8" s="1"/>
  <c r="AF172" i="8"/>
  <c r="AR172" i="8" s="1"/>
  <c r="AF128" i="8"/>
  <c r="AR128" i="8" s="1"/>
  <c r="AF149" i="8"/>
  <c r="AR149" i="8" s="1"/>
  <c r="AF30" i="8"/>
  <c r="AR30" i="8" s="1"/>
  <c r="AQ119" i="8"/>
  <c r="AQ163" i="8"/>
  <c r="AF54" i="8"/>
  <c r="AR54" i="8" s="1"/>
  <c r="AF86" i="8"/>
  <c r="AR86" i="8" s="1"/>
  <c r="AQ204" i="8"/>
  <c r="AF121" i="8"/>
  <c r="AR121" i="8" s="1"/>
  <c r="AQ97" i="8"/>
  <c r="AF203" i="8"/>
  <c r="AR203" i="8" s="1"/>
  <c r="AQ207" i="8"/>
  <c r="AQ211" i="8"/>
  <c r="AQ65" i="8"/>
  <c r="AF47" i="8"/>
  <c r="AR47" i="8" s="1"/>
  <c r="AQ47" i="8"/>
  <c r="AQ122" i="8"/>
  <c r="AF31" i="8"/>
  <c r="AR31" i="8" s="1"/>
  <c r="AQ150" i="8"/>
  <c r="AQ77" i="8"/>
  <c r="AQ110" i="8"/>
  <c r="AF169" i="8"/>
  <c r="AR169" i="8" s="1"/>
  <c r="AF63" i="8"/>
  <c r="AR63" i="8" s="1"/>
  <c r="AQ168" i="8"/>
  <c r="AF45" i="8"/>
  <c r="AR45" i="8" s="1"/>
  <c r="AQ43" i="8"/>
  <c r="AQ208" i="8"/>
  <c r="AF78" i="8"/>
  <c r="AR78" i="8" s="1"/>
  <c r="AQ135" i="8"/>
  <c r="AQ175" i="8"/>
  <c r="AQ181" i="8"/>
  <c r="AF117" i="8"/>
  <c r="AR117" i="8" s="1"/>
  <c r="AQ173" i="8"/>
  <c r="AF118" i="8"/>
  <c r="AR118" i="8" s="1"/>
  <c r="AF146" i="8"/>
  <c r="AR146" i="8" s="1"/>
  <c r="AF81" i="8"/>
  <c r="AR81" i="8" s="1"/>
  <c r="AQ140" i="8"/>
  <c r="AQ52" i="8"/>
  <c r="AF114" i="8"/>
  <c r="AR114" i="8" s="1"/>
  <c r="AF72" i="8"/>
  <c r="AR72" i="8" s="1"/>
  <c r="AQ39" i="8"/>
  <c r="AQ68" i="8"/>
  <c r="AF25" i="8"/>
  <c r="AR25" i="8" s="1"/>
  <c r="AF145" i="8"/>
  <c r="AR145" i="8" s="1"/>
  <c r="AQ205" i="8"/>
  <c r="AQ176" i="8"/>
  <c r="AQ103" i="8"/>
  <c r="AQ185" i="8"/>
  <c r="AQ191" i="8"/>
  <c r="AF199" i="8"/>
  <c r="AR199" i="8" s="1"/>
  <c r="AF207" i="8"/>
  <c r="AR207" i="8" s="1"/>
  <c r="AQ193" i="8"/>
  <c r="AF211" i="8"/>
  <c r="AR211" i="8" s="1"/>
  <c r="AQ44" i="8"/>
  <c r="AF96" i="8"/>
  <c r="AR96" i="8" s="1"/>
  <c r="AQ96" i="8"/>
  <c r="AQ88" i="8"/>
  <c r="AF210" i="8"/>
  <c r="AR210" i="8" s="1"/>
  <c r="AQ100" i="8"/>
  <c r="AQ63" i="8"/>
  <c r="AQ129" i="8"/>
  <c r="AF58" i="8"/>
  <c r="AR58" i="8" s="1"/>
  <c r="AF111" i="8"/>
  <c r="AR111" i="8" s="1"/>
  <c r="AF200" i="8"/>
  <c r="AR200" i="8" s="1"/>
  <c r="AF201" i="8"/>
  <c r="AR201" i="8" s="1"/>
  <c r="AQ45" i="8"/>
  <c r="AQ27" i="8"/>
  <c r="AF124" i="8"/>
  <c r="AR124" i="8" s="1"/>
  <c r="AQ137" i="8"/>
  <c r="AF170" i="8"/>
  <c r="AR170" i="8" s="1"/>
  <c r="AF130" i="8"/>
  <c r="AR130" i="8" s="1"/>
  <c r="AQ158" i="8"/>
  <c r="AQ166" i="8"/>
  <c r="AQ81" i="8"/>
  <c r="AF67" i="8"/>
  <c r="AR67" i="8" s="1"/>
  <c r="AQ186" i="8"/>
  <c r="AQ188" i="8"/>
  <c r="AQ84" i="8"/>
  <c r="AF55" i="8"/>
  <c r="AR55" i="8" s="1"/>
  <c r="AF134" i="8"/>
  <c r="AR134" i="8" s="1"/>
  <c r="AQ134" i="8"/>
  <c r="AQ172" i="8"/>
  <c r="AQ62" i="8"/>
  <c r="AF119" i="8"/>
  <c r="AR119" i="8" s="1"/>
  <c r="AQ184" i="8"/>
  <c r="AQ159" i="8"/>
  <c r="AQ86" i="8"/>
  <c r="AF185" i="8"/>
  <c r="AR185" i="8" s="1"/>
  <c r="AF97" i="8"/>
  <c r="AR97" i="8" s="1"/>
  <c r="AF191" i="8"/>
  <c r="AR191" i="8" s="1"/>
  <c r="AQ155" i="8"/>
  <c r="AQ106" i="8"/>
  <c r="AQ93" i="8"/>
  <c r="AQ76" i="8"/>
  <c r="AQ40" i="8"/>
  <c r="AF150" i="8"/>
  <c r="AR150" i="8" s="1"/>
  <c r="AQ174" i="8"/>
  <c r="AQ38" i="8"/>
  <c r="AQ189" i="8"/>
  <c r="AQ212" i="8"/>
  <c r="AF57" i="8"/>
  <c r="AR57" i="8" s="1"/>
  <c r="AQ120" i="8"/>
  <c r="AF37" i="8"/>
  <c r="AR37" i="8" s="1"/>
  <c r="AF73" i="8"/>
  <c r="AR73" i="8" s="1"/>
  <c r="AF184" i="8"/>
  <c r="AR184" i="8" s="1"/>
  <c r="AQ70" i="8"/>
  <c r="AF147" i="8"/>
  <c r="AR147" i="8" s="1"/>
  <c r="AF175" i="8"/>
  <c r="AR175" i="8" s="1"/>
  <c r="AF87" i="8"/>
  <c r="AR87" i="8" s="1"/>
  <c r="AQ179" i="8"/>
  <c r="AQ131" i="8"/>
  <c r="AF49" i="8"/>
  <c r="AR49" i="8" s="1"/>
  <c r="AF70" i="8"/>
  <c r="AR70" i="8" s="1"/>
  <c r="AF116" i="8"/>
  <c r="AR116" i="8" s="1"/>
  <c r="AQ116" i="8"/>
  <c r="AQ147" i="8"/>
  <c r="AQ151" i="8"/>
  <c r="AF64" i="8"/>
  <c r="AR64" i="8" s="1"/>
  <c r="AF140" i="8"/>
  <c r="AR140" i="8" s="1"/>
  <c r="AF104" i="8"/>
  <c r="AR104" i="8" s="1"/>
  <c r="AF178" i="8"/>
  <c r="AR178" i="8" s="1"/>
  <c r="AQ178" i="8"/>
  <c r="AF68" i="8"/>
  <c r="AR68" i="8" s="1"/>
  <c r="AQ127" i="8"/>
  <c r="AF154" i="8"/>
  <c r="AR154" i="8" s="1"/>
  <c r="AQ154" i="8"/>
  <c r="AF162" i="8"/>
  <c r="AR162" i="8" s="1"/>
  <c r="AF176" i="8"/>
  <c r="AR176" i="8" s="1"/>
  <c r="AQ123" i="8"/>
  <c r="AF204" i="8"/>
  <c r="AR204" i="8" s="1"/>
  <c r="AQ113" i="8"/>
  <c r="AQ167" i="8"/>
  <c r="AF93" i="8"/>
  <c r="AR93" i="8" s="1"/>
  <c r="AF89" i="8"/>
  <c r="AR89" i="8" s="1"/>
  <c r="AQ126" i="8"/>
  <c r="AF71" i="8"/>
  <c r="AR71" i="8" s="1"/>
  <c r="AQ22" i="8"/>
  <c r="AF174" i="8"/>
  <c r="AR174" i="8" s="1"/>
  <c r="AF182" i="8"/>
  <c r="AR182" i="8" s="1"/>
  <c r="AF27" i="8"/>
  <c r="AR27" i="8" s="1"/>
  <c r="AF43" i="8"/>
  <c r="AR43" i="8" s="1"/>
  <c r="AQ142" i="8"/>
  <c r="AF35" i="8"/>
  <c r="AR35" i="8" s="1"/>
  <c r="AQ57" i="8"/>
  <c r="AF53" i="8"/>
  <c r="AR53" i="8" s="1"/>
  <c r="AQ53" i="8"/>
  <c r="AQ187" i="8"/>
  <c r="AQ73" i="8"/>
  <c r="AF88" i="8"/>
  <c r="AR88" i="8" s="1"/>
  <c r="AF209" i="8"/>
  <c r="AR209" i="8" s="1"/>
  <c r="AQ164" i="8"/>
  <c r="AQ80" i="8"/>
  <c r="AQ75" i="8"/>
  <c r="AF153" i="8"/>
  <c r="AR153" i="8" s="1"/>
  <c r="AQ153" i="8"/>
  <c r="AF94" i="8"/>
  <c r="AR94" i="8" s="1"/>
  <c r="AF179" i="8"/>
  <c r="AR179" i="8" s="1"/>
  <c r="AF197" i="8"/>
  <c r="AR197" i="8" s="1"/>
  <c r="AQ117" i="8"/>
  <c r="AF131" i="8"/>
  <c r="AR131" i="8" s="1"/>
  <c r="AF56" i="8"/>
  <c r="AR56" i="8" s="1"/>
  <c r="AF74" i="8"/>
  <c r="AR74" i="8" s="1"/>
  <c r="AQ141" i="8"/>
  <c r="AF157" i="8"/>
  <c r="AR157" i="8" s="1"/>
  <c r="AF195" i="8"/>
  <c r="AR195" i="8" s="1"/>
  <c r="AQ195" i="8"/>
  <c r="AQ92" i="8"/>
  <c r="AF166" i="8"/>
  <c r="AR166" i="8" s="1"/>
  <c r="AF151" i="8"/>
  <c r="AR151" i="8" s="1"/>
  <c r="AF52" i="8"/>
  <c r="AR52" i="8" s="1"/>
  <c r="AQ59" i="8"/>
  <c r="AQ55" i="8"/>
  <c r="AF98" i="8"/>
  <c r="AR98" i="8" s="1"/>
  <c r="AQ25" i="8"/>
  <c r="AF62" i="8"/>
  <c r="AR62" i="8" s="1"/>
  <c r="AF139" i="8"/>
  <c r="AR139" i="8" s="1"/>
  <c r="AQ83" i="8"/>
  <c r="AF127" i="8"/>
  <c r="AR127" i="8" s="1"/>
  <c r="AF156" i="8"/>
  <c r="AR156" i="8" s="1"/>
  <c r="AQ51" i="8"/>
  <c r="AF159" i="8"/>
  <c r="AR159" i="8" s="1"/>
  <c r="AQ162" i="8"/>
  <c r="AF103" i="8"/>
  <c r="AR103" i="8" s="1"/>
  <c r="AF123" i="8"/>
  <c r="AR123" i="8" s="1"/>
  <c r="AF21" i="8"/>
  <c r="AR21" i="8" s="1"/>
  <c r="AQ21" i="8"/>
  <c r="AF155" i="8"/>
  <c r="AR155" i="8" s="1"/>
  <c r="AF106" i="8"/>
  <c r="AR106" i="8" s="1"/>
  <c r="AF193" i="8"/>
  <c r="AR193" i="8" s="1"/>
  <c r="AF76" i="8"/>
  <c r="AR76" i="8" s="1"/>
  <c r="AQ31" i="8"/>
  <c r="AF180" i="8"/>
  <c r="AR180" i="8" s="1"/>
  <c r="AQ180" i="8"/>
  <c r="AQ89" i="8"/>
  <c r="AF126" i="8"/>
  <c r="AR126" i="8" s="1"/>
  <c r="AF161" i="8"/>
  <c r="AR161" i="8" s="1"/>
  <c r="AF168" i="8"/>
  <c r="AR168" i="8" s="1"/>
  <c r="AQ200" i="8"/>
  <c r="AQ35" i="8"/>
  <c r="AF120" i="8"/>
  <c r="AR120" i="8" s="1"/>
  <c r="AF113" i="8"/>
  <c r="AR113" i="8" s="1"/>
  <c r="AQ60" i="8"/>
  <c r="AQ144" i="8"/>
  <c r="AQ49" i="8"/>
  <c r="AQ157" i="8"/>
  <c r="AQ206" i="8"/>
  <c r="AF84" i="8"/>
  <c r="AR84" i="8" s="1"/>
  <c r="AQ128" i="8"/>
  <c r="AQ34" i="8"/>
  <c r="AQ91" i="8"/>
  <c r="AQ156" i="8"/>
  <c r="AF163" i="8"/>
  <c r="AR163" i="8" s="1"/>
  <c r="AF69" i="8"/>
  <c r="AR69" i="8" s="1"/>
  <c r="AQ190" i="8"/>
  <c r="AQ85" i="8"/>
  <c r="AF41" i="8"/>
  <c r="AR41" i="8" s="1"/>
  <c r="AQ107" i="8"/>
  <c r="AQ199" i="8"/>
  <c r="AQ95" i="8"/>
  <c r="AF125" i="8"/>
  <c r="AR125" i="8" s="1"/>
  <c r="AQ125" i="8"/>
  <c r="AQ71" i="8"/>
  <c r="AQ58" i="8"/>
  <c r="AQ182" i="8"/>
  <c r="AF212" i="8"/>
  <c r="AR212" i="8" s="1"/>
  <c r="AF142" i="8"/>
  <c r="AR142" i="8" s="1"/>
  <c r="AF208" i="8"/>
  <c r="AR208" i="8" s="1"/>
  <c r="AF187" i="8"/>
  <c r="AR187" i="8" s="1"/>
  <c r="AQ37" i="8"/>
  <c r="AQ109" i="8"/>
  <c r="AQ56" i="8"/>
  <c r="AQ101" i="8"/>
  <c r="AF141" i="8"/>
  <c r="AR141" i="8" s="1"/>
  <c r="AQ28" i="8"/>
  <c r="AQ42" i="8"/>
  <c r="AF75" i="8"/>
  <c r="AR75" i="8" s="1"/>
  <c r="AQ78" i="8"/>
  <c r="AQ94" i="8"/>
  <c r="AQ170" i="8"/>
  <c r="AF173" i="8"/>
  <c r="AR173" i="8" s="1"/>
  <c r="AF101" i="8"/>
  <c r="AR101" i="8" s="1"/>
  <c r="AQ118" i="8"/>
  <c r="AQ146" i="8"/>
  <c r="AQ130" i="8"/>
  <c r="AQ198" i="8"/>
  <c r="AQ64" i="8"/>
  <c r="AF186" i="8"/>
  <c r="AR186" i="8" s="1"/>
  <c r="AF59" i="8"/>
  <c r="AR59" i="8" s="1"/>
  <c r="AQ114" i="8"/>
  <c r="AF39" i="8"/>
  <c r="AR39" i="8" s="1"/>
  <c r="AQ171" i="8"/>
  <c r="AQ98" i="8"/>
  <c r="AQ30" i="8"/>
  <c r="AF83" i="8"/>
  <c r="AR83" i="8" s="1"/>
  <c r="AF51" i="8"/>
  <c r="AR51" i="8" s="1"/>
  <c r="AQ69" i="8"/>
  <c r="AF190" i="8"/>
  <c r="AR190" i="8" s="1"/>
  <c r="AQ54" i="8"/>
  <c r="AF85" i="8"/>
  <c r="AR85" i="8" s="1"/>
  <c r="AF205" i="8"/>
  <c r="AR205" i="8" s="1"/>
  <c r="AF95" i="8"/>
  <c r="AR95" i="8" s="1"/>
  <c r="AF183" i="8"/>
  <c r="AR183" i="8" s="1"/>
  <c r="AQ183" i="8"/>
  <c r="AQ138" i="8"/>
  <c r="AF167" i="8"/>
  <c r="AR167" i="8" s="1"/>
  <c r="AQ210" i="8"/>
  <c r="AQ132" i="8"/>
  <c r="AQ152" i="8"/>
  <c r="AF77" i="8"/>
  <c r="AR77" i="8" s="1"/>
  <c r="AQ169" i="8"/>
  <c r="AQ161" i="8"/>
  <c r="AQ201" i="8"/>
  <c r="AF189" i="8"/>
  <c r="AR189" i="8" s="1"/>
  <c r="CB14" i="2"/>
  <c r="AJ204" i="2" a="1"/>
  <c r="AJ204" i="2" s="1"/>
  <c r="AJ203" i="2" a="1"/>
  <c r="AJ203" i="2" s="1"/>
  <c r="AJ196" i="2" a="1"/>
  <c r="AJ196" i="2" s="1"/>
  <c r="AJ195" i="2" a="1"/>
  <c r="AJ195" i="2" s="1"/>
  <c r="AJ213" i="2" a="1"/>
  <c r="AJ213" i="2" s="1"/>
  <c r="AJ205" i="2" a="1"/>
  <c r="AJ205" i="2" s="1"/>
  <c r="AJ197" i="2" a="1"/>
  <c r="AJ197" i="2" s="1"/>
  <c r="AJ189" i="2" a="1"/>
  <c r="AJ189" i="2" s="1"/>
  <c r="AJ181" i="2" a="1"/>
  <c r="AJ181" i="2" s="1"/>
  <c r="AJ180" i="2" a="1"/>
  <c r="AJ180" i="2" s="1"/>
  <c r="AJ172" i="2" a="1"/>
  <c r="AJ172" i="2" s="1"/>
  <c r="AJ164" i="2" a="1"/>
  <c r="AJ164" i="2" s="1"/>
  <c r="AJ187" i="2" a="1"/>
  <c r="AJ187" i="2" s="1"/>
  <c r="AJ179" i="2" a="1"/>
  <c r="AJ179" i="2" s="1"/>
  <c r="AJ212" i="2" a="1"/>
  <c r="AJ212" i="2" s="1"/>
  <c r="AJ188" i="2" a="1"/>
  <c r="AJ188" i="2" s="1"/>
  <c r="AJ210" i="2" a="1"/>
  <c r="AJ210" i="2" s="1"/>
  <c r="AJ202" i="2" a="1"/>
  <c r="AJ202" i="2" s="1"/>
  <c r="AJ211" i="2" a="1"/>
  <c r="AJ211" i="2" s="1"/>
  <c r="AJ15" i="2"/>
  <c r="AU15" i="2" s="1"/>
  <c r="AJ176" i="2" a="1"/>
  <c r="AJ176" i="2" s="1"/>
  <c r="AJ48" i="2" a="1"/>
  <c r="AJ48" i="2" s="1"/>
  <c r="AJ96" i="2" a="1"/>
  <c r="AJ96" i="2" s="1"/>
  <c r="AJ136" i="2" a="1"/>
  <c r="AJ136" i="2" s="1"/>
  <c r="AJ192" i="2" a="1"/>
  <c r="AJ192" i="2" s="1"/>
  <c r="AJ184" i="2" a="1"/>
  <c r="AJ184" i="2" s="1"/>
  <c r="AJ56" i="2" a="1"/>
  <c r="AJ56" i="2" s="1"/>
  <c r="AJ88" i="2" a="1"/>
  <c r="AJ88" i="2" s="1"/>
  <c r="AJ120" i="2" a="1"/>
  <c r="AJ120" i="2" s="1"/>
  <c r="AJ160" i="2" a="1"/>
  <c r="AJ160" i="2" s="1"/>
  <c r="AJ40" i="2" a="1"/>
  <c r="AJ40" i="2" s="1"/>
  <c r="AJ72" i="2" a="1"/>
  <c r="AJ72" i="2" s="1"/>
  <c r="AJ112" i="2" a="1"/>
  <c r="AJ112" i="2" s="1"/>
  <c r="AJ152" i="2" a="1"/>
  <c r="AJ152" i="2" s="1"/>
  <c r="AJ208" i="2" a="1"/>
  <c r="AJ208" i="2" s="1"/>
  <c r="AJ24" i="2" a="1"/>
  <c r="AJ24" i="2" s="1"/>
  <c r="AJ64" i="2" a="1"/>
  <c r="AJ64" i="2" s="1"/>
  <c r="AJ104" i="2" a="1"/>
  <c r="AJ104" i="2" s="1"/>
  <c r="AJ144" i="2" a="1"/>
  <c r="AJ144" i="2" s="1"/>
  <c r="AJ200" i="2" a="1"/>
  <c r="AJ200" i="2" s="1"/>
  <c r="AJ32" i="2" a="1"/>
  <c r="AJ32" i="2" s="1"/>
  <c r="AJ80" i="2" a="1"/>
  <c r="AJ80" i="2" s="1"/>
  <c r="AJ128" i="2" a="1"/>
  <c r="AJ128" i="2" s="1"/>
  <c r="AJ168" i="2" a="1"/>
  <c r="AJ168" i="2" s="1"/>
  <c r="AJ198" i="2" a="1"/>
  <c r="AJ198" i="2" s="1"/>
  <c r="AJ190" i="2" a="1"/>
  <c r="AJ190" i="2" s="1"/>
  <c r="AJ182" i="2" a="1"/>
  <c r="AJ182" i="2" s="1"/>
  <c r="AJ166" i="2" a="1"/>
  <c r="AJ166" i="2" s="1"/>
  <c r="AJ158" i="2" a="1"/>
  <c r="AJ158" i="2" s="1"/>
  <c r="AJ142" i="2" a="1"/>
  <c r="AJ142" i="2" s="1"/>
  <c r="AJ134" i="2" a="1"/>
  <c r="AJ134" i="2" s="1"/>
  <c r="AJ118" i="2" a="1"/>
  <c r="AJ118" i="2" s="1"/>
  <c r="AJ102" i="2" a="1"/>
  <c r="AJ102" i="2" s="1"/>
  <c r="AJ86" i="2" a="1"/>
  <c r="AJ86" i="2" s="1"/>
  <c r="AJ70" i="2" a="1"/>
  <c r="AJ70" i="2" s="1"/>
  <c r="AJ30" i="2" a="1"/>
  <c r="AJ30" i="2" s="1"/>
  <c r="AJ22" i="2" a="1"/>
  <c r="AJ22" i="2" s="1"/>
  <c r="AJ173" i="2" a="1"/>
  <c r="AJ173" i="2" s="1"/>
  <c r="AJ165" i="2" a="1"/>
  <c r="AJ165" i="2" s="1"/>
  <c r="AJ157" i="2" a="1"/>
  <c r="AJ157" i="2" s="1"/>
  <c r="AJ149" i="2" a="1"/>
  <c r="AJ149" i="2" s="1"/>
  <c r="AJ141" i="2" a="1"/>
  <c r="AJ141" i="2" s="1"/>
  <c r="AJ133" i="2" a="1"/>
  <c r="AJ133" i="2" s="1"/>
  <c r="AJ125" i="2" a="1"/>
  <c r="AJ125" i="2" s="1"/>
  <c r="AJ117" i="2" a="1"/>
  <c r="AJ117" i="2" s="1"/>
  <c r="AJ109" i="2" a="1"/>
  <c r="AJ109" i="2" s="1"/>
  <c r="AJ101" i="2" a="1"/>
  <c r="AJ101" i="2" s="1"/>
  <c r="AJ93" i="2" a="1"/>
  <c r="AJ93" i="2" s="1"/>
  <c r="AJ85" i="2" a="1"/>
  <c r="AJ85" i="2" s="1"/>
  <c r="AJ77" i="2" a="1"/>
  <c r="AJ77" i="2" s="1"/>
  <c r="AJ69" i="2" a="1"/>
  <c r="AJ69" i="2" s="1"/>
  <c r="AJ61" i="2" a="1"/>
  <c r="AJ61" i="2" s="1"/>
  <c r="AJ53" i="2" a="1"/>
  <c r="AJ53" i="2" s="1"/>
  <c r="AJ45" i="2" a="1"/>
  <c r="AJ45" i="2" s="1"/>
  <c r="AJ37" i="2" a="1"/>
  <c r="AJ37" i="2" s="1"/>
  <c r="AJ29" i="2" a="1"/>
  <c r="AJ29" i="2" s="1"/>
  <c r="AJ21" i="2" a="1"/>
  <c r="AJ21" i="2" s="1"/>
  <c r="AJ156" i="2" a="1"/>
  <c r="AJ156" i="2" s="1"/>
  <c r="AJ148" i="2" a="1"/>
  <c r="AJ148" i="2" s="1"/>
  <c r="AJ140" i="2" a="1"/>
  <c r="AJ140" i="2" s="1"/>
  <c r="AJ132" i="2" a="1"/>
  <c r="AJ132" i="2" s="1"/>
  <c r="AJ124" i="2" a="1"/>
  <c r="AJ124" i="2" s="1"/>
  <c r="AJ116" i="2" a="1"/>
  <c r="AJ116" i="2" s="1"/>
  <c r="AJ108" i="2" a="1"/>
  <c r="AJ108" i="2" s="1"/>
  <c r="AJ100" i="2" a="1"/>
  <c r="AJ100" i="2" s="1"/>
  <c r="AJ92" i="2" a="1"/>
  <c r="AJ92" i="2" s="1"/>
  <c r="AJ84" i="2" a="1"/>
  <c r="AJ84" i="2" s="1"/>
  <c r="AJ76" i="2" a="1"/>
  <c r="AJ76" i="2" s="1"/>
  <c r="AJ68" i="2" a="1"/>
  <c r="AJ68" i="2" s="1"/>
  <c r="AJ60" i="2" a="1"/>
  <c r="AJ60" i="2" s="1"/>
  <c r="AJ52" i="2" a="1"/>
  <c r="AJ52" i="2" s="1"/>
  <c r="AJ44" i="2" a="1"/>
  <c r="AJ44" i="2" s="1"/>
  <c r="AJ36" i="2" a="1"/>
  <c r="AJ36" i="2" s="1"/>
  <c r="AJ28" i="2" a="1"/>
  <c r="AJ28" i="2" s="1"/>
  <c r="AJ20" i="2" a="1"/>
  <c r="AJ20" i="2" s="1"/>
  <c r="AJ171" i="2" a="1"/>
  <c r="AJ171" i="2" s="1"/>
  <c r="AJ163" i="2" a="1"/>
  <c r="AJ163" i="2" s="1"/>
  <c r="AJ155" i="2" a="1"/>
  <c r="AJ155" i="2" s="1"/>
  <c r="AJ147" i="2" a="1"/>
  <c r="AJ147" i="2" s="1"/>
  <c r="AJ139" i="2" a="1"/>
  <c r="AJ139" i="2" s="1"/>
  <c r="AJ131" i="2" a="1"/>
  <c r="AJ131" i="2" s="1"/>
  <c r="AJ123" i="2" a="1"/>
  <c r="AJ123" i="2" s="1"/>
  <c r="AJ115" i="2" a="1"/>
  <c r="AJ115" i="2" s="1"/>
  <c r="AJ107" i="2" a="1"/>
  <c r="AJ107" i="2" s="1"/>
  <c r="AJ99" i="2" a="1"/>
  <c r="AJ99" i="2" s="1"/>
  <c r="AJ91" i="2" a="1"/>
  <c r="AJ91" i="2" s="1"/>
  <c r="AJ83" i="2" a="1"/>
  <c r="AJ83" i="2" s="1"/>
  <c r="AJ75" i="2" a="1"/>
  <c r="AJ75" i="2" s="1"/>
  <c r="AJ67" i="2" a="1"/>
  <c r="AJ67" i="2" s="1"/>
  <c r="AJ59" i="2" a="1"/>
  <c r="AJ59" i="2" s="1"/>
  <c r="AJ51" i="2" a="1"/>
  <c r="AJ51" i="2" s="1"/>
  <c r="AJ43" i="2" a="1"/>
  <c r="AJ43" i="2" s="1"/>
  <c r="AJ35" i="2" a="1"/>
  <c r="AJ35" i="2" s="1"/>
  <c r="AJ27" i="2" a="1"/>
  <c r="AJ27" i="2" s="1"/>
  <c r="AJ19" i="2" a="1"/>
  <c r="AJ19" i="2" s="1"/>
  <c r="AJ186" i="2" a="1"/>
  <c r="AJ186" i="2" s="1"/>
  <c r="AJ170" i="2" a="1"/>
  <c r="AJ170" i="2" s="1"/>
  <c r="AJ154" i="2" a="1"/>
  <c r="AJ154" i="2" s="1"/>
  <c r="AJ146" i="2" a="1"/>
  <c r="AJ146" i="2" s="1"/>
  <c r="AJ138" i="2" a="1"/>
  <c r="AJ138" i="2" s="1"/>
  <c r="AJ130" i="2" a="1"/>
  <c r="AJ130" i="2" s="1"/>
  <c r="AJ122" i="2" a="1"/>
  <c r="AJ122" i="2" s="1"/>
  <c r="AJ114" i="2" a="1"/>
  <c r="AJ114" i="2" s="1"/>
  <c r="AJ106" i="2" a="1"/>
  <c r="AJ106" i="2" s="1"/>
  <c r="AJ98" i="2" a="1"/>
  <c r="AJ98" i="2" s="1"/>
  <c r="AJ90" i="2" a="1"/>
  <c r="AJ90" i="2" s="1"/>
  <c r="AJ82" i="2" a="1"/>
  <c r="AJ82" i="2" s="1"/>
  <c r="AJ74" i="2" a="1"/>
  <c r="AJ74" i="2" s="1"/>
  <c r="AJ66" i="2" a="1"/>
  <c r="AJ66" i="2" s="1"/>
  <c r="AJ58" i="2" a="1"/>
  <c r="AJ58" i="2" s="1"/>
  <c r="AJ50" i="2" a="1"/>
  <c r="AJ50" i="2" s="1"/>
  <c r="AJ42" i="2" a="1"/>
  <c r="AJ42" i="2" s="1"/>
  <c r="AJ34" i="2" a="1"/>
  <c r="AJ34" i="2" s="1"/>
  <c r="AJ26" i="2" a="1"/>
  <c r="AJ26" i="2" s="1"/>
  <c r="AJ18" i="2" a="1"/>
  <c r="AJ18" i="2" s="1"/>
  <c r="AJ162" i="2" a="1"/>
  <c r="AJ162" i="2" s="1"/>
  <c r="AJ201" i="2" a="1"/>
  <c r="AJ201" i="2" s="1"/>
  <c r="AJ185" i="2" a="1"/>
  <c r="AJ185" i="2" s="1"/>
  <c r="AJ169" i="2" a="1"/>
  <c r="AJ169" i="2" s="1"/>
  <c r="AJ153" i="2" a="1"/>
  <c r="AJ153" i="2" s="1"/>
  <c r="AJ137" i="2" a="1"/>
  <c r="AJ137" i="2" s="1"/>
  <c r="AJ121" i="2" a="1"/>
  <c r="AJ121" i="2" s="1"/>
  <c r="AJ105" i="2" a="1"/>
  <c r="AJ105" i="2" s="1"/>
  <c r="AJ89" i="2" a="1"/>
  <c r="AJ89" i="2" s="1"/>
  <c r="AJ81" i="2" a="1"/>
  <c r="AJ81" i="2" s="1"/>
  <c r="AJ65" i="2" a="1"/>
  <c r="AJ65" i="2" s="1"/>
  <c r="AJ57" i="2" a="1"/>
  <c r="AJ57" i="2" s="1"/>
  <c r="AJ49" i="2" a="1"/>
  <c r="AJ49" i="2" s="1"/>
  <c r="AJ41" i="2" a="1"/>
  <c r="AJ41" i="2" s="1"/>
  <c r="AJ33" i="2" a="1"/>
  <c r="AJ33" i="2" s="1"/>
  <c r="AJ25" i="2" a="1"/>
  <c r="AJ25" i="2" s="1"/>
  <c r="AJ194" i="2" a="1"/>
  <c r="AJ194" i="2" s="1"/>
  <c r="AJ178" i="2" a="1"/>
  <c r="AJ178" i="2" s="1"/>
  <c r="AJ209" i="2" a="1"/>
  <c r="AJ209" i="2" s="1"/>
  <c r="AJ193" i="2" a="1"/>
  <c r="AJ193" i="2" s="1"/>
  <c r="AJ177" i="2" a="1"/>
  <c r="AJ177" i="2" s="1"/>
  <c r="AJ161" i="2" a="1"/>
  <c r="AJ161" i="2" s="1"/>
  <c r="AJ145" i="2" a="1"/>
  <c r="AJ145" i="2" s="1"/>
  <c r="AJ129" i="2" a="1"/>
  <c r="AJ129" i="2" s="1"/>
  <c r="AJ113" i="2" a="1"/>
  <c r="AJ113" i="2" s="1"/>
  <c r="AJ97" i="2" a="1"/>
  <c r="AJ97" i="2" s="1"/>
  <c r="AJ73" i="2" a="1"/>
  <c r="AJ73" i="2" s="1"/>
  <c r="AJ17" i="2" a="1"/>
  <c r="AJ17" i="2" s="1"/>
  <c r="AJ207" i="2" a="1"/>
  <c r="AJ207" i="2" s="1"/>
  <c r="AJ199" i="2" a="1"/>
  <c r="AJ199" i="2" s="1"/>
  <c r="AJ191" i="2" a="1"/>
  <c r="AJ191" i="2" s="1"/>
  <c r="AJ183" i="2" a="1"/>
  <c r="AJ183" i="2" s="1"/>
  <c r="AJ175" i="2" a="1"/>
  <c r="AJ175" i="2" s="1"/>
  <c r="AJ167" i="2" a="1"/>
  <c r="AJ167" i="2" s="1"/>
  <c r="AJ159" i="2" a="1"/>
  <c r="AJ159" i="2" s="1"/>
  <c r="AJ151" i="2" a="1"/>
  <c r="AJ151" i="2" s="1"/>
  <c r="AJ143" i="2" a="1"/>
  <c r="AJ143" i="2" s="1"/>
  <c r="AJ135" i="2" a="1"/>
  <c r="AJ135" i="2" s="1"/>
  <c r="AJ127" i="2" a="1"/>
  <c r="AJ127" i="2" s="1"/>
  <c r="AJ119" i="2" a="1"/>
  <c r="AJ119" i="2" s="1"/>
  <c r="AJ111" i="2" a="1"/>
  <c r="AJ111" i="2" s="1"/>
  <c r="AJ103" i="2" a="1"/>
  <c r="AJ103" i="2" s="1"/>
  <c r="AJ95" i="2" a="1"/>
  <c r="AJ95" i="2" s="1"/>
  <c r="AJ87" i="2" a="1"/>
  <c r="AJ87" i="2" s="1"/>
  <c r="AJ79" i="2" a="1"/>
  <c r="AJ79" i="2" s="1"/>
  <c r="AJ71" i="2" a="1"/>
  <c r="AJ71" i="2" s="1"/>
  <c r="AJ63" i="2" a="1"/>
  <c r="AJ63" i="2" s="1"/>
  <c r="AJ55" i="2" a="1"/>
  <c r="AJ55" i="2" s="1"/>
  <c r="AJ47" i="2" a="1"/>
  <c r="AJ47" i="2" s="1"/>
  <c r="AJ39" i="2" a="1"/>
  <c r="AJ39" i="2" s="1"/>
  <c r="AJ31" i="2" a="1"/>
  <c r="AJ31" i="2" s="1"/>
  <c r="AJ23" i="2" a="1"/>
  <c r="AJ23" i="2" s="1"/>
  <c r="AJ214" i="2" a="1"/>
  <c r="AJ214" i="2" s="1"/>
  <c r="AJ206" i="2" a="1"/>
  <c r="AJ206" i="2" s="1"/>
  <c r="AJ174" i="2" a="1"/>
  <c r="AJ174" i="2" s="1"/>
  <c r="AJ150" i="2" a="1"/>
  <c r="AJ150" i="2" s="1"/>
  <c r="AJ126" i="2" a="1"/>
  <c r="AJ126" i="2" s="1"/>
  <c r="AJ110" i="2" a="1"/>
  <c r="AJ110" i="2" s="1"/>
  <c r="AJ94" i="2" a="1"/>
  <c r="AJ94" i="2" s="1"/>
  <c r="AJ78" i="2" a="1"/>
  <c r="AJ78" i="2" s="1"/>
  <c r="AJ62" i="2" a="1"/>
  <c r="AJ62" i="2" s="1"/>
  <c r="AJ54" i="2" a="1"/>
  <c r="AJ54" i="2" s="1"/>
  <c r="AJ46" i="2" a="1"/>
  <c r="AJ46" i="2" s="1"/>
  <c r="AJ38" i="2" a="1"/>
  <c r="AJ38" i="2" s="1"/>
  <c r="BA199" i="2" l="1"/>
  <c r="BT199" i="2" s="1"/>
  <c r="AU199" i="2"/>
  <c r="BA94" i="2"/>
  <c r="BT94" i="2" s="1"/>
  <c r="AU94" i="2"/>
  <c r="BA95" i="2"/>
  <c r="BT95" i="2" s="1"/>
  <c r="AU95" i="2"/>
  <c r="BA103" i="2"/>
  <c r="BT103" i="2" s="1"/>
  <c r="AU103" i="2"/>
  <c r="BA126" i="2"/>
  <c r="BT126" i="2" s="1"/>
  <c r="AU126" i="2"/>
  <c r="BA47" i="2"/>
  <c r="BT47" i="2" s="1"/>
  <c r="AU47" i="2"/>
  <c r="BA111" i="2"/>
  <c r="BT111" i="2" s="1"/>
  <c r="AU111" i="2"/>
  <c r="BA175" i="2"/>
  <c r="BT175" i="2" s="1"/>
  <c r="AU175" i="2"/>
  <c r="BA113" i="2"/>
  <c r="BT113" i="2" s="1"/>
  <c r="AU113" i="2"/>
  <c r="BA194" i="2"/>
  <c r="BT194" i="2" s="1"/>
  <c r="AU194" i="2"/>
  <c r="BA89" i="2"/>
  <c r="BT89" i="2" s="1"/>
  <c r="AU89" i="2"/>
  <c r="BA162" i="2"/>
  <c r="BT162" i="2" s="1"/>
  <c r="AU162" i="2"/>
  <c r="BA74" i="2"/>
  <c r="BT74" i="2" s="1"/>
  <c r="AU74" i="2"/>
  <c r="BA138" i="2"/>
  <c r="BT138" i="2" s="1"/>
  <c r="AU138" i="2"/>
  <c r="BA43" i="2"/>
  <c r="BT43" i="2" s="1"/>
  <c r="AU43" i="2"/>
  <c r="BA107" i="2"/>
  <c r="BT107" i="2" s="1"/>
  <c r="AU107" i="2"/>
  <c r="BA171" i="2"/>
  <c r="BT171" i="2" s="1"/>
  <c r="AU171" i="2"/>
  <c r="BA76" i="2"/>
  <c r="BT76" i="2" s="1"/>
  <c r="AU76" i="2"/>
  <c r="BA140" i="2"/>
  <c r="BT140" i="2" s="1"/>
  <c r="AU140" i="2"/>
  <c r="BA61" i="2"/>
  <c r="BT61" i="2" s="1"/>
  <c r="AU61" i="2"/>
  <c r="BA125" i="2"/>
  <c r="BT125" i="2" s="1"/>
  <c r="AU125" i="2"/>
  <c r="BA30" i="2"/>
  <c r="BT30" i="2" s="1"/>
  <c r="AU30" i="2"/>
  <c r="BA166" i="2"/>
  <c r="BT166" i="2" s="1"/>
  <c r="AU166" i="2"/>
  <c r="BA200" i="2"/>
  <c r="BT200" i="2" s="1"/>
  <c r="AU200" i="2"/>
  <c r="BA72" i="2"/>
  <c r="BT72" i="2" s="1"/>
  <c r="AU72" i="2"/>
  <c r="BA136" i="2"/>
  <c r="BT136" i="2" s="1"/>
  <c r="AU136" i="2"/>
  <c r="BA188" i="2"/>
  <c r="BT188" i="2" s="1"/>
  <c r="AU188" i="2"/>
  <c r="BA189" i="2"/>
  <c r="BT189" i="2" s="1"/>
  <c r="AU189" i="2"/>
  <c r="BG28" i="8" a="1"/>
  <c r="BG28" i="8" s="1"/>
  <c r="BG20" i="8" a="1"/>
  <c r="BG20" i="8" s="1"/>
  <c r="BE124" i="8" a="1"/>
  <c r="BE124" i="8" s="1"/>
  <c r="BA150" i="2"/>
  <c r="BT150" i="2" s="1"/>
  <c r="AU150" i="2"/>
  <c r="BA119" i="2"/>
  <c r="BT119" i="2" s="1"/>
  <c r="AU119" i="2"/>
  <c r="BA129" i="2"/>
  <c r="BT129" i="2" s="1"/>
  <c r="AU129" i="2"/>
  <c r="BA25" i="2"/>
  <c r="BT25" i="2" s="1"/>
  <c r="AU25" i="2"/>
  <c r="BA105" i="2"/>
  <c r="BT105" i="2" s="1"/>
  <c r="AU105" i="2"/>
  <c r="BA18" i="2"/>
  <c r="BT18" i="2" s="1"/>
  <c r="AU18" i="2"/>
  <c r="BA82" i="2"/>
  <c r="BT82" i="2" s="1"/>
  <c r="AU82" i="2"/>
  <c r="BA146" i="2"/>
  <c r="BT146" i="2" s="1"/>
  <c r="AU146" i="2"/>
  <c r="BA51" i="2"/>
  <c r="BT51" i="2" s="1"/>
  <c r="AU51" i="2"/>
  <c r="BA115" i="2"/>
  <c r="BT115" i="2" s="1"/>
  <c r="AU115" i="2"/>
  <c r="BA20" i="2"/>
  <c r="BT20" i="2" s="1"/>
  <c r="AU20" i="2"/>
  <c r="BA84" i="2"/>
  <c r="BT84" i="2" s="1"/>
  <c r="AU84" i="2"/>
  <c r="BA148" i="2"/>
  <c r="BT148" i="2" s="1"/>
  <c r="AU148" i="2"/>
  <c r="BA69" i="2"/>
  <c r="BT69" i="2" s="1"/>
  <c r="AU69" i="2"/>
  <c r="BA133" i="2"/>
  <c r="BT133" i="2" s="1"/>
  <c r="AU133" i="2"/>
  <c r="BA70" i="2"/>
  <c r="BT70" i="2" s="1"/>
  <c r="AU70" i="2"/>
  <c r="BA182" i="2"/>
  <c r="BT182" i="2" s="1"/>
  <c r="AU182" i="2"/>
  <c r="BA144" i="2"/>
  <c r="BT144" i="2" s="1"/>
  <c r="AU144" i="2"/>
  <c r="BA40" i="2"/>
  <c r="BT40" i="2" s="1"/>
  <c r="AU40" i="2"/>
  <c r="BA96" i="2"/>
  <c r="BT96" i="2" s="1"/>
  <c r="AU96" i="2"/>
  <c r="BA212" i="2"/>
  <c r="BT212" i="2" s="1"/>
  <c r="AU212" i="2"/>
  <c r="BA197" i="2"/>
  <c r="BT197" i="2" s="1"/>
  <c r="AU197" i="2"/>
  <c r="BA71" i="2"/>
  <c r="BT71" i="2" s="1"/>
  <c r="AU71" i="2"/>
  <c r="BA38" i="2"/>
  <c r="BT38" i="2" s="1"/>
  <c r="AU38" i="2"/>
  <c r="BA55" i="2"/>
  <c r="BT55" i="2" s="1"/>
  <c r="AU55" i="2"/>
  <c r="BA183" i="2"/>
  <c r="BT183" i="2" s="1"/>
  <c r="AU183" i="2"/>
  <c r="BA46" i="2"/>
  <c r="BT46" i="2" s="1"/>
  <c r="AU46" i="2"/>
  <c r="BA174" i="2"/>
  <c r="BT174" i="2" s="1"/>
  <c r="AU174" i="2"/>
  <c r="BA63" i="2"/>
  <c r="BT63" i="2" s="1"/>
  <c r="AU63" i="2"/>
  <c r="BA127" i="2"/>
  <c r="BT127" i="2" s="1"/>
  <c r="AU127" i="2"/>
  <c r="BA191" i="2"/>
  <c r="BT191" i="2" s="1"/>
  <c r="AU191" i="2"/>
  <c r="BA145" i="2"/>
  <c r="BT145" i="2" s="1"/>
  <c r="AU145" i="2"/>
  <c r="BA33" i="2"/>
  <c r="BT33" i="2" s="1"/>
  <c r="AU33" i="2"/>
  <c r="BA121" i="2"/>
  <c r="BT121" i="2" s="1"/>
  <c r="AU121" i="2"/>
  <c r="BA26" i="2"/>
  <c r="BT26" i="2" s="1"/>
  <c r="AU26" i="2"/>
  <c r="BA90" i="2"/>
  <c r="BT90" i="2" s="1"/>
  <c r="AU90" i="2"/>
  <c r="BA154" i="2"/>
  <c r="BT154" i="2" s="1"/>
  <c r="AU154" i="2"/>
  <c r="BA59" i="2"/>
  <c r="BT59" i="2" s="1"/>
  <c r="AU59" i="2"/>
  <c r="BA123" i="2"/>
  <c r="BT123" i="2" s="1"/>
  <c r="AU123" i="2"/>
  <c r="BA28" i="2"/>
  <c r="BT28" i="2" s="1"/>
  <c r="AU28" i="2"/>
  <c r="BA92" i="2"/>
  <c r="BT92" i="2" s="1"/>
  <c r="AU92" i="2"/>
  <c r="BA156" i="2"/>
  <c r="BT156" i="2" s="1"/>
  <c r="AU156" i="2"/>
  <c r="BA77" i="2"/>
  <c r="BT77" i="2" s="1"/>
  <c r="AU77" i="2"/>
  <c r="BA141" i="2"/>
  <c r="BT141" i="2" s="1"/>
  <c r="AU141" i="2"/>
  <c r="BA86" i="2"/>
  <c r="BT86" i="2" s="1"/>
  <c r="AU86" i="2"/>
  <c r="BA190" i="2"/>
  <c r="BT190" i="2" s="1"/>
  <c r="AU190" i="2"/>
  <c r="BA104" i="2"/>
  <c r="BT104" i="2" s="1"/>
  <c r="AU104" i="2"/>
  <c r="BA160" i="2"/>
  <c r="BT160" i="2" s="1"/>
  <c r="AU160" i="2"/>
  <c r="BA48" i="2"/>
  <c r="BT48" i="2" s="1"/>
  <c r="AU48" i="2"/>
  <c r="BA179" i="2"/>
  <c r="BT179" i="2" s="1"/>
  <c r="AU179" i="2"/>
  <c r="BA205" i="2"/>
  <c r="BT205" i="2" s="1"/>
  <c r="AU205" i="2"/>
  <c r="BG46" i="8" a="1"/>
  <c r="BG46" i="8" s="1"/>
  <c r="BA206" i="2"/>
  <c r="BT206" i="2" s="1"/>
  <c r="AU206" i="2"/>
  <c r="BA98" i="2"/>
  <c r="BT98" i="2" s="1"/>
  <c r="AU98" i="2"/>
  <c r="BA170" i="2"/>
  <c r="BT170" i="2" s="1"/>
  <c r="AU170" i="2"/>
  <c r="BA67" i="2"/>
  <c r="BT67" i="2" s="1"/>
  <c r="AU67" i="2"/>
  <c r="BA131" i="2"/>
  <c r="BT131" i="2" s="1"/>
  <c r="AU131" i="2"/>
  <c r="BA36" i="2"/>
  <c r="BT36" i="2" s="1"/>
  <c r="AU36" i="2"/>
  <c r="BA100" i="2"/>
  <c r="BT100" i="2" s="1"/>
  <c r="AU100" i="2"/>
  <c r="BA21" i="2"/>
  <c r="BT21" i="2" s="1"/>
  <c r="AU21" i="2"/>
  <c r="BA85" i="2"/>
  <c r="BT85" i="2" s="1"/>
  <c r="AU85" i="2"/>
  <c r="BA149" i="2"/>
  <c r="BT149" i="2" s="1"/>
  <c r="AU149" i="2"/>
  <c r="BA102" i="2"/>
  <c r="BT102" i="2" s="1"/>
  <c r="AU102" i="2"/>
  <c r="BA198" i="2"/>
  <c r="BT198" i="2" s="1"/>
  <c r="AU198" i="2"/>
  <c r="BA64" i="2"/>
  <c r="BT64" i="2" s="1"/>
  <c r="AU64" i="2"/>
  <c r="BA120" i="2"/>
  <c r="BT120" i="2" s="1"/>
  <c r="AU120" i="2"/>
  <c r="BA176" i="2"/>
  <c r="BT176" i="2" s="1"/>
  <c r="AU176" i="2"/>
  <c r="BA187" i="2"/>
  <c r="BT187" i="2" s="1"/>
  <c r="AU187" i="2"/>
  <c r="BA213" i="2"/>
  <c r="BT213" i="2" s="1"/>
  <c r="AU213" i="2"/>
  <c r="BA54" i="2"/>
  <c r="BT54" i="2" s="1"/>
  <c r="AU54" i="2"/>
  <c r="BA214" i="2"/>
  <c r="BT214" i="2" s="1"/>
  <c r="AU214" i="2"/>
  <c r="BA79" i="2"/>
  <c r="BT79" i="2" s="1"/>
  <c r="AU79" i="2"/>
  <c r="BA207" i="2"/>
  <c r="BT207" i="2" s="1"/>
  <c r="AU207" i="2"/>
  <c r="BA49" i="2"/>
  <c r="BT49" i="2" s="1"/>
  <c r="AU49" i="2"/>
  <c r="BA153" i="2"/>
  <c r="BT153" i="2" s="1"/>
  <c r="AU153" i="2"/>
  <c r="BA42" i="2"/>
  <c r="BT42" i="2" s="1"/>
  <c r="AU42" i="2"/>
  <c r="BA106" i="2"/>
  <c r="BT106" i="2" s="1"/>
  <c r="AU106" i="2"/>
  <c r="BA186" i="2"/>
  <c r="BT186" i="2" s="1"/>
  <c r="AU186" i="2"/>
  <c r="BA75" i="2"/>
  <c r="BT75" i="2" s="1"/>
  <c r="AU75" i="2"/>
  <c r="BA139" i="2"/>
  <c r="BT139" i="2" s="1"/>
  <c r="AU139" i="2"/>
  <c r="BA44" i="2"/>
  <c r="BT44" i="2" s="1"/>
  <c r="AU44" i="2"/>
  <c r="BA108" i="2"/>
  <c r="BT108" i="2" s="1"/>
  <c r="AU108" i="2"/>
  <c r="BA29" i="2"/>
  <c r="BT29" i="2" s="1"/>
  <c r="AU29" i="2"/>
  <c r="BA93" i="2"/>
  <c r="BT93" i="2" s="1"/>
  <c r="AU93" i="2"/>
  <c r="BA157" i="2"/>
  <c r="BT157" i="2" s="1"/>
  <c r="AU157" i="2"/>
  <c r="BA118" i="2"/>
  <c r="BT118" i="2" s="1"/>
  <c r="AU118" i="2"/>
  <c r="BA168" i="2"/>
  <c r="BT168" i="2" s="1"/>
  <c r="AU168" i="2"/>
  <c r="BA24" i="2"/>
  <c r="BT24" i="2" s="1"/>
  <c r="AU24" i="2"/>
  <c r="BA88" i="2"/>
  <c r="BT88" i="2" s="1"/>
  <c r="AU88" i="2"/>
  <c r="BA164" i="2"/>
  <c r="BT164" i="2" s="1"/>
  <c r="AU164" i="2"/>
  <c r="BA195" i="2"/>
  <c r="BT195" i="2" s="1"/>
  <c r="AU195" i="2"/>
  <c r="BM40" i="8" a="1"/>
  <c r="BM40" i="8" s="1"/>
  <c r="BA135" i="2"/>
  <c r="BT135" i="2" s="1"/>
  <c r="AU135" i="2"/>
  <c r="BA41" i="2"/>
  <c r="BT41" i="2" s="1"/>
  <c r="AU41" i="2"/>
  <c r="BA34" i="2"/>
  <c r="BT34" i="2" s="1"/>
  <c r="AU34" i="2"/>
  <c r="BA62" i="2"/>
  <c r="BT62" i="2" s="1"/>
  <c r="AU62" i="2"/>
  <c r="BA143" i="2"/>
  <c r="BT143" i="2" s="1"/>
  <c r="AU143" i="2"/>
  <c r="BA177" i="2"/>
  <c r="BT177" i="2" s="1"/>
  <c r="AU177" i="2"/>
  <c r="BA78" i="2"/>
  <c r="BT78" i="2" s="1"/>
  <c r="AU78" i="2"/>
  <c r="BA23" i="2"/>
  <c r="BT23" i="2" s="1"/>
  <c r="AU23" i="2"/>
  <c r="BA87" i="2"/>
  <c r="BT87" i="2" s="1"/>
  <c r="AU87" i="2"/>
  <c r="BA151" i="2"/>
  <c r="BT151" i="2" s="1"/>
  <c r="AU151" i="2"/>
  <c r="BA17" i="2"/>
  <c r="BT17" i="2" s="1"/>
  <c r="AU17" i="2"/>
  <c r="BA193" i="2"/>
  <c r="BT193" i="2" s="1"/>
  <c r="AU193" i="2"/>
  <c r="BA57" i="2"/>
  <c r="BT57" i="2" s="1"/>
  <c r="AU57" i="2"/>
  <c r="BA169" i="2"/>
  <c r="BT169" i="2" s="1"/>
  <c r="AU169" i="2"/>
  <c r="BA50" i="2"/>
  <c r="BT50" i="2" s="1"/>
  <c r="AU50" i="2"/>
  <c r="BA114" i="2"/>
  <c r="BT114" i="2" s="1"/>
  <c r="AU114" i="2"/>
  <c r="BA19" i="2"/>
  <c r="BT19" i="2" s="1"/>
  <c r="AU19" i="2"/>
  <c r="BA83" i="2"/>
  <c r="BT83" i="2" s="1"/>
  <c r="AU83" i="2"/>
  <c r="BA147" i="2"/>
  <c r="BT147" i="2" s="1"/>
  <c r="AU147" i="2"/>
  <c r="BA52" i="2"/>
  <c r="BT52" i="2" s="1"/>
  <c r="AU52" i="2"/>
  <c r="BA116" i="2"/>
  <c r="BT116" i="2" s="1"/>
  <c r="AU116" i="2"/>
  <c r="BA37" i="2"/>
  <c r="BT37" i="2" s="1"/>
  <c r="AU37" i="2"/>
  <c r="BA101" i="2"/>
  <c r="BT101" i="2" s="1"/>
  <c r="AU101" i="2"/>
  <c r="BA165" i="2"/>
  <c r="BT165" i="2" s="1"/>
  <c r="AU165" i="2"/>
  <c r="BA134" i="2"/>
  <c r="BT134" i="2" s="1"/>
  <c r="AU134" i="2"/>
  <c r="BA128" i="2"/>
  <c r="BT128" i="2" s="1"/>
  <c r="AU128" i="2"/>
  <c r="BA208" i="2"/>
  <c r="BT208" i="2" s="1"/>
  <c r="AU208" i="2"/>
  <c r="BA56" i="2"/>
  <c r="BT56" i="2" s="1"/>
  <c r="AU56" i="2"/>
  <c r="BA211" i="2"/>
  <c r="BT211" i="2" s="1"/>
  <c r="AU211" i="2"/>
  <c r="BA172" i="2"/>
  <c r="BT172" i="2" s="1"/>
  <c r="AU172" i="2"/>
  <c r="BA196" i="2"/>
  <c r="BT196" i="2" s="1"/>
  <c r="AU196" i="2"/>
  <c r="BF148" i="8" a="1"/>
  <c r="BF148" i="8" s="1"/>
  <c r="BE176" i="8" a="1"/>
  <c r="BE176" i="8" s="1"/>
  <c r="BA161" i="2"/>
  <c r="BT161" i="2" s="1"/>
  <c r="AU161" i="2"/>
  <c r="BA159" i="2"/>
  <c r="BT159" i="2" s="1"/>
  <c r="AU159" i="2"/>
  <c r="BA73" i="2"/>
  <c r="BT73" i="2" s="1"/>
  <c r="AU73" i="2"/>
  <c r="BA209" i="2"/>
  <c r="BT209" i="2" s="1"/>
  <c r="AU209" i="2"/>
  <c r="BA65" i="2"/>
  <c r="BT65" i="2" s="1"/>
  <c r="AU65" i="2"/>
  <c r="BA185" i="2"/>
  <c r="BT185" i="2" s="1"/>
  <c r="AU185" i="2"/>
  <c r="BA58" i="2"/>
  <c r="BT58" i="2" s="1"/>
  <c r="AU58" i="2"/>
  <c r="BA122" i="2"/>
  <c r="BT122" i="2" s="1"/>
  <c r="AU122" i="2"/>
  <c r="BA27" i="2"/>
  <c r="BT27" i="2" s="1"/>
  <c r="AU27" i="2"/>
  <c r="BA91" i="2"/>
  <c r="BT91" i="2" s="1"/>
  <c r="AU91" i="2"/>
  <c r="BA155" i="2"/>
  <c r="BT155" i="2" s="1"/>
  <c r="AU155" i="2"/>
  <c r="BA60" i="2"/>
  <c r="BT60" i="2" s="1"/>
  <c r="AU60" i="2"/>
  <c r="BA124" i="2"/>
  <c r="BT124" i="2" s="1"/>
  <c r="AU124" i="2"/>
  <c r="BA45" i="2"/>
  <c r="BT45" i="2" s="1"/>
  <c r="AU45" i="2"/>
  <c r="BA109" i="2"/>
  <c r="BT109" i="2" s="1"/>
  <c r="AU109" i="2"/>
  <c r="BA173" i="2"/>
  <c r="BT173" i="2" s="1"/>
  <c r="AU173" i="2"/>
  <c r="BA142" i="2"/>
  <c r="BT142" i="2" s="1"/>
  <c r="AU142" i="2"/>
  <c r="BA80" i="2"/>
  <c r="BT80" i="2" s="1"/>
  <c r="AU80" i="2"/>
  <c r="BA152" i="2"/>
  <c r="BT152" i="2" s="1"/>
  <c r="AU152" i="2"/>
  <c r="BA184" i="2"/>
  <c r="BT184" i="2" s="1"/>
  <c r="AU184" i="2"/>
  <c r="BA202" i="2"/>
  <c r="BT202" i="2" s="1"/>
  <c r="AU202" i="2"/>
  <c r="BA180" i="2"/>
  <c r="BT180" i="2" s="1"/>
  <c r="AU180" i="2"/>
  <c r="BA203" i="2"/>
  <c r="BT203" i="2" s="1"/>
  <c r="AU203" i="2"/>
  <c r="BA137" i="2"/>
  <c r="BT137" i="2" s="1"/>
  <c r="AU137" i="2"/>
  <c r="BA31" i="2"/>
  <c r="BT31" i="2" s="1"/>
  <c r="AU31" i="2"/>
  <c r="BA110" i="2"/>
  <c r="BT110" i="2" s="1"/>
  <c r="AU110" i="2"/>
  <c r="BA39" i="2"/>
  <c r="BT39" i="2" s="1"/>
  <c r="AU39" i="2"/>
  <c r="BA167" i="2"/>
  <c r="BT167" i="2" s="1"/>
  <c r="AU167" i="2"/>
  <c r="BA97" i="2"/>
  <c r="BT97" i="2" s="1"/>
  <c r="AU97" i="2"/>
  <c r="BA178" i="2"/>
  <c r="BT178" i="2" s="1"/>
  <c r="AU178" i="2"/>
  <c r="BA81" i="2"/>
  <c r="BT81" i="2" s="1"/>
  <c r="AU81" i="2"/>
  <c r="BA201" i="2"/>
  <c r="BT201" i="2" s="1"/>
  <c r="AU201" i="2"/>
  <c r="BA66" i="2"/>
  <c r="BT66" i="2" s="1"/>
  <c r="AU66" i="2"/>
  <c r="BA130" i="2"/>
  <c r="BT130" i="2" s="1"/>
  <c r="AU130" i="2"/>
  <c r="BA35" i="2"/>
  <c r="BT35" i="2" s="1"/>
  <c r="AU35" i="2"/>
  <c r="BA99" i="2"/>
  <c r="BT99" i="2" s="1"/>
  <c r="AU99" i="2"/>
  <c r="BA163" i="2"/>
  <c r="BT163" i="2" s="1"/>
  <c r="AU163" i="2"/>
  <c r="BA68" i="2"/>
  <c r="BT68" i="2" s="1"/>
  <c r="AU68" i="2"/>
  <c r="BA132" i="2"/>
  <c r="BT132" i="2" s="1"/>
  <c r="AU132" i="2"/>
  <c r="BA53" i="2"/>
  <c r="BT53" i="2" s="1"/>
  <c r="AU53" i="2"/>
  <c r="BA117" i="2"/>
  <c r="BT117" i="2" s="1"/>
  <c r="AU117" i="2"/>
  <c r="BA22" i="2"/>
  <c r="BT22" i="2" s="1"/>
  <c r="AU22" i="2"/>
  <c r="BA158" i="2"/>
  <c r="BT158" i="2" s="1"/>
  <c r="AU158" i="2"/>
  <c r="BA32" i="2"/>
  <c r="BT32" i="2" s="1"/>
  <c r="AU32" i="2"/>
  <c r="BA112" i="2"/>
  <c r="BT112" i="2" s="1"/>
  <c r="AU112" i="2"/>
  <c r="BA192" i="2"/>
  <c r="BT192" i="2" s="1"/>
  <c r="AU192" i="2"/>
  <c r="BA210" i="2"/>
  <c r="BT210" i="2" s="1"/>
  <c r="AU210" i="2"/>
  <c r="BA181" i="2"/>
  <c r="BT181" i="2" s="1"/>
  <c r="AU181" i="2"/>
  <c r="BA204" i="2"/>
  <c r="BT204" i="2" s="1"/>
  <c r="AU204" i="2"/>
  <c r="AQ20" i="8"/>
  <c r="BG24" i="8" a="1"/>
  <c r="BG24" i="8" s="1"/>
  <c r="BI192" i="8" a="1"/>
  <c r="BI192" i="8" s="1"/>
  <c r="BN33" i="8" a="1"/>
  <c r="BN33" i="8" s="1"/>
  <c r="BN28" i="8" a="1"/>
  <c r="BN28" i="8" s="1"/>
  <c r="BN40" i="8" a="1"/>
  <c r="BN40" i="8" s="1"/>
  <c r="BN105" i="8" a="1"/>
  <c r="BN105" i="8" s="1"/>
  <c r="BI32" i="8" a="1"/>
  <c r="BI32" i="8" s="1"/>
  <c r="BI61" i="8" a="1"/>
  <c r="BI61" i="8" s="1"/>
  <c r="BI99" i="8" a="1"/>
  <c r="BI99" i="8" s="1"/>
  <c r="BH36" i="8" a="1"/>
  <c r="BH36" i="8" s="1"/>
  <c r="BF33" i="8" a="1"/>
  <c r="BF33" i="8" s="1"/>
  <c r="AF32" i="8"/>
  <c r="AR32" i="8" s="1"/>
  <c r="AS32" i="8" s="1"/>
  <c r="BI82" i="8" a="1"/>
  <c r="BI82" i="8" s="1"/>
  <c r="BI33" i="8" a="1"/>
  <c r="BI33" i="8" s="1"/>
  <c r="BG48" i="8" a="1"/>
  <c r="BG48" i="8" s="1"/>
  <c r="BF28" i="8" a="1"/>
  <c r="BF28" i="8" s="1"/>
  <c r="BE194" i="8" a="1"/>
  <c r="BE194" i="8" s="1"/>
  <c r="AQ124" i="8"/>
  <c r="AF194" i="8"/>
  <c r="AR194" i="8" s="1"/>
  <c r="AS194" i="8" s="1"/>
  <c r="BH165" i="8" a="1"/>
  <c r="BH165" i="8" s="1"/>
  <c r="BN209" i="8" a="1"/>
  <c r="BN209" i="8" s="1"/>
  <c r="AQ194" i="8"/>
  <c r="AQ36" i="8"/>
  <c r="AF40" i="8"/>
  <c r="AR40" i="8" s="1"/>
  <c r="AS40" i="8" s="1"/>
  <c r="BH111" i="8" a="1"/>
  <c r="BH111" i="8" s="1"/>
  <c r="AQ32" i="8"/>
  <c r="AF20" i="8"/>
  <c r="AR20" i="8" s="1"/>
  <c r="AS20" i="8" s="1"/>
  <c r="BJ36" i="8" a="1"/>
  <c r="BJ36" i="8" s="1"/>
  <c r="BM32" i="8" a="1"/>
  <c r="BM32" i="8" s="1"/>
  <c r="BL90" i="8" a="1"/>
  <c r="BL90" i="8" s="1"/>
  <c r="AF36" i="8"/>
  <c r="AR36" i="8" s="1"/>
  <c r="AS36" i="8" s="1"/>
  <c r="BG82" i="8" a="1"/>
  <c r="BG82" i="8" s="1"/>
  <c r="AQ111" i="8"/>
  <c r="AF28" i="8"/>
  <c r="AR28" i="8" s="1"/>
  <c r="AS28" i="8" s="1"/>
  <c r="BI40" i="8" a="1"/>
  <c r="BI40" i="8" s="1"/>
  <c r="BM20" i="8" a="1"/>
  <c r="BM20" i="8" s="1"/>
  <c r="BH136" i="8" a="1"/>
  <c r="BH136" i="8" s="1"/>
  <c r="BI90" i="8" a="1"/>
  <c r="BI90" i="8" s="1"/>
  <c r="BG32" i="8" a="1"/>
  <c r="BG32" i="8" s="1"/>
  <c r="AQ209" i="8"/>
  <c r="BK33" i="8" a="1"/>
  <c r="BK33" i="8" s="1"/>
  <c r="BF48" i="8" a="1"/>
  <c r="BF48" i="8" s="1"/>
  <c r="BJ79" i="8" a="1"/>
  <c r="BJ79" i="8" s="1"/>
  <c r="BM194" i="8" a="1"/>
  <c r="BM194" i="8" s="1"/>
  <c r="BH194" i="8" a="1"/>
  <c r="BH194" i="8" s="1"/>
  <c r="BI24" i="8" a="1"/>
  <c r="BI24" i="8" s="1"/>
  <c r="BN148" i="8" a="1"/>
  <c r="BN148" i="8" s="1"/>
  <c r="BH192" i="8" a="1"/>
  <c r="BH192" i="8" s="1"/>
  <c r="BL46" i="8" a="1"/>
  <c r="BL46" i="8" s="1"/>
  <c r="BM192" i="8" a="1"/>
  <c r="BM192" i="8" s="1"/>
  <c r="BF66" i="8" a="1"/>
  <c r="BF66" i="8" s="1"/>
  <c r="BG66" i="8" a="1"/>
  <c r="BG66" i="8" s="1"/>
  <c r="BK136" i="8" a="1"/>
  <c r="BK136" i="8" s="1"/>
  <c r="BK46" i="8" a="1"/>
  <c r="BK46" i="8" s="1"/>
  <c r="BL148" i="8" a="1"/>
  <c r="BL148" i="8" s="1"/>
  <c r="BK165" i="8" a="1"/>
  <c r="BK165" i="8" s="1"/>
  <c r="BM165" i="8" a="1"/>
  <c r="BM165" i="8" s="1"/>
  <c r="BH102" i="8" a="1"/>
  <c r="BH102" i="8" s="1"/>
  <c r="BE102" i="8" a="1"/>
  <c r="BE102" i="8" s="1"/>
  <c r="BG143" i="8" a="1"/>
  <c r="BG143" i="8" s="1"/>
  <c r="BM136" i="8" a="1"/>
  <c r="BM136" i="8" s="1"/>
  <c r="BN177" i="8" a="1"/>
  <c r="BN177" i="8" s="1"/>
  <c r="BM66" i="8" a="1"/>
  <c r="BM66" i="8" s="1"/>
  <c r="BL24" i="8" a="1"/>
  <c r="BL24" i="8" s="1"/>
  <c r="BN196" i="8" a="1"/>
  <c r="BN196" i="8" s="1"/>
  <c r="BN90" i="8" a="1"/>
  <c r="BN90" i="8" s="1"/>
  <c r="BL136" i="8" a="1"/>
  <c r="BL136" i="8" s="1"/>
  <c r="BI50" i="8" a="1"/>
  <c r="BI50" i="8" s="1"/>
  <c r="BH143" i="8" a="1"/>
  <c r="BH143" i="8" s="1"/>
  <c r="BN66" i="8" a="1"/>
  <c r="BN66" i="8" s="1"/>
  <c r="BI196" i="8" a="1"/>
  <c r="BI196" i="8" s="1"/>
  <c r="BG99" i="8" a="1"/>
  <c r="BG99" i="8" s="1"/>
  <c r="BM33" i="8" a="1"/>
  <c r="BM33" i="8" s="1"/>
  <c r="BI46" i="8" a="1"/>
  <c r="BI46" i="8" s="1"/>
  <c r="BM196" i="8" a="1"/>
  <c r="BM196" i="8" s="1"/>
  <c r="BE79" i="8" a="1"/>
  <c r="BE79" i="8" s="1"/>
  <c r="BL105" i="8" a="1"/>
  <c r="BL105" i="8" s="1"/>
  <c r="BI136" i="8" a="1"/>
  <c r="BI136" i="8" s="1"/>
  <c r="BE192" i="8" a="1"/>
  <c r="BE192" i="8" s="1"/>
  <c r="BE46" i="8" a="1"/>
  <c r="BE46" i="8" s="1"/>
  <c r="BE105" i="8" a="1"/>
  <c r="BE105" i="8" s="1"/>
  <c r="AQ112" i="8"/>
  <c r="BE165" i="8" a="1"/>
  <c r="BE165" i="8" s="1"/>
  <c r="AF165" i="8"/>
  <c r="AS154" i="8"/>
  <c r="AS185" i="8"/>
  <c r="AS110" i="8"/>
  <c r="AS59" i="8"/>
  <c r="AS173" i="8"/>
  <c r="AS155" i="8"/>
  <c r="AS156" i="8"/>
  <c r="AS27" i="8"/>
  <c r="AS87" i="8"/>
  <c r="AS57" i="8"/>
  <c r="AS55" i="8"/>
  <c r="AS130" i="8"/>
  <c r="AS111" i="8"/>
  <c r="AS72" i="8"/>
  <c r="AS117" i="8"/>
  <c r="AS121" i="8"/>
  <c r="AS128" i="8"/>
  <c r="AS144" i="8"/>
  <c r="AS164" i="8"/>
  <c r="AS160" i="8"/>
  <c r="AS91" i="8"/>
  <c r="AS171" i="8"/>
  <c r="AS181" i="8"/>
  <c r="BI177" i="8" a="1"/>
  <c r="BI177" i="8" s="1"/>
  <c r="BK177" i="8" a="1"/>
  <c r="BK177" i="8" s="1"/>
  <c r="BJ196" i="8" a="1"/>
  <c r="BJ196" i="8" s="1"/>
  <c r="BH33" i="8" a="1"/>
  <c r="BH33" i="8" s="1"/>
  <c r="BJ136" i="8" a="1"/>
  <c r="BJ136" i="8" s="1"/>
  <c r="BL99" i="8" a="1"/>
  <c r="BL99" i="8" s="1"/>
  <c r="AF112" i="8"/>
  <c r="AR112" i="8" s="1"/>
  <c r="BK99" i="8" a="1"/>
  <c r="BK99" i="8" s="1"/>
  <c r="AS101" i="8"/>
  <c r="AS126" i="8"/>
  <c r="AS94" i="8"/>
  <c r="AS77" i="8"/>
  <c r="AS51" i="8"/>
  <c r="AS186" i="8"/>
  <c r="AS113" i="8"/>
  <c r="AS127" i="8"/>
  <c r="AS52" i="8"/>
  <c r="AS74" i="8"/>
  <c r="AS153" i="8"/>
  <c r="AS182" i="8"/>
  <c r="AS68" i="8"/>
  <c r="AS175" i="8"/>
  <c r="AS170" i="8"/>
  <c r="AS58" i="8"/>
  <c r="AS96" i="8"/>
  <c r="AS114" i="8"/>
  <c r="AS63" i="8"/>
  <c r="AS47" i="8"/>
  <c r="AS172" i="8"/>
  <c r="AS60" i="8"/>
  <c r="AS152" i="8"/>
  <c r="AS44" i="8"/>
  <c r="AS34" i="8"/>
  <c r="AS23" i="8"/>
  <c r="BL112" i="8" a="1"/>
  <c r="BL112" i="8" s="1"/>
  <c r="BJ46" i="8" a="1"/>
  <c r="BJ46" i="8" s="1"/>
  <c r="BK148" i="8" a="1"/>
  <c r="BK148" i="8" s="1"/>
  <c r="AS190" i="8"/>
  <c r="AS212" i="8"/>
  <c r="AS106" i="8"/>
  <c r="AS157" i="8"/>
  <c r="AS93" i="8"/>
  <c r="AS134" i="8"/>
  <c r="AS133" i="8"/>
  <c r="AS183" i="8"/>
  <c r="AS83" i="8"/>
  <c r="AS41" i="8"/>
  <c r="AS120" i="8"/>
  <c r="AS180" i="8"/>
  <c r="AS21" i="8"/>
  <c r="AS151" i="8"/>
  <c r="AS56" i="8"/>
  <c r="AS174" i="8"/>
  <c r="AS204" i="8"/>
  <c r="AS147" i="8"/>
  <c r="AS169" i="8"/>
  <c r="AS86" i="8"/>
  <c r="AS188" i="8"/>
  <c r="AS80" i="8"/>
  <c r="AS100" i="8"/>
  <c r="AS132" i="8"/>
  <c r="AS138" i="8"/>
  <c r="AS115" i="8"/>
  <c r="AS135" i="8"/>
  <c r="AS15" i="8"/>
  <c r="AS167" i="8"/>
  <c r="AS141" i="8"/>
  <c r="AS88" i="8"/>
  <c r="AS45" i="8"/>
  <c r="AS149" i="8"/>
  <c r="AS42" i="8"/>
  <c r="AS189" i="8"/>
  <c r="AS95" i="8"/>
  <c r="AS84" i="8"/>
  <c r="AS123" i="8"/>
  <c r="AS139" i="8"/>
  <c r="AS166" i="8"/>
  <c r="AS131" i="8"/>
  <c r="AQ102" i="8"/>
  <c r="AS53" i="8"/>
  <c r="AS178" i="8"/>
  <c r="AS116" i="8"/>
  <c r="AS119" i="8"/>
  <c r="AS124" i="8"/>
  <c r="AS211" i="8"/>
  <c r="AS54" i="8"/>
  <c r="AS198" i="8"/>
  <c r="AS137" i="8"/>
  <c r="AS122" i="8"/>
  <c r="AS92" i="8"/>
  <c r="AS43" i="8"/>
  <c r="AS200" i="8"/>
  <c r="AS205" i="8"/>
  <c r="AS75" i="8"/>
  <c r="AS187" i="8"/>
  <c r="AS76" i="8"/>
  <c r="AS103" i="8"/>
  <c r="AS62" i="8"/>
  <c r="AS71" i="8"/>
  <c r="AS176" i="8"/>
  <c r="AS104" i="8"/>
  <c r="AS70" i="8"/>
  <c r="AS184" i="8"/>
  <c r="AS67" i="8"/>
  <c r="AS145" i="8"/>
  <c r="AS81" i="8"/>
  <c r="AS78" i="8"/>
  <c r="AS108" i="8"/>
  <c r="AS129" i="8"/>
  <c r="AS65" i="8"/>
  <c r="AS85" i="8"/>
  <c r="AS208" i="8"/>
  <c r="AS125" i="8"/>
  <c r="AS69" i="8"/>
  <c r="AS168" i="8"/>
  <c r="AS197" i="8"/>
  <c r="AS35" i="8"/>
  <c r="AS162" i="8"/>
  <c r="AS140" i="8"/>
  <c r="AS49" i="8"/>
  <c r="AS73" i="8"/>
  <c r="AS191" i="8"/>
  <c r="AS207" i="8"/>
  <c r="AS25" i="8"/>
  <c r="AS146" i="8"/>
  <c r="AS38" i="8"/>
  <c r="AS158" i="8"/>
  <c r="BG165" i="8" a="1"/>
  <c r="BG165" i="8" s="1"/>
  <c r="AQ46" i="8"/>
  <c r="BK66" i="8" a="1"/>
  <c r="BK66" i="8" s="1"/>
  <c r="AS39" i="8"/>
  <c r="AS142" i="8"/>
  <c r="AS163" i="8"/>
  <c r="AS161" i="8"/>
  <c r="AS193" i="8"/>
  <c r="AS159" i="8"/>
  <c r="AS98" i="8"/>
  <c r="AS195" i="8"/>
  <c r="AS179" i="8"/>
  <c r="AS209" i="8"/>
  <c r="AS89" i="8"/>
  <c r="AS64" i="8"/>
  <c r="AS37" i="8"/>
  <c r="AS150" i="8"/>
  <c r="AS97" i="8"/>
  <c r="AS201" i="8"/>
  <c r="AS210" i="8"/>
  <c r="AS199" i="8"/>
  <c r="AS118" i="8"/>
  <c r="AS31" i="8"/>
  <c r="AS203" i="8"/>
  <c r="AS30" i="8"/>
  <c r="AS109" i="8"/>
  <c r="AS29" i="8"/>
  <c r="AS22" i="8"/>
  <c r="AS202" i="8"/>
  <c r="AS107" i="8"/>
  <c r="AS206" i="8"/>
  <c r="BH46" i="8" a="1"/>
  <c r="BH46" i="8" s="1"/>
  <c r="BM24" i="8" a="1"/>
  <c r="BM24" i="8" s="1"/>
  <c r="AQ82" i="8"/>
  <c r="BE33" i="8" a="1"/>
  <c r="BE33" i="8" s="1"/>
  <c r="BI105" i="8" a="1"/>
  <c r="BI105" i="8" s="1"/>
  <c r="BJ82" i="8" a="1"/>
  <c r="BJ82" i="8" s="1"/>
  <c r="BG105" i="8" a="1"/>
  <c r="BG105" i="8" s="1"/>
  <c r="BG79" i="8" a="1"/>
  <c r="BG79" i="8" s="1"/>
  <c r="AF99" i="8"/>
  <c r="AR99" i="8" s="1"/>
  <c r="BL66" i="8" a="1"/>
  <c r="BL66" i="8" s="1"/>
  <c r="BL192" i="8" a="1"/>
  <c r="BL192" i="8" s="1"/>
  <c r="BJ105" i="8" a="1"/>
  <c r="BJ105" i="8" s="1"/>
  <c r="BJ26" i="8" a="1"/>
  <c r="BJ26" i="8" s="1"/>
  <c r="AF143" i="8"/>
  <c r="AR143" i="8" s="1"/>
  <c r="BH66" i="8" a="1"/>
  <c r="BH66" i="8" s="1"/>
  <c r="AQ66" i="8"/>
  <c r="BN61" i="8" a="1"/>
  <c r="BN61" i="8" s="1"/>
  <c r="AQ136" i="8"/>
  <c r="BJ48" i="8" a="1"/>
  <c r="BJ48" i="8" s="1"/>
  <c r="AQ148" i="8"/>
  <c r="BG33" i="8" a="1"/>
  <c r="BG33" i="8" s="1"/>
  <c r="BG90" i="8" a="1"/>
  <c r="BG90" i="8" s="1"/>
  <c r="AF26" i="8"/>
  <c r="AR26" i="8" s="1"/>
  <c r="BF46" i="8" a="1"/>
  <c r="BF46" i="8" s="1"/>
  <c r="BF26" i="8" a="1"/>
  <c r="BF26" i="8" s="1"/>
  <c r="BF143" i="8" a="1"/>
  <c r="BF143" i="8" s="1"/>
  <c r="BE82" i="8" a="1"/>
  <c r="BE82" i="8" s="1"/>
  <c r="BE177" i="8" a="1"/>
  <c r="BE177" i="8" s="1"/>
  <c r="AQ165" i="8"/>
  <c r="AQ26" i="8"/>
  <c r="AQ61" i="8"/>
  <c r="BG50" i="8" a="1"/>
  <c r="BG50" i="8" s="1"/>
  <c r="AQ50" i="8"/>
  <c r="AQ24" i="8"/>
  <c r="AQ143" i="8"/>
  <c r="BF79" i="8" a="1"/>
  <c r="BF79" i="8" s="1"/>
  <c r="AF177" i="8"/>
  <c r="AR177" i="8" s="1"/>
  <c r="BF177" i="8" a="1"/>
  <c r="BF177" i="8" s="1"/>
  <c r="AQ33" i="8"/>
  <c r="BF99" i="8" a="1"/>
  <c r="BF99" i="8" s="1"/>
  <c r="BE90" i="8" a="1"/>
  <c r="BE90" i="8" s="1"/>
  <c r="BE48" i="8" a="1"/>
  <c r="BE48" i="8" s="1"/>
  <c r="AF66" i="8"/>
  <c r="AR66" i="8" s="1"/>
  <c r="AQ99" i="8"/>
  <c r="BE99" i="8" a="1"/>
  <c r="BE99" i="8" s="1"/>
  <c r="AF102" i="8"/>
  <c r="AR102" i="8" s="1"/>
  <c r="BL33" i="8" a="1"/>
  <c r="BL33" i="8" s="1"/>
  <c r="BJ90" i="8" a="1"/>
  <c r="BJ90" i="8" s="1"/>
  <c r="BL61" i="8" a="1"/>
  <c r="BL61" i="8" s="1"/>
  <c r="AQ79" i="8"/>
  <c r="BE66" i="8" a="1"/>
  <c r="BE66" i="8" s="1"/>
  <c r="BN99" i="8" a="1"/>
  <c r="BN99" i="8" s="1"/>
  <c r="AF50" i="8"/>
  <c r="AR50" i="8" s="1"/>
  <c r="AF46" i="8"/>
  <c r="AR46" i="8" s="1"/>
  <c r="AF24" i="8"/>
  <c r="AR24" i="8" s="1"/>
  <c r="AF79" i="8"/>
  <c r="AR79" i="8" s="1"/>
  <c r="BE50" i="8" a="1"/>
  <c r="BE50" i="8" s="1"/>
  <c r="BF192" i="8" a="1"/>
  <c r="BF192" i="8" s="1"/>
  <c r="BG177" i="8" a="1"/>
  <c r="BG177" i="8" s="1"/>
  <c r="BF112" i="8" a="1"/>
  <c r="BF112" i="8" s="1"/>
  <c r="BG148" i="8" a="1"/>
  <c r="BG148" i="8" s="1"/>
  <c r="BE136" i="8" a="1"/>
  <c r="BE136" i="8" s="1"/>
  <c r="BN112" i="8" a="1"/>
  <c r="BN112" i="8" s="1"/>
  <c r="BG61" i="8" a="1"/>
  <c r="BG61" i="8" s="1"/>
  <c r="BF90" i="8" a="1"/>
  <c r="BF90" i="8" s="1"/>
  <c r="BJ50" i="8" a="1"/>
  <c r="BJ50" i="8" s="1"/>
  <c r="BE148" i="8" a="1"/>
  <c r="BE148" i="8" s="1"/>
  <c r="BG136" i="8" a="1"/>
  <c r="BG136" i="8" s="1"/>
  <c r="BE196" i="8" a="1"/>
  <c r="BE196" i="8" s="1"/>
  <c r="BF196" i="8" a="1"/>
  <c r="BF196" i="8" s="1"/>
  <c r="BL82" i="8" a="1"/>
  <c r="BL82" i="8" s="1"/>
  <c r="AQ177" i="8"/>
  <c r="BH48" i="8" a="1"/>
  <c r="BH48" i="8" s="1"/>
  <c r="BK61" i="8" a="1"/>
  <c r="BK61" i="8" s="1"/>
  <c r="BI148" i="8" a="1"/>
  <c r="BI148" i="8" s="1"/>
  <c r="BF136" i="8" a="1"/>
  <c r="BF136" i="8" s="1"/>
  <c r="AF90" i="8"/>
  <c r="AR90" i="8" s="1"/>
  <c r="BH61" i="8" a="1"/>
  <c r="BH61" i="8" s="1"/>
  <c r="BG192" i="8" a="1"/>
  <c r="BG192" i="8" s="1"/>
  <c r="AF196" i="8"/>
  <c r="AR196" i="8" s="1"/>
  <c r="BF105" i="8" a="1"/>
  <c r="BF105" i="8" s="1"/>
  <c r="AQ192" i="8"/>
  <c r="BG196" i="8" a="1"/>
  <c r="BG196" i="8" s="1"/>
  <c r="BK50" i="8" a="1"/>
  <c r="BK50" i="8" s="1"/>
  <c r="BN136" i="8" a="1"/>
  <c r="BN136" i="8" s="1"/>
  <c r="BM177" i="8" a="1"/>
  <c r="BM177" i="8" s="1"/>
  <c r="AF61" i="8"/>
  <c r="AR61" i="8" s="1"/>
  <c r="AQ48" i="8"/>
  <c r="AF82" i="8"/>
  <c r="AR82" i="8" s="1"/>
  <c r="BN24" i="8" a="1"/>
  <c r="BN24" i="8" s="1"/>
  <c r="AQ105" i="8"/>
  <c r="AF48" i="8"/>
  <c r="AR48" i="8" s="1"/>
  <c r="AQ90" i="8"/>
  <c r="AF33" i="8"/>
  <c r="AR33" i="8" s="1"/>
  <c r="AF148" i="8"/>
  <c r="AR148" i="8" s="1"/>
  <c r="AF105" i="8"/>
  <c r="AR105" i="8" s="1"/>
  <c r="BL196" i="8" a="1"/>
  <c r="BL196" i="8" s="1"/>
  <c r="BJ192" i="8" a="1"/>
  <c r="BJ192" i="8" s="1"/>
  <c r="AF136" i="8"/>
  <c r="AR136" i="8" s="1"/>
  <c r="AQ196" i="8"/>
  <c r="BM90" i="8" a="1"/>
  <c r="BM90" i="8" s="1"/>
  <c r="AF192" i="8"/>
  <c r="AR192" i="8" s="1"/>
  <c r="BM61" i="8" a="1"/>
  <c r="BM61" i="8" s="1"/>
  <c r="BK192" i="8" a="1"/>
  <c r="BK192" i="8" s="1"/>
  <c r="AZ15" i="2"/>
  <c r="BS15" i="2" s="1"/>
  <c r="BA15" i="2"/>
  <c r="BT15" i="2" s="1"/>
  <c r="BT13" i="2" s="1"/>
  <c r="BG14" i="8" a="1"/>
  <c r="BG14" i="8" s="1"/>
  <c r="BM19" i="8" a="1"/>
  <c r="BM19" i="8" s="1"/>
  <c r="BF13" i="8" a="1"/>
  <c r="BF13" i="8" s="1"/>
  <c r="AQ14" i="8"/>
  <c r="BF14" i="8" a="1"/>
  <c r="BF14" i="8" s="1"/>
  <c r="AQ13" i="8"/>
  <c r="BG13" i="8" a="1"/>
  <c r="BG13" i="8" s="1"/>
  <c r="AF13" i="8"/>
  <c r="BE13" i="8" a="1"/>
  <c r="BE13" i="8" s="1"/>
  <c r="AF14" i="8"/>
  <c r="AR14" i="8" s="1"/>
  <c r="BE14" i="8" a="1"/>
  <c r="BE14" i="8" s="1"/>
  <c r="BF17" i="8" a="1"/>
  <c r="BF17" i="8" s="1"/>
  <c r="BG17" i="8" a="1"/>
  <c r="BG17" i="8" s="1"/>
  <c r="BE18" i="8" a="1"/>
  <c r="BE18" i="8" s="1"/>
  <c r="BK17" i="8" a="1"/>
  <c r="BK17" i="8" s="1"/>
  <c r="BG18" i="8" a="1"/>
  <c r="BG18" i="8" s="1"/>
  <c r="BE17" i="8" a="1"/>
  <c r="BE17" i="8" s="1"/>
  <c r="BK16" i="8" a="1"/>
  <c r="BK16" i="8" s="1"/>
  <c r="BM16" i="8" a="1"/>
  <c r="BM16" i="8" s="1"/>
  <c r="BN18" i="8" a="1"/>
  <c r="BN18" i="8" s="1"/>
  <c r="BN19" i="8" a="1"/>
  <c r="BN19" i="8" s="1"/>
  <c r="BH16" i="8" a="1"/>
  <c r="BH16" i="8" s="1"/>
  <c r="BJ16" i="8" a="1"/>
  <c r="BJ16" i="8" s="1"/>
  <c r="BN16" i="8" a="1"/>
  <c r="BN16" i="8" s="1"/>
  <c r="BK19" i="8" a="1"/>
  <c r="BK19" i="8" s="1"/>
  <c r="BK18" i="8" a="1"/>
  <c r="BK18" i="8" s="1"/>
  <c r="BL18" i="8" a="1"/>
  <c r="BL18" i="8" s="1"/>
  <c r="BJ18" i="8" a="1"/>
  <c r="BJ18" i="8" s="1"/>
  <c r="BG16" i="8" a="1"/>
  <c r="BG16" i="8" s="1"/>
  <c r="BJ19" i="8" a="1"/>
  <c r="BJ19" i="8" s="1"/>
  <c r="BH18" i="8" a="1"/>
  <c r="BH18" i="8" s="1"/>
  <c r="BF19" i="8" a="1"/>
  <c r="BF19" i="8" s="1"/>
  <c r="BF16" i="8" a="1"/>
  <c r="BF16" i="8" s="1"/>
  <c r="AQ16" i="8"/>
  <c r="BI17" i="8" a="1"/>
  <c r="BI17" i="8" s="1"/>
  <c r="BI16" i="8" a="1"/>
  <c r="BI16" i="8" s="1"/>
  <c r="BJ17" i="8" a="1"/>
  <c r="BJ17" i="8" s="1"/>
  <c r="BI19" i="8" a="1"/>
  <c r="BI19" i="8" s="1"/>
  <c r="BH19" i="8" a="1"/>
  <c r="BH19" i="8" s="1"/>
  <c r="BG19" i="8" a="1"/>
  <c r="BG19" i="8" s="1"/>
  <c r="BH17" i="8" a="1"/>
  <c r="BH17" i="8" s="1"/>
  <c r="AF16" i="8"/>
  <c r="AR16" i="8" s="1"/>
  <c r="BE16" i="8" a="1"/>
  <c r="BE16" i="8" s="1"/>
  <c r="BE19" i="8" a="1"/>
  <c r="BE19" i="8" s="1"/>
  <c r="AQ19" i="8"/>
  <c r="BF18" i="8" a="1"/>
  <c r="BF18" i="8" s="1"/>
  <c r="AQ18" i="8"/>
  <c r="AW127" i="2"/>
  <c r="BO127" i="2" s="1"/>
  <c r="AT127" i="2"/>
  <c r="AS127" i="2"/>
  <c r="AR127" i="2"/>
  <c r="AW145" i="2"/>
  <c r="BO145" i="2" s="1"/>
  <c r="AS145" i="2"/>
  <c r="AT145" i="2"/>
  <c r="AR145" i="2"/>
  <c r="BL145" i="2" s="1"/>
  <c r="AW33" i="2"/>
  <c r="BO33" i="2" s="1"/>
  <c r="AS33" i="2"/>
  <c r="BM33" i="2" s="1"/>
  <c r="AT33" i="2"/>
  <c r="AR33" i="2"/>
  <c r="BL33" i="2" s="1"/>
  <c r="AW121" i="2"/>
  <c r="BO121" i="2" s="1"/>
  <c r="AS121" i="2"/>
  <c r="BM121" i="2" s="1"/>
  <c r="AT121" i="2"/>
  <c r="AR121" i="2"/>
  <c r="BL121" i="2" s="1"/>
  <c r="AW26" i="2"/>
  <c r="BO26" i="2" s="1"/>
  <c r="AR26" i="2"/>
  <c r="BL26" i="2" s="1"/>
  <c r="AS26" i="2"/>
  <c r="BM26" i="2" s="1"/>
  <c r="AT26" i="2"/>
  <c r="AW90" i="2"/>
  <c r="BO90" i="2" s="1"/>
  <c r="AS90" i="2"/>
  <c r="AT90" i="2"/>
  <c r="AR90" i="2"/>
  <c r="BL90" i="2" s="1"/>
  <c r="AW154" i="2"/>
  <c r="BO154" i="2" s="1"/>
  <c r="AS154" i="2"/>
  <c r="BM154" i="2" s="1"/>
  <c r="AT154" i="2"/>
  <c r="AR154" i="2"/>
  <c r="AW59" i="2"/>
  <c r="BO59" i="2" s="1"/>
  <c r="AR59" i="2"/>
  <c r="AT59" i="2"/>
  <c r="AS59" i="2"/>
  <c r="BM59" i="2" s="1"/>
  <c r="AW123" i="2"/>
  <c r="BO123" i="2" s="1"/>
  <c r="AT123" i="2"/>
  <c r="AR123" i="2"/>
  <c r="AS123" i="2"/>
  <c r="BM123" i="2" s="1"/>
  <c r="AW28" i="2"/>
  <c r="BO28" i="2" s="1"/>
  <c r="AS28" i="2"/>
  <c r="BM28" i="2" s="1"/>
  <c r="AT28" i="2"/>
  <c r="AR28" i="2"/>
  <c r="BL28" i="2" s="1"/>
  <c r="AW92" i="2"/>
  <c r="BO92" i="2" s="1"/>
  <c r="AS92" i="2"/>
  <c r="BM92" i="2" s="1"/>
  <c r="AT92" i="2"/>
  <c r="AR92" i="2"/>
  <c r="BL92" i="2" s="1"/>
  <c r="AW156" i="2"/>
  <c r="BO156" i="2" s="1"/>
  <c r="AS156" i="2"/>
  <c r="AT156" i="2"/>
  <c r="AR156" i="2"/>
  <c r="AW77" i="2"/>
  <c r="BO77" i="2" s="1"/>
  <c r="AT77" i="2"/>
  <c r="AR77" i="2"/>
  <c r="BL77" i="2" s="1"/>
  <c r="AS77" i="2"/>
  <c r="BM77" i="2" s="1"/>
  <c r="AW141" i="2"/>
  <c r="BO141" i="2" s="1"/>
  <c r="AR141" i="2"/>
  <c r="AS141" i="2"/>
  <c r="BM141" i="2" s="1"/>
  <c r="AT141" i="2"/>
  <c r="AW86" i="2"/>
  <c r="BO86" i="2" s="1"/>
  <c r="AT86" i="2"/>
  <c r="AR86" i="2"/>
  <c r="AS86" i="2"/>
  <c r="AW190" i="2"/>
  <c r="BO190" i="2" s="1"/>
  <c r="AT190" i="2"/>
  <c r="AS190" i="2"/>
  <c r="BM190" i="2" s="1"/>
  <c r="AR190" i="2"/>
  <c r="AW104" i="2"/>
  <c r="BO104" i="2" s="1"/>
  <c r="AT104" i="2"/>
  <c r="AR104" i="2"/>
  <c r="BL104" i="2" s="1"/>
  <c r="AS104" i="2"/>
  <c r="BM104" i="2" s="1"/>
  <c r="AW160" i="2"/>
  <c r="BO160" i="2" s="1"/>
  <c r="AT160" i="2"/>
  <c r="AS160" i="2"/>
  <c r="BM160" i="2" s="1"/>
  <c r="AR160" i="2"/>
  <c r="BL160" i="2" s="1"/>
  <c r="AW48" i="2"/>
  <c r="BO48" i="2" s="1"/>
  <c r="AT48" i="2"/>
  <c r="AR48" i="2"/>
  <c r="BL48" i="2" s="1"/>
  <c r="AS48" i="2"/>
  <c r="BM48" i="2" s="1"/>
  <c r="AW179" i="2"/>
  <c r="BO179" i="2" s="1"/>
  <c r="AT179" i="2"/>
  <c r="AS179" i="2"/>
  <c r="AR179" i="2"/>
  <c r="AW205" i="2"/>
  <c r="BO205" i="2" s="1"/>
  <c r="AR205" i="2"/>
  <c r="BL205" i="2" s="1"/>
  <c r="AT205" i="2"/>
  <c r="AS205" i="2"/>
  <c r="BM205" i="2" s="1"/>
  <c r="AW63" i="2"/>
  <c r="BO63" i="2" s="1"/>
  <c r="AT63" i="2"/>
  <c r="AS63" i="2"/>
  <c r="BM63" i="2" s="1"/>
  <c r="AR63" i="2"/>
  <c r="BL63" i="2" s="1"/>
  <c r="AW206" i="2"/>
  <c r="BO206" i="2" s="1"/>
  <c r="AT206" i="2"/>
  <c r="AR206" i="2"/>
  <c r="BL206" i="2" s="1"/>
  <c r="AS206" i="2"/>
  <c r="AW71" i="2"/>
  <c r="BO71" i="2" s="1"/>
  <c r="AT71" i="2"/>
  <c r="AS71" i="2"/>
  <c r="BM71" i="2" s="1"/>
  <c r="AR71" i="2"/>
  <c r="AW135" i="2"/>
  <c r="BO135" i="2" s="1"/>
  <c r="AT135" i="2"/>
  <c r="AS135" i="2"/>
  <c r="AR135" i="2"/>
  <c r="BL135" i="2" s="1"/>
  <c r="AW199" i="2"/>
  <c r="BO199" i="2" s="1"/>
  <c r="AT199" i="2"/>
  <c r="AS199" i="2"/>
  <c r="BM199" i="2" s="1"/>
  <c r="AR199" i="2"/>
  <c r="BL199" i="2" s="1"/>
  <c r="AW161" i="2"/>
  <c r="BO161" i="2" s="1"/>
  <c r="AS161" i="2"/>
  <c r="BM161" i="2" s="1"/>
  <c r="AT161" i="2"/>
  <c r="AR161" i="2"/>
  <c r="BL161" i="2" s="1"/>
  <c r="AW41" i="2"/>
  <c r="BO41" i="2" s="1"/>
  <c r="AT41" i="2"/>
  <c r="AS41" i="2"/>
  <c r="AR41" i="2"/>
  <c r="AW137" i="2"/>
  <c r="BO137" i="2" s="1"/>
  <c r="AS137" i="2"/>
  <c r="BM137" i="2" s="1"/>
  <c r="AT137" i="2"/>
  <c r="AR137" i="2"/>
  <c r="BL137" i="2" s="1"/>
  <c r="AW34" i="2"/>
  <c r="BO34" i="2" s="1"/>
  <c r="AR34" i="2"/>
  <c r="AS34" i="2"/>
  <c r="AT34" i="2"/>
  <c r="AW98" i="2"/>
  <c r="BO98" i="2" s="1"/>
  <c r="AS98" i="2"/>
  <c r="BM98" i="2" s="1"/>
  <c r="AT98" i="2"/>
  <c r="AR98" i="2"/>
  <c r="AW170" i="2"/>
  <c r="BO170" i="2" s="1"/>
  <c r="AS170" i="2"/>
  <c r="BM170" i="2" s="1"/>
  <c r="AT170" i="2"/>
  <c r="AR170" i="2"/>
  <c r="AW67" i="2"/>
  <c r="BO67" i="2" s="1"/>
  <c r="AR67" i="2"/>
  <c r="AT67" i="2"/>
  <c r="AS67" i="2"/>
  <c r="BM67" i="2" s="1"/>
  <c r="AW131" i="2"/>
  <c r="BO131" i="2" s="1"/>
  <c r="AT131" i="2"/>
  <c r="AS131" i="2"/>
  <c r="BM131" i="2" s="1"/>
  <c r="AR131" i="2"/>
  <c r="BL131" i="2" s="1"/>
  <c r="AW36" i="2"/>
  <c r="BO36" i="2" s="1"/>
  <c r="AS36" i="2"/>
  <c r="AR36" i="2"/>
  <c r="BL36" i="2" s="1"/>
  <c r="AT36" i="2"/>
  <c r="AW100" i="2"/>
  <c r="BO100" i="2" s="1"/>
  <c r="AS100" i="2"/>
  <c r="BM100" i="2" s="1"/>
  <c r="AT100" i="2"/>
  <c r="AR100" i="2"/>
  <c r="AW21" i="2"/>
  <c r="BO21" i="2" s="1"/>
  <c r="AT21" i="2"/>
  <c r="AR21" i="2"/>
  <c r="BL21" i="2" s="1"/>
  <c r="AS21" i="2"/>
  <c r="BM21" i="2" s="1"/>
  <c r="AW85" i="2"/>
  <c r="BO85" i="2" s="1"/>
  <c r="AT85" i="2"/>
  <c r="AR85" i="2"/>
  <c r="BL85" i="2" s="1"/>
  <c r="AS85" i="2"/>
  <c r="BM85" i="2" s="1"/>
  <c r="AW149" i="2"/>
  <c r="BO149" i="2" s="1"/>
  <c r="AR149" i="2"/>
  <c r="BL149" i="2" s="1"/>
  <c r="AS149" i="2"/>
  <c r="BM149" i="2" s="1"/>
  <c r="AT149" i="2"/>
  <c r="AW102" i="2"/>
  <c r="BO102" i="2" s="1"/>
  <c r="AT102" i="2"/>
  <c r="AR102" i="2"/>
  <c r="BL102" i="2" s="1"/>
  <c r="AS102" i="2"/>
  <c r="BM102" i="2" s="1"/>
  <c r="AW198" i="2"/>
  <c r="BO198" i="2" s="1"/>
  <c r="AT198" i="2"/>
  <c r="AR198" i="2"/>
  <c r="BL198" i="2" s="1"/>
  <c r="AS198" i="2"/>
  <c r="BM198" i="2" s="1"/>
  <c r="AW64" i="2"/>
  <c r="BO64" i="2" s="1"/>
  <c r="AT64" i="2"/>
  <c r="AR64" i="2"/>
  <c r="BL64" i="2" s="1"/>
  <c r="AS64" i="2"/>
  <c r="BM64" i="2" s="1"/>
  <c r="AW120" i="2"/>
  <c r="BO120" i="2" s="1"/>
  <c r="AT120" i="2"/>
  <c r="AR120" i="2"/>
  <c r="BL120" i="2" s="1"/>
  <c r="AS120" i="2"/>
  <c r="BM120" i="2" s="1"/>
  <c r="AT176" i="2"/>
  <c r="AS176" i="2"/>
  <c r="BM176" i="2" s="1"/>
  <c r="AW176" i="2"/>
  <c r="BO176" i="2" s="1"/>
  <c r="AR176" i="2"/>
  <c r="AW187" i="2"/>
  <c r="BO187" i="2" s="1"/>
  <c r="AT187" i="2"/>
  <c r="AR187" i="2"/>
  <c r="AS187" i="2"/>
  <c r="BM187" i="2" s="1"/>
  <c r="AW213" i="2"/>
  <c r="BO213" i="2" s="1"/>
  <c r="AR213" i="2"/>
  <c r="AT213" i="2"/>
  <c r="AS213" i="2"/>
  <c r="BM213" i="2" s="1"/>
  <c r="AW174" i="2"/>
  <c r="BO174" i="2" s="1"/>
  <c r="AT174" i="2"/>
  <c r="AS174" i="2"/>
  <c r="BM174" i="2" s="1"/>
  <c r="AR174" i="2"/>
  <c r="AT54" i="2"/>
  <c r="AW54" i="2"/>
  <c r="BO54" i="2" s="1"/>
  <c r="AS54" i="2"/>
  <c r="BM54" i="2" s="1"/>
  <c r="AR54" i="2"/>
  <c r="BL54" i="2" s="1"/>
  <c r="AT214" i="2"/>
  <c r="AR214" i="2"/>
  <c r="AS214" i="2"/>
  <c r="BM214" i="2" s="1"/>
  <c r="AW214" i="2"/>
  <c r="BO214" i="2" s="1"/>
  <c r="AW79" i="2"/>
  <c r="BO79" i="2" s="1"/>
  <c r="AT79" i="2"/>
  <c r="AS79" i="2"/>
  <c r="BM79" i="2" s="1"/>
  <c r="AR79" i="2"/>
  <c r="BL79" i="2" s="1"/>
  <c r="AW143" i="2"/>
  <c r="BO143" i="2" s="1"/>
  <c r="AT143" i="2"/>
  <c r="AS143" i="2"/>
  <c r="AR143" i="2"/>
  <c r="BL143" i="2" s="1"/>
  <c r="AW207" i="2"/>
  <c r="BO207" i="2" s="1"/>
  <c r="AT207" i="2"/>
  <c r="AS207" i="2"/>
  <c r="AR207" i="2"/>
  <c r="BL207" i="2" s="1"/>
  <c r="AW177" i="2"/>
  <c r="BO177" i="2" s="1"/>
  <c r="AS177" i="2"/>
  <c r="BM177" i="2" s="1"/>
  <c r="AT177" i="2"/>
  <c r="AR177" i="2"/>
  <c r="BL177" i="2" s="1"/>
  <c r="AW49" i="2"/>
  <c r="BO49" i="2" s="1"/>
  <c r="AS49" i="2"/>
  <c r="AT49" i="2"/>
  <c r="AR49" i="2"/>
  <c r="AW153" i="2"/>
  <c r="BO153" i="2" s="1"/>
  <c r="AS153" i="2"/>
  <c r="BM153" i="2" s="1"/>
  <c r="AT153" i="2"/>
  <c r="AR153" i="2"/>
  <c r="AW42" i="2"/>
  <c r="BO42" i="2" s="1"/>
  <c r="AT42" i="2"/>
  <c r="AR42" i="2"/>
  <c r="BL42" i="2" s="1"/>
  <c r="AS42" i="2"/>
  <c r="BM42" i="2" s="1"/>
  <c r="AW106" i="2"/>
  <c r="BO106" i="2" s="1"/>
  <c r="AS106" i="2"/>
  <c r="AT106" i="2"/>
  <c r="AR106" i="2"/>
  <c r="BL106" i="2" s="1"/>
  <c r="AW186" i="2"/>
  <c r="BO186" i="2" s="1"/>
  <c r="AS186" i="2"/>
  <c r="AT186" i="2"/>
  <c r="AR186" i="2"/>
  <c r="BL186" i="2" s="1"/>
  <c r="AW75" i="2"/>
  <c r="BO75" i="2" s="1"/>
  <c r="AT75" i="2"/>
  <c r="AR75" i="2"/>
  <c r="BL75" i="2" s="1"/>
  <c r="AS75" i="2"/>
  <c r="BM75" i="2" s="1"/>
  <c r="AW139" i="2"/>
  <c r="BO139" i="2" s="1"/>
  <c r="AT139" i="2"/>
  <c r="AR139" i="2"/>
  <c r="AS139" i="2"/>
  <c r="AW44" i="2"/>
  <c r="BO44" i="2" s="1"/>
  <c r="AT44" i="2"/>
  <c r="AS44" i="2"/>
  <c r="BM44" i="2" s="1"/>
  <c r="AR44" i="2"/>
  <c r="BL44" i="2" s="1"/>
  <c r="AW108" i="2"/>
  <c r="BO108" i="2" s="1"/>
  <c r="AS108" i="2"/>
  <c r="AT108" i="2"/>
  <c r="AR108" i="2"/>
  <c r="BL108" i="2" s="1"/>
  <c r="AW29" i="2"/>
  <c r="BO29" i="2" s="1"/>
  <c r="AT29" i="2"/>
  <c r="AR29" i="2"/>
  <c r="BL29" i="2" s="1"/>
  <c r="AS29" i="2"/>
  <c r="AW93" i="2"/>
  <c r="BO93" i="2" s="1"/>
  <c r="AT93" i="2"/>
  <c r="AR93" i="2"/>
  <c r="BL93" i="2" s="1"/>
  <c r="AS93" i="2"/>
  <c r="BM93" i="2" s="1"/>
  <c r="AW157" i="2"/>
  <c r="BO157" i="2" s="1"/>
  <c r="AT157" i="2"/>
  <c r="AR157" i="2"/>
  <c r="BL157" i="2" s="1"/>
  <c r="AS157" i="2"/>
  <c r="BM157" i="2" s="1"/>
  <c r="AW118" i="2"/>
  <c r="BO118" i="2" s="1"/>
  <c r="AT118" i="2"/>
  <c r="AR118" i="2"/>
  <c r="BL118" i="2" s="1"/>
  <c r="AS118" i="2"/>
  <c r="BM118" i="2" s="1"/>
  <c r="AT168" i="2"/>
  <c r="AW168" i="2"/>
  <c r="BO168" i="2" s="1"/>
  <c r="AR168" i="2"/>
  <c r="BL168" i="2" s="1"/>
  <c r="AS168" i="2"/>
  <c r="BM168" i="2" s="1"/>
  <c r="AW24" i="2"/>
  <c r="BO24" i="2" s="1"/>
  <c r="AT24" i="2"/>
  <c r="AS24" i="2"/>
  <c r="BM24" i="2" s="1"/>
  <c r="AR24" i="2"/>
  <c r="AW88" i="2"/>
  <c r="BO88" i="2" s="1"/>
  <c r="AT88" i="2"/>
  <c r="AR88" i="2"/>
  <c r="BL88" i="2" s="1"/>
  <c r="AS88" i="2"/>
  <c r="BM88" i="2" s="1"/>
  <c r="AS15" i="2"/>
  <c r="AT15" i="2"/>
  <c r="AR15" i="2"/>
  <c r="BL15" i="2" s="1"/>
  <c r="AW164" i="2"/>
  <c r="BO164" i="2" s="1"/>
  <c r="AS164" i="2"/>
  <c r="BM164" i="2" s="1"/>
  <c r="AT164" i="2"/>
  <c r="AR164" i="2"/>
  <c r="BL164" i="2" s="1"/>
  <c r="AW195" i="2"/>
  <c r="BO195" i="2" s="1"/>
  <c r="AT195" i="2"/>
  <c r="AS195" i="2"/>
  <c r="BM195" i="2" s="1"/>
  <c r="AR195" i="2"/>
  <c r="BL195" i="2" s="1"/>
  <c r="AW191" i="2"/>
  <c r="BO191" i="2" s="1"/>
  <c r="AT191" i="2"/>
  <c r="AS191" i="2"/>
  <c r="AR191" i="2"/>
  <c r="BL191" i="2" s="1"/>
  <c r="AT62" i="2"/>
  <c r="AW62" i="2"/>
  <c r="BO62" i="2" s="1"/>
  <c r="AS62" i="2"/>
  <c r="BM62" i="2" s="1"/>
  <c r="AR62" i="2"/>
  <c r="BL62" i="2" s="1"/>
  <c r="AW78" i="2"/>
  <c r="BO78" i="2" s="1"/>
  <c r="AS78" i="2"/>
  <c r="BM78" i="2" s="1"/>
  <c r="AR78" i="2"/>
  <c r="AT78" i="2"/>
  <c r="AW23" i="2"/>
  <c r="BO23" i="2" s="1"/>
  <c r="AT23" i="2"/>
  <c r="AS23" i="2"/>
  <c r="BM23" i="2" s="1"/>
  <c r="AR23" i="2"/>
  <c r="AW87" i="2"/>
  <c r="BO87" i="2" s="1"/>
  <c r="AT87" i="2"/>
  <c r="AS87" i="2"/>
  <c r="BM87" i="2" s="1"/>
  <c r="AR87" i="2"/>
  <c r="BL87" i="2" s="1"/>
  <c r="AW151" i="2"/>
  <c r="BO151" i="2" s="1"/>
  <c r="AT151" i="2"/>
  <c r="AS151" i="2"/>
  <c r="BM151" i="2" s="1"/>
  <c r="AR151" i="2"/>
  <c r="BL151" i="2" s="1"/>
  <c r="AW17" i="2"/>
  <c r="BO17" i="2" s="1"/>
  <c r="AS17" i="2"/>
  <c r="BM17" i="2" s="1"/>
  <c r="AT17" i="2"/>
  <c r="AR17" i="2"/>
  <c r="BL17" i="2" s="1"/>
  <c r="AW193" i="2"/>
  <c r="BO193" i="2" s="1"/>
  <c r="AS193" i="2"/>
  <c r="BM193" i="2" s="1"/>
  <c r="AT193" i="2"/>
  <c r="AR193" i="2"/>
  <c r="BL193" i="2" s="1"/>
  <c r="AW57" i="2"/>
  <c r="BO57" i="2" s="1"/>
  <c r="AS57" i="2"/>
  <c r="BM57" i="2" s="1"/>
  <c r="AT57" i="2"/>
  <c r="AR57" i="2"/>
  <c r="AW169" i="2"/>
  <c r="BO169" i="2" s="1"/>
  <c r="AS169" i="2"/>
  <c r="AT169" i="2"/>
  <c r="AR169" i="2"/>
  <c r="AW50" i="2"/>
  <c r="BO50" i="2" s="1"/>
  <c r="AR50" i="2"/>
  <c r="AS50" i="2"/>
  <c r="BM50" i="2" s="1"/>
  <c r="AT50" i="2"/>
  <c r="AW114" i="2"/>
  <c r="BO114" i="2" s="1"/>
  <c r="AS114" i="2"/>
  <c r="BM114" i="2" s="1"/>
  <c r="AT114" i="2"/>
  <c r="AR114" i="2"/>
  <c r="AW19" i="2"/>
  <c r="BO19" i="2" s="1"/>
  <c r="AT19" i="2"/>
  <c r="AR19" i="2"/>
  <c r="AS19" i="2"/>
  <c r="BM19" i="2" s="1"/>
  <c r="AW83" i="2"/>
  <c r="BO83" i="2" s="1"/>
  <c r="AT83" i="2"/>
  <c r="AS83" i="2"/>
  <c r="AR83" i="2"/>
  <c r="BL83" i="2" s="1"/>
  <c r="AW147" i="2"/>
  <c r="BO147" i="2" s="1"/>
  <c r="AT147" i="2"/>
  <c r="AS147" i="2"/>
  <c r="BM147" i="2" s="1"/>
  <c r="AR147" i="2"/>
  <c r="BL147" i="2" s="1"/>
  <c r="AW52" i="2"/>
  <c r="BO52" i="2" s="1"/>
  <c r="AT52" i="2"/>
  <c r="AS52" i="2"/>
  <c r="BM52" i="2" s="1"/>
  <c r="AR52" i="2"/>
  <c r="BL52" i="2" s="1"/>
  <c r="AW116" i="2"/>
  <c r="BO116" i="2" s="1"/>
  <c r="AS116" i="2"/>
  <c r="BM116" i="2" s="1"/>
  <c r="AT116" i="2"/>
  <c r="AR116" i="2"/>
  <c r="BL116" i="2" s="1"/>
  <c r="AW37" i="2"/>
  <c r="BO37" i="2" s="1"/>
  <c r="AR37" i="2"/>
  <c r="AS37" i="2"/>
  <c r="BM37" i="2" s="1"/>
  <c r="AT37" i="2"/>
  <c r="AW101" i="2"/>
  <c r="BO101" i="2" s="1"/>
  <c r="AR101" i="2"/>
  <c r="AT101" i="2"/>
  <c r="AS101" i="2"/>
  <c r="BM101" i="2" s="1"/>
  <c r="AW165" i="2"/>
  <c r="BO165" i="2" s="1"/>
  <c r="AR165" i="2"/>
  <c r="BL165" i="2" s="1"/>
  <c r="AT165" i="2"/>
  <c r="AS165" i="2"/>
  <c r="AT134" i="2"/>
  <c r="AR134" i="2"/>
  <c r="BL134" i="2" s="1"/>
  <c r="AW134" i="2"/>
  <c r="BO134" i="2" s="1"/>
  <c r="AS134" i="2"/>
  <c r="BM134" i="2" s="1"/>
  <c r="AW128" i="2"/>
  <c r="BO128" i="2" s="1"/>
  <c r="AT128" i="2"/>
  <c r="AS128" i="2"/>
  <c r="BM128" i="2" s="1"/>
  <c r="AR128" i="2"/>
  <c r="AT208" i="2"/>
  <c r="AS208" i="2"/>
  <c r="BM208" i="2" s="1"/>
  <c r="AR208" i="2"/>
  <c r="BL208" i="2" s="1"/>
  <c r="AW208" i="2"/>
  <c r="BO208" i="2" s="1"/>
  <c r="AW56" i="2"/>
  <c r="BO56" i="2" s="1"/>
  <c r="AT56" i="2"/>
  <c r="AR56" i="2"/>
  <c r="BL56" i="2" s="1"/>
  <c r="AS56" i="2"/>
  <c r="BM56" i="2" s="1"/>
  <c r="AW211" i="2"/>
  <c r="BO211" i="2" s="1"/>
  <c r="AT211" i="2"/>
  <c r="AS211" i="2"/>
  <c r="AR211" i="2"/>
  <c r="BL211" i="2" s="1"/>
  <c r="AW172" i="2"/>
  <c r="BO172" i="2" s="1"/>
  <c r="AS172" i="2"/>
  <c r="BM172" i="2" s="1"/>
  <c r="AT172" i="2"/>
  <c r="AR172" i="2"/>
  <c r="BL172" i="2" s="1"/>
  <c r="AW196" i="2"/>
  <c r="BO196" i="2" s="1"/>
  <c r="AS196" i="2"/>
  <c r="AT196" i="2"/>
  <c r="AR196" i="2"/>
  <c r="BL196" i="2" s="1"/>
  <c r="AW94" i="2"/>
  <c r="BO94" i="2" s="1"/>
  <c r="AT94" i="2"/>
  <c r="AS94" i="2"/>
  <c r="BM94" i="2" s="1"/>
  <c r="AR94" i="2"/>
  <c r="AW95" i="2"/>
  <c r="BO95" i="2" s="1"/>
  <c r="AT95" i="2"/>
  <c r="AS95" i="2"/>
  <c r="AR95" i="2"/>
  <c r="BL95" i="2" s="1"/>
  <c r="AW159" i="2"/>
  <c r="BO159" i="2" s="1"/>
  <c r="AT159" i="2"/>
  <c r="AS159" i="2"/>
  <c r="AR159" i="2"/>
  <c r="BL159" i="2" s="1"/>
  <c r="AW73" i="2"/>
  <c r="BO73" i="2" s="1"/>
  <c r="AT73" i="2"/>
  <c r="AS73" i="2"/>
  <c r="BM73" i="2" s="1"/>
  <c r="AR73" i="2"/>
  <c r="BL73" i="2" s="1"/>
  <c r="AW209" i="2"/>
  <c r="BO209" i="2" s="1"/>
  <c r="AS209" i="2"/>
  <c r="BM209" i="2" s="1"/>
  <c r="AT209" i="2"/>
  <c r="AR209" i="2"/>
  <c r="BL209" i="2" s="1"/>
  <c r="AW65" i="2"/>
  <c r="BO65" i="2" s="1"/>
  <c r="AS65" i="2"/>
  <c r="BM65" i="2" s="1"/>
  <c r="AT65" i="2"/>
  <c r="AR65" i="2"/>
  <c r="AW185" i="2"/>
  <c r="BO185" i="2" s="1"/>
  <c r="AS185" i="2"/>
  <c r="BM185" i="2" s="1"/>
  <c r="AT185" i="2"/>
  <c r="AR185" i="2"/>
  <c r="BL185" i="2" s="1"/>
  <c r="AW58" i="2"/>
  <c r="BO58" i="2" s="1"/>
  <c r="AR58" i="2"/>
  <c r="AS58" i="2"/>
  <c r="BM58" i="2" s="1"/>
  <c r="AT58" i="2"/>
  <c r="AW122" i="2"/>
  <c r="BO122" i="2" s="1"/>
  <c r="AS122" i="2"/>
  <c r="BM122" i="2" s="1"/>
  <c r="AT122" i="2"/>
  <c r="AR122" i="2"/>
  <c r="AW27" i="2"/>
  <c r="BO27" i="2" s="1"/>
  <c r="AR27" i="2"/>
  <c r="BL27" i="2" s="1"/>
  <c r="AS27" i="2"/>
  <c r="AT27" i="2"/>
  <c r="AW91" i="2"/>
  <c r="BO91" i="2" s="1"/>
  <c r="AT91" i="2"/>
  <c r="AR91" i="2"/>
  <c r="BL91" i="2" s="1"/>
  <c r="AS91" i="2"/>
  <c r="BM91" i="2" s="1"/>
  <c r="AW155" i="2"/>
  <c r="BO155" i="2" s="1"/>
  <c r="AT155" i="2"/>
  <c r="AR155" i="2"/>
  <c r="BL155" i="2" s="1"/>
  <c r="AS155" i="2"/>
  <c r="BM155" i="2" s="1"/>
  <c r="AW60" i="2"/>
  <c r="BO60" i="2" s="1"/>
  <c r="AS60" i="2"/>
  <c r="BM60" i="2" s="1"/>
  <c r="AT60" i="2"/>
  <c r="AR60" i="2"/>
  <c r="AW124" i="2"/>
  <c r="BO124" i="2" s="1"/>
  <c r="AS124" i="2"/>
  <c r="BM124" i="2" s="1"/>
  <c r="AT124" i="2"/>
  <c r="AR124" i="2"/>
  <c r="AW45" i="2"/>
  <c r="BO45" i="2" s="1"/>
  <c r="AT45" i="2"/>
  <c r="AR45" i="2"/>
  <c r="BL45" i="2" s="1"/>
  <c r="AS45" i="2"/>
  <c r="BM45" i="2" s="1"/>
  <c r="AW109" i="2"/>
  <c r="BO109" i="2" s="1"/>
  <c r="AR109" i="2"/>
  <c r="BL109" i="2" s="1"/>
  <c r="AS109" i="2"/>
  <c r="BM109" i="2" s="1"/>
  <c r="AT109" i="2"/>
  <c r="AW173" i="2"/>
  <c r="BO173" i="2" s="1"/>
  <c r="AR173" i="2"/>
  <c r="BL173" i="2" s="1"/>
  <c r="AS173" i="2"/>
  <c r="BM173" i="2" s="1"/>
  <c r="AT173" i="2"/>
  <c r="AW142" i="2"/>
  <c r="BO142" i="2" s="1"/>
  <c r="AT142" i="2"/>
  <c r="AS142" i="2"/>
  <c r="BM142" i="2" s="1"/>
  <c r="AR142" i="2"/>
  <c r="BL142" i="2" s="1"/>
  <c r="AW80" i="2"/>
  <c r="BO80" i="2" s="1"/>
  <c r="AT80" i="2"/>
  <c r="AR80" i="2"/>
  <c r="AS80" i="2"/>
  <c r="BM80" i="2" s="1"/>
  <c r="AW152" i="2"/>
  <c r="BO152" i="2" s="1"/>
  <c r="AT152" i="2"/>
  <c r="AR152" i="2"/>
  <c r="BL152" i="2" s="1"/>
  <c r="AS152" i="2"/>
  <c r="BM152" i="2" s="1"/>
  <c r="AT184" i="2"/>
  <c r="AW184" i="2"/>
  <c r="BO184" i="2" s="1"/>
  <c r="AR184" i="2"/>
  <c r="BL184" i="2" s="1"/>
  <c r="AS184" i="2"/>
  <c r="AW202" i="2"/>
  <c r="BO202" i="2" s="1"/>
  <c r="AS202" i="2"/>
  <c r="BM202" i="2" s="1"/>
  <c r="AR202" i="2"/>
  <c r="AT202" i="2"/>
  <c r="AW180" i="2"/>
  <c r="BO180" i="2" s="1"/>
  <c r="AS180" i="2"/>
  <c r="BM180" i="2" s="1"/>
  <c r="AT180" i="2"/>
  <c r="AR180" i="2"/>
  <c r="BL180" i="2" s="1"/>
  <c r="AW203" i="2"/>
  <c r="BO203" i="2" s="1"/>
  <c r="AT203" i="2"/>
  <c r="AR203" i="2"/>
  <c r="BL203" i="2" s="1"/>
  <c r="AS203" i="2"/>
  <c r="AW46" i="2"/>
  <c r="BO46" i="2" s="1"/>
  <c r="AT46" i="2"/>
  <c r="AS46" i="2"/>
  <c r="BM46" i="2" s="1"/>
  <c r="AR46" i="2"/>
  <c r="AW31" i="2"/>
  <c r="BO31" i="2" s="1"/>
  <c r="AT31" i="2"/>
  <c r="AS31" i="2"/>
  <c r="BM31" i="2" s="1"/>
  <c r="AR31" i="2"/>
  <c r="BL31" i="2" s="1"/>
  <c r="AW103" i="2"/>
  <c r="BO103" i="2" s="1"/>
  <c r="AT103" i="2"/>
  <c r="AS103" i="2"/>
  <c r="AR103" i="2"/>
  <c r="BL103" i="2" s="1"/>
  <c r="AW167" i="2"/>
  <c r="BO167" i="2" s="1"/>
  <c r="AT167" i="2"/>
  <c r="AS167" i="2"/>
  <c r="BM167" i="2" s="1"/>
  <c r="AR167" i="2"/>
  <c r="BL167" i="2" s="1"/>
  <c r="AW97" i="2"/>
  <c r="BO97" i="2" s="1"/>
  <c r="AS97" i="2"/>
  <c r="BM97" i="2" s="1"/>
  <c r="AT97" i="2"/>
  <c r="AR97" i="2"/>
  <c r="BL97" i="2" s="1"/>
  <c r="AW178" i="2"/>
  <c r="BO178" i="2" s="1"/>
  <c r="AS178" i="2"/>
  <c r="BM178" i="2" s="1"/>
  <c r="AT178" i="2"/>
  <c r="AR178" i="2"/>
  <c r="BL178" i="2" s="1"/>
  <c r="AW81" i="2"/>
  <c r="BO81" i="2" s="1"/>
  <c r="AS81" i="2"/>
  <c r="BM81" i="2" s="1"/>
  <c r="AT81" i="2"/>
  <c r="AR81" i="2"/>
  <c r="BL81" i="2" s="1"/>
  <c r="AW201" i="2"/>
  <c r="BO201" i="2" s="1"/>
  <c r="AS201" i="2"/>
  <c r="AT201" i="2"/>
  <c r="AR201" i="2"/>
  <c r="BL201" i="2" s="1"/>
  <c r="AW66" i="2"/>
  <c r="BO66" i="2" s="1"/>
  <c r="AR66" i="2"/>
  <c r="BL66" i="2" s="1"/>
  <c r="AS66" i="2"/>
  <c r="BM66" i="2" s="1"/>
  <c r="AT66" i="2"/>
  <c r="AW130" i="2"/>
  <c r="BO130" i="2" s="1"/>
  <c r="AS130" i="2"/>
  <c r="BM130" i="2" s="1"/>
  <c r="AT130" i="2"/>
  <c r="AR130" i="2"/>
  <c r="BL130" i="2" s="1"/>
  <c r="AW35" i="2"/>
  <c r="BO35" i="2" s="1"/>
  <c r="AR35" i="2"/>
  <c r="AT35" i="2"/>
  <c r="AS35" i="2"/>
  <c r="AW99" i="2"/>
  <c r="BO99" i="2" s="1"/>
  <c r="AT99" i="2"/>
  <c r="AS99" i="2"/>
  <c r="BM99" i="2" s="1"/>
  <c r="AR99" i="2"/>
  <c r="BL99" i="2" s="1"/>
  <c r="AW163" i="2"/>
  <c r="BO163" i="2" s="1"/>
  <c r="AT163" i="2"/>
  <c r="AS163" i="2"/>
  <c r="BM163" i="2" s="1"/>
  <c r="AR163" i="2"/>
  <c r="AW68" i="2"/>
  <c r="BO68" i="2" s="1"/>
  <c r="AS68" i="2"/>
  <c r="BM68" i="2" s="1"/>
  <c r="AT68" i="2"/>
  <c r="AR68" i="2"/>
  <c r="BL68" i="2" s="1"/>
  <c r="AW132" i="2"/>
  <c r="BO132" i="2" s="1"/>
  <c r="AS132" i="2"/>
  <c r="BM132" i="2" s="1"/>
  <c r="AT132" i="2"/>
  <c r="AR132" i="2"/>
  <c r="BL132" i="2" s="1"/>
  <c r="AW53" i="2"/>
  <c r="BO53" i="2" s="1"/>
  <c r="AT53" i="2"/>
  <c r="AR53" i="2"/>
  <c r="BL53" i="2" s="1"/>
  <c r="AS53" i="2"/>
  <c r="AW117" i="2"/>
  <c r="BO117" i="2" s="1"/>
  <c r="AR117" i="2"/>
  <c r="BL117" i="2" s="1"/>
  <c r="AS117" i="2"/>
  <c r="BM117" i="2" s="1"/>
  <c r="AT117" i="2"/>
  <c r="AW22" i="2"/>
  <c r="BO22" i="2" s="1"/>
  <c r="AT22" i="2"/>
  <c r="AR22" i="2"/>
  <c r="AS22" i="2"/>
  <c r="BM22" i="2" s="1"/>
  <c r="AW158" i="2"/>
  <c r="BO158" i="2" s="1"/>
  <c r="AT158" i="2"/>
  <c r="AS158" i="2"/>
  <c r="BM158" i="2" s="1"/>
  <c r="AR158" i="2"/>
  <c r="BL158" i="2" s="1"/>
  <c r="AW32" i="2"/>
  <c r="BO32" i="2" s="1"/>
  <c r="AT32" i="2"/>
  <c r="AR32" i="2"/>
  <c r="BL32" i="2" s="1"/>
  <c r="AS32" i="2"/>
  <c r="BM32" i="2" s="1"/>
  <c r="AW112" i="2"/>
  <c r="BO112" i="2" s="1"/>
  <c r="AT112" i="2"/>
  <c r="AS112" i="2"/>
  <c r="BM112" i="2" s="1"/>
  <c r="AR112" i="2"/>
  <c r="AW192" i="2"/>
  <c r="BO192" i="2" s="1"/>
  <c r="AT192" i="2"/>
  <c r="AS192" i="2"/>
  <c r="AR192" i="2"/>
  <c r="BL192" i="2" s="1"/>
  <c r="AW210" i="2"/>
  <c r="BO210" i="2" s="1"/>
  <c r="AS210" i="2"/>
  <c r="BM210" i="2" s="1"/>
  <c r="AT210" i="2"/>
  <c r="AR210" i="2"/>
  <c r="BL210" i="2" s="1"/>
  <c r="AW181" i="2"/>
  <c r="BO181" i="2" s="1"/>
  <c r="AR181" i="2"/>
  <c r="BL181" i="2" s="1"/>
  <c r="AS181" i="2"/>
  <c r="BM181" i="2" s="1"/>
  <c r="AT181" i="2"/>
  <c r="AW204" i="2"/>
  <c r="BO204" i="2" s="1"/>
  <c r="AS204" i="2"/>
  <c r="BM204" i="2" s="1"/>
  <c r="AR204" i="2"/>
  <c r="BL204" i="2" s="1"/>
  <c r="AT204" i="2"/>
  <c r="AT126" i="2"/>
  <c r="AS126" i="2"/>
  <c r="BM126" i="2" s="1"/>
  <c r="AW126" i="2"/>
  <c r="BO126" i="2" s="1"/>
  <c r="AR126" i="2"/>
  <c r="BL126" i="2" s="1"/>
  <c r="AW47" i="2"/>
  <c r="BO47" i="2" s="1"/>
  <c r="AT47" i="2"/>
  <c r="AS47" i="2"/>
  <c r="BM47" i="2" s="1"/>
  <c r="AR47" i="2"/>
  <c r="BL47" i="2" s="1"/>
  <c r="AW175" i="2"/>
  <c r="BO175" i="2" s="1"/>
  <c r="AT175" i="2"/>
  <c r="AS175" i="2"/>
  <c r="BM175" i="2" s="1"/>
  <c r="AR175" i="2"/>
  <c r="BL175" i="2" s="1"/>
  <c r="AW113" i="2"/>
  <c r="BO113" i="2" s="1"/>
  <c r="AS113" i="2"/>
  <c r="BM113" i="2" s="1"/>
  <c r="AT113" i="2"/>
  <c r="AR113" i="2"/>
  <c r="BL113" i="2" s="1"/>
  <c r="AW194" i="2"/>
  <c r="BO194" i="2" s="1"/>
  <c r="AS194" i="2"/>
  <c r="BM194" i="2" s="1"/>
  <c r="AT194" i="2"/>
  <c r="AR194" i="2"/>
  <c r="BL194" i="2" s="1"/>
  <c r="AW89" i="2"/>
  <c r="BO89" i="2" s="1"/>
  <c r="AS89" i="2"/>
  <c r="BM89" i="2" s="1"/>
  <c r="AT89" i="2"/>
  <c r="AR89" i="2"/>
  <c r="BL89" i="2" s="1"/>
  <c r="AW162" i="2"/>
  <c r="BO162" i="2" s="1"/>
  <c r="AS162" i="2"/>
  <c r="AT162" i="2"/>
  <c r="AR162" i="2"/>
  <c r="BL162" i="2" s="1"/>
  <c r="AW74" i="2"/>
  <c r="BO74" i="2" s="1"/>
  <c r="AT74" i="2"/>
  <c r="AR74" i="2"/>
  <c r="BL74" i="2" s="1"/>
  <c r="AS74" i="2"/>
  <c r="BM74" i="2" s="1"/>
  <c r="AW138" i="2"/>
  <c r="BO138" i="2" s="1"/>
  <c r="AS138" i="2"/>
  <c r="BM138" i="2" s="1"/>
  <c r="AT138" i="2"/>
  <c r="AR138" i="2"/>
  <c r="BL138" i="2" s="1"/>
  <c r="AW43" i="2"/>
  <c r="BO43" i="2" s="1"/>
  <c r="AT43" i="2"/>
  <c r="AR43" i="2"/>
  <c r="BL43" i="2" s="1"/>
  <c r="AS43" i="2"/>
  <c r="BM43" i="2" s="1"/>
  <c r="AW107" i="2"/>
  <c r="BO107" i="2" s="1"/>
  <c r="AT107" i="2"/>
  <c r="AR107" i="2"/>
  <c r="BL107" i="2" s="1"/>
  <c r="AS107" i="2"/>
  <c r="BM107" i="2" s="1"/>
  <c r="AW171" i="2"/>
  <c r="BO171" i="2" s="1"/>
  <c r="AT171" i="2"/>
  <c r="AR171" i="2"/>
  <c r="BL171" i="2" s="1"/>
  <c r="AS171" i="2"/>
  <c r="BM171" i="2" s="1"/>
  <c r="AW76" i="2"/>
  <c r="BO76" i="2" s="1"/>
  <c r="AT76" i="2"/>
  <c r="AS76" i="2"/>
  <c r="BM76" i="2" s="1"/>
  <c r="AR76" i="2"/>
  <c r="BL76" i="2" s="1"/>
  <c r="AW140" i="2"/>
  <c r="BO140" i="2" s="1"/>
  <c r="AS140" i="2"/>
  <c r="BM140" i="2" s="1"/>
  <c r="AT140" i="2"/>
  <c r="AR140" i="2"/>
  <c r="BL140" i="2" s="1"/>
  <c r="AW61" i="2"/>
  <c r="BO61" i="2" s="1"/>
  <c r="AT61" i="2"/>
  <c r="AR61" i="2"/>
  <c r="BL61" i="2" s="1"/>
  <c r="AS61" i="2"/>
  <c r="BM61" i="2" s="1"/>
  <c r="AW125" i="2"/>
  <c r="BO125" i="2" s="1"/>
  <c r="AT125" i="2"/>
  <c r="AR125" i="2"/>
  <c r="BL125" i="2" s="1"/>
  <c r="AS125" i="2"/>
  <c r="BM125" i="2" s="1"/>
  <c r="AW30" i="2"/>
  <c r="BO30" i="2" s="1"/>
  <c r="AT30" i="2"/>
  <c r="AS30" i="2"/>
  <c r="BM30" i="2" s="1"/>
  <c r="AR30" i="2"/>
  <c r="BL30" i="2" s="1"/>
  <c r="AW166" i="2"/>
  <c r="BO166" i="2" s="1"/>
  <c r="AT166" i="2"/>
  <c r="AR166" i="2"/>
  <c r="BL166" i="2" s="1"/>
  <c r="AS166" i="2"/>
  <c r="BM166" i="2" s="1"/>
  <c r="AT200" i="2"/>
  <c r="AW200" i="2"/>
  <c r="BO200" i="2" s="1"/>
  <c r="AR200" i="2"/>
  <c r="BL200" i="2" s="1"/>
  <c r="AS200" i="2"/>
  <c r="BM200" i="2" s="1"/>
  <c r="AW72" i="2"/>
  <c r="BO72" i="2" s="1"/>
  <c r="AT72" i="2"/>
  <c r="AR72" i="2"/>
  <c r="BL72" i="2" s="1"/>
  <c r="AS72" i="2"/>
  <c r="AW136" i="2"/>
  <c r="BO136" i="2" s="1"/>
  <c r="AT136" i="2"/>
  <c r="AR136" i="2"/>
  <c r="BL136" i="2" s="1"/>
  <c r="AS136" i="2"/>
  <c r="BM136" i="2" s="1"/>
  <c r="AW188" i="2"/>
  <c r="BO188" i="2" s="1"/>
  <c r="AS188" i="2"/>
  <c r="BM188" i="2" s="1"/>
  <c r="AT188" i="2"/>
  <c r="AR188" i="2"/>
  <c r="BL188" i="2" s="1"/>
  <c r="AW189" i="2"/>
  <c r="BO189" i="2" s="1"/>
  <c r="AT189" i="2"/>
  <c r="AR189" i="2"/>
  <c r="BL189" i="2" s="1"/>
  <c r="AS189" i="2"/>
  <c r="BM189" i="2" s="1"/>
  <c r="AW110" i="2"/>
  <c r="BO110" i="2" s="1"/>
  <c r="AT110" i="2"/>
  <c r="AS110" i="2"/>
  <c r="BM110" i="2" s="1"/>
  <c r="AR110" i="2"/>
  <c r="AW39" i="2"/>
  <c r="BO39" i="2" s="1"/>
  <c r="AT39" i="2"/>
  <c r="AS39" i="2"/>
  <c r="BM39" i="2" s="1"/>
  <c r="AR39" i="2"/>
  <c r="BL39" i="2" s="1"/>
  <c r="AW111" i="2"/>
  <c r="BO111" i="2" s="1"/>
  <c r="AT111" i="2"/>
  <c r="AS111" i="2"/>
  <c r="BM111" i="2" s="1"/>
  <c r="AR111" i="2"/>
  <c r="BL111" i="2" s="1"/>
  <c r="AW38" i="2"/>
  <c r="BO38" i="2" s="1"/>
  <c r="AT38" i="2"/>
  <c r="AS38" i="2"/>
  <c r="BM38" i="2" s="1"/>
  <c r="AR38" i="2"/>
  <c r="BL38" i="2" s="1"/>
  <c r="AW150" i="2"/>
  <c r="BO150" i="2" s="1"/>
  <c r="AT150" i="2"/>
  <c r="AR150" i="2"/>
  <c r="BL150" i="2" s="1"/>
  <c r="AS150" i="2"/>
  <c r="BM150" i="2" s="1"/>
  <c r="AW55" i="2"/>
  <c r="BO55" i="2" s="1"/>
  <c r="AT55" i="2"/>
  <c r="AS55" i="2"/>
  <c r="BM55" i="2" s="1"/>
  <c r="AR55" i="2"/>
  <c r="BL55" i="2" s="1"/>
  <c r="AW119" i="2"/>
  <c r="BO119" i="2" s="1"/>
  <c r="AT119" i="2"/>
  <c r="AS119" i="2"/>
  <c r="BM119" i="2" s="1"/>
  <c r="AR119" i="2"/>
  <c r="BL119" i="2" s="1"/>
  <c r="AW183" i="2"/>
  <c r="BO183" i="2" s="1"/>
  <c r="AT183" i="2"/>
  <c r="AS183" i="2"/>
  <c r="BM183" i="2" s="1"/>
  <c r="AR183" i="2"/>
  <c r="BL183" i="2" s="1"/>
  <c r="AW129" i="2"/>
  <c r="BO129" i="2" s="1"/>
  <c r="AS129" i="2"/>
  <c r="BM129" i="2" s="1"/>
  <c r="AT129" i="2"/>
  <c r="AR129" i="2"/>
  <c r="BL129" i="2" s="1"/>
  <c r="AW25" i="2"/>
  <c r="BO25" i="2" s="1"/>
  <c r="AS25" i="2"/>
  <c r="BM25" i="2" s="1"/>
  <c r="AT25" i="2"/>
  <c r="AR25" i="2"/>
  <c r="BL25" i="2" s="1"/>
  <c r="AW105" i="2"/>
  <c r="BO105" i="2" s="1"/>
  <c r="AS105" i="2"/>
  <c r="BM105" i="2" s="1"/>
  <c r="AT105" i="2"/>
  <c r="AR105" i="2"/>
  <c r="BL105" i="2" s="1"/>
  <c r="AW18" i="2"/>
  <c r="BO18" i="2" s="1"/>
  <c r="AR18" i="2"/>
  <c r="BL18" i="2" s="1"/>
  <c r="AS18" i="2"/>
  <c r="BM18" i="2" s="1"/>
  <c r="AT18" i="2"/>
  <c r="AW82" i="2"/>
  <c r="BO82" i="2" s="1"/>
  <c r="AS82" i="2"/>
  <c r="BM82" i="2" s="1"/>
  <c r="AT82" i="2"/>
  <c r="AR82" i="2"/>
  <c r="BL82" i="2" s="1"/>
  <c r="AW146" i="2"/>
  <c r="BO146" i="2" s="1"/>
  <c r="AS146" i="2"/>
  <c r="BM146" i="2" s="1"/>
  <c r="AT146" i="2"/>
  <c r="AR146" i="2"/>
  <c r="BL146" i="2" s="1"/>
  <c r="AW51" i="2"/>
  <c r="BO51" i="2" s="1"/>
  <c r="AT51" i="2"/>
  <c r="AR51" i="2"/>
  <c r="BL51" i="2" s="1"/>
  <c r="AS51" i="2"/>
  <c r="BM51" i="2" s="1"/>
  <c r="AW115" i="2"/>
  <c r="BO115" i="2" s="1"/>
  <c r="AT115" i="2"/>
  <c r="AS115" i="2"/>
  <c r="BM115" i="2" s="1"/>
  <c r="AR115" i="2"/>
  <c r="BL115" i="2" s="1"/>
  <c r="AW20" i="2"/>
  <c r="BO20" i="2" s="1"/>
  <c r="AT20" i="2"/>
  <c r="AS20" i="2"/>
  <c r="BM20" i="2" s="1"/>
  <c r="AR20" i="2"/>
  <c r="BL20" i="2" s="1"/>
  <c r="AW84" i="2"/>
  <c r="BO84" i="2" s="1"/>
  <c r="AT84" i="2"/>
  <c r="AS84" i="2"/>
  <c r="BM84" i="2" s="1"/>
  <c r="AR84" i="2"/>
  <c r="BL84" i="2" s="1"/>
  <c r="AW148" i="2"/>
  <c r="BO148" i="2" s="1"/>
  <c r="AS148" i="2"/>
  <c r="BM148" i="2" s="1"/>
  <c r="AR148" i="2"/>
  <c r="BL148" i="2" s="1"/>
  <c r="AT148" i="2"/>
  <c r="AW69" i="2"/>
  <c r="BO69" i="2" s="1"/>
  <c r="AR69" i="2"/>
  <c r="BL69" i="2" s="1"/>
  <c r="AS69" i="2"/>
  <c r="BM69" i="2" s="1"/>
  <c r="AT69" i="2"/>
  <c r="AW133" i="2"/>
  <c r="BO133" i="2" s="1"/>
  <c r="AR133" i="2"/>
  <c r="BL133" i="2" s="1"/>
  <c r="AT133" i="2"/>
  <c r="AS133" i="2"/>
  <c r="BM133" i="2" s="1"/>
  <c r="AT70" i="2"/>
  <c r="AW70" i="2"/>
  <c r="BO70" i="2" s="1"/>
  <c r="AS70" i="2"/>
  <c r="BM70" i="2" s="1"/>
  <c r="AR70" i="2"/>
  <c r="BL70" i="2" s="1"/>
  <c r="AT182" i="2"/>
  <c r="AR182" i="2"/>
  <c r="BL182" i="2" s="1"/>
  <c r="AS182" i="2"/>
  <c r="BM182" i="2" s="1"/>
  <c r="AW182" i="2"/>
  <c r="BO182" i="2" s="1"/>
  <c r="AW144" i="2"/>
  <c r="BO144" i="2" s="1"/>
  <c r="AT144" i="2"/>
  <c r="AS144" i="2"/>
  <c r="BM144" i="2" s="1"/>
  <c r="AR144" i="2"/>
  <c r="BL144" i="2" s="1"/>
  <c r="AW40" i="2"/>
  <c r="BO40" i="2" s="1"/>
  <c r="AT40" i="2"/>
  <c r="AR40" i="2"/>
  <c r="BL40" i="2" s="1"/>
  <c r="AS40" i="2"/>
  <c r="BM40" i="2" s="1"/>
  <c r="AW96" i="2"/>
  <c r="BO96" i="2" s="1"/>
  <c r="AT96" i="2"/>
  <c r="AS96" i="2"/>
  <c r="BM96" i="2" s="1"/>
  <c r="AR96" i="2"/>
  <c r="BL96" i="2" s="1"/>
  <c r="AW212" i="2"/>
  <c r="BO212" i="2" s="1"/>
  <c r="AS212" i="2"/>
  <c r="BM212" i="2" s="1"/>
  <c r="AT212" i="2"/>
  <c r="AR212" i="2"/>
  <c r="BL212" i="2" s="1"/>
  <c r="AW197" i="2"/>
  <c r="BO197" i="2" s="1"/>
  <c r="AR197" i="2"/>
  <c r="BL197" i="2" s="1"/>
  <c r="AT197" i="2"/>
  <c r="AS197" i="2"/>
  <c r="BM197" i="2" s="1"/>
  <c r="AF18" i="8"/>
  <c r="AR18" i="8" s="1"/>
  <c r="AF19" i="8"/>
  <c r="AR19" i="8" s="1"/>
  <c r="AQ17" i="8"/>
  <c r="AF17" i="8"/>
  <c r="AR17" i="8" s="1"/>
  <c r="AD113" i="2"/>
  <c r="AY113" i="2"/>
  <c r="AZ113" i="2"/>
  <c r="BS113" i="2" s="1"/>
  <c r="AX113" i="2"/>
  <c r="AD74" i="2"/>
  <c r="AY74" i="2"/>
  <c r="AZ74" i="2"/>
  <c r="BS74" i="2" s="1"/>
  <c r="AX74" i="2"/>
  <c r="AD76" i="2"/>
  <c r="AY76" i="2"/>
  <c r="AZ76" i="2"/>
  <c r="BS76" i="2" s="1"/>
  <c r="AX76" i="2"/>
  <c r="AD189" i="2"/>
  <c r="AX189" i="2"/>
  <c r="AY189" i="2"/>
  <c r="AZ189" i="2"/>
  <c r="BS189" i="2" s="1"/>
  <c r="AD38" i="2"/>
  <c r="AY38" i="2"/>
  <c r="AZ38" i="2"/>
  <c r="BS38" i="2" s="1"/>
  <c r="AX38" i="2"/>
  <c r="AD150" i="2"/>
  <c r="AX150" i="2"/>
  <c r="AY150" i="2"/>
  <c r="AZ150" i="2"/>
  <c r="BS150" i="2" s="1"/>
  <c r="AD55" i="2"/>
  <c r="AY55" i="2"/>
  <c r="AZ55" i="2"/>
  <c r="BS55" i="2" s="1"/>
  <c r="AX55" i="2"/>
  <c r="AD119" i="2"/>
  <c r="AY119" i="2"/>
  <c r="AZ119" i="2"/>
  <c r="BS119" i="2" s="1"/>
  <c r="AX119" i="2"/>
  <c r="AD183" i="2"/>
  <c r="AX183" i="2"/>
  <c r="AY183" i="2"/>
  <c r="AZ183" i="2"/>
  <c r="BS183" i="2" s="1"/>
  <c r="AD129" i="2"/>
  <c r="AX129" i="2"/>
  <c r="AY129" i="2"/>
  <c r="AZ129" i="2"/>
  <c r="BS129" i="2" s="1"/>
  <c r="AD25" i="2"/>
  <c r="AY25" i="2"/>
  <c r="AZ25" i="2"/>
  <c r="BS25" i="2" s="1"/>
  <c r="AX25" i="2"/>
  <c r="AD105" i="2"/>
  <c r="AY105" i="2"/>
  <c r="AZ105" i="2"/>
  <c r="BS105" i="2" s="1"/>
  <c r="AX105" i="2"/>
  <c r="AD18" i="2"/>
  <c r="AY18" i="2"/>
  <c r="AZ18" i="2"/>
  <c r="BS18" i="2" s="1"/>
  <c r="AX18" i="2"/>
  <c r="AD82" i="2"/>
  <c r="AY82" i="2"/>
  <c r="AZ82" i="2"/>
  <c r="BS82" i="2" s="1"/>
  <c r="AX82" i="2"/>
  <c r="AD146" i="2"/>
  <c r="AX146" i="2"/>
  <c r="AY146" i="2"/>
  <c r="AZ146" i="2"/>
  <c r="BS146" i="2" s="1"/>
  <c r="AD51" i="2"/>
  <c r="AY51" i="2"/>
  <c r="AZ51" i="2"/>
  <c r="BS51" i="2" s="1"/>
  <c r="AX51" i="2"/>
  <c r="AD115" i="2"/>
  <c r="AY115" i="2"/>
  <c r="AZ115" i="2"/>
  <c r="BS115" i="2" s="1"/>
  <c r="AX115" i="2"/>
  <c r="AD20" i="2"/>
  <c r="AY20" i="2"/>
  <c r="AZ20" i="2"/>
  <c r="BS20" i="2" s="1"/>
  <c r="AX20" i="2"/>
  <c r="AD84" i="2"/>
  <c r="AY84" i="2"/>
  <c r="AZ84" i="2"/>
  <c r="BS84" i="2" s="1"/>
  <c r="AX84" i="2"/>
  <c r="AD148" i="2"/>
  <c r="AX148" i="2"/>
  <c r="AY148" i="2"/>
  <c r="AZ148" i="2"/>
  <c r="BS148" i="2" s="1"/>
  <c r="AD69" i="2"/>
  <c r="AY69" i="2"/>
  <c r="AZ69" i="2"/>
  <c r="BS69" i="2" s="1"/>
  <c r="AX69" i="2"/>
  <c r="AD133" i="2"/>
  <c r="AX133" i="2"/>
  <c r="AY133" i="2"/>
  <c r="AZ133" i="2"/>
  <c r="BS133" i="2" s="1"/>
  <c r="AD70" i="2"/>
  <c r="AY70" i="2"/>
  <c r="AZ70" i="2"/>
  <c r="BS70" i="2" s="1"/>
  <c r="AX70" i="2"/>
  <c r="AD182" i="2"/>
  <c r="AX182" i="2"/>
  <c r="AY182" i="2"/>
  <c r="AZ182" i="2"/>
  <c r="BS182" i="2" s="1"/>
  <c r="AD144" i="2"/>
  <c r="AX144" i="2"/>
  <c r="AY144" i="2"/>
  <c r="AZ144" i="2"/>
  <c r="BS144" i="2" s="1"/>
  <c r="AD40" i="2"/>
  <c r="AY40" i="2"/>
  <c r="AZ40" i="2"/>
  <c r="BS40" i="2" s="1"/>
  <c r="AX40" i="2"/>
  <c r="AD96" i="2"/>
  <c r="AY96" i="2"/>
  <c r="AZ96" i="2"/>
  <c r="BS96" i="2" s="1"/>
  <c r="AX96" i="2"/>
  <c r="AD212" i="2"/>
  <c r="AZ212" i="2"/>
  <c r="BS212" i="2" s="1"/>
  <c r="AX212" i="2"/>
  <c r="AY212" i="2"/>
  <c r="AD197" i="2"/>
  <c r="AX197" i="2"/>
  <c r="AY197" i="2"/>
  <c r="AZ197" i="2"/>
  <c r="BS197" i="2" s="1"/>
  <c r="AD194" i="2"/>
  <c r="AX194" i="2"/>
  <c r="AY194" i="2"/>
  <c r="AZ194" i="2"/>
  <c r="BS194" i="2" s="1"/>
  <c r="AD140" i="2"/>
  <c r="AX140" i="2"/>
  <c r="AY140" i="2"/>
  <c r="AZ140" i="2"/>
  <c r="BS140" i="2" s="1"/>
  <c r="AD174" i="2"/>
  <c r="AX174" i="2"/>
  <c r="AY174" i="2"/>
  <c r="AZ174" i="2"/>
  <c r="BS174" i="2" s="1"/>
  <c r="BL174" i="2"/>
  <c r="AD63" i="2"/>
  <c r="AY63" i="2"/>
  <c r="AZ63" i="2"/>
  <c r="BS63" i="2" s="1"/>
  <c r="AX63" i="2"/>
  <c r="AD127" i="2"/>
  <c r="AX127" i="2"/>
  <c r="AY127" i="2"/>
  <c r="AZ127" i="2"/>
  <c r="BS127" i="2" s="1"/>
  <c r="BL127" i="2"/>
  <c r="BM127" i="2"/>
  <c r="AD191" i="2"/>
  <c r="AX191" i="2"/>
  <c r="AY191" i="2"/>
  <c r="AZ191" i="2"/>
  <c r="BS191" i="2" s="1"/>
  <c r="BM191" i="2"/>
  <c r="AD145" i="2"/>
  <c r="AX145" i="2"/>
  <c r="AY145" i="2"/>
  <c r="AZ145" i="2"/>
  <c r="BS145" i="2" s="1"/>
  <c r="BM145" i="2"/>
  <c r="AD33" i="2"/>
  <c r="AY33" i="2"/>
  <c r="AZ33" i="2"/>
  <c r="BS33" i="2" s="1"/>
  <c r="AX33" i="2"/>
  <c r="AD121" i="2"/>
  <c r="AY121" i="2"/>
  <c r="AZ121" i="2"/>
  <c r="BS121" i="2" s="1"/>
  <c r="AX121" i="2"/>
  <c r="AD26" i="2"/>
  <c r="AY26" i="2"/>
  <c r="AZ26" i="2"/>
  <c r="BS26" i="2" s="1"/>
  <c r="AX26" i="2"/>
  <c r="AD90" i="2"/>
  <c r="AY90" i="2"/>
  <c r="AZ90" i="2"/>
  <c r="BS90" i="2" s="1"/>
  <c r="BM90" i="2"/>
  <c r="AX90" i="2"/>
  <c r="AD154" i="2"/>
  <c r="AX154" i="2"/>
  <c r="AY154" i="2"/>
  <c r="AZ154" i="2"/>
  <c r="BS154" i="2" s="1"/>
  <c r="BL154" i="2"/>
  <c r="AD59" i="2"/>
  <c r="AY59" i="2"/>
  <c r="AZ59" i="2"/>
  <c r="BS59" i="2" s="1"/>
  <c r="BL59" i="2"/>
  <c r="AX59" i="2"/>
  <c r="AD123" i="2"/>
  <c r="AX123" i="2"/>
  <c r="AY123" i="2"/>
  <c r="AZ123" i="2"/>
  <c r="BS123" i="2" s="1"/>
  <c r="BL123" i="2"/>
  <c r="AD28" i="2"/>
  <c r="AY28" i="2"/>
  <c r="AZ28" i="2"/>
  <c r="BS28" i="2" s="1"/>
  <c r="AX28" i="2"/>
  <c r="AD92" i="2"/>
  <c r="AY92" i="2"/>
  <c r="AZ92" i="2"/>
  <c r="BS92" i="2" s="1"/>
  <c r="AX92" i="2"/>
  <c r="AD156" i="2"/>
  <c r="AX156" i="2"/>
  <c r="AY156" i="2"/>
  <c r="AZ156" i="2"/>
  <c r="BS156" i="2" s="1"/>
  <c r="BL156" i="2"/>
  <c r="BM156" i="2"/>
  <c r="AD77" i="2"/>
  <c r="AY77" i="2"/>
  <c r="AZ77" i="2"/>
  <c r="BS77" i="2" s="1"/>
  <c r="AX77" i="2"/>
  <c r="AD141" i="2"/>
  <c r="AX141" i="2"/>
  <c r="AY141" i="2"/>
  <c r="AZ141" i="2"/>
  <c r="BS141" i="2" s="1"/>
  <c r="BL141" i="2"/>
  <c r="AD86" i="2"/>
  <c r="AY86" i="2"/>
  <c r="AZ86" i="2"/>
  <c r="BS86" i="2" s="1"/>
  <c r="BM86" i="2"/>
  <c r="BL86" i="2"/>
  <c r="AX86" i="2"/>
  <c r="AD190" i="2"/>
  <c r="AX190" i="2"/>
  <c r="AY190" i="2"/>
  <c r="BL190" i="2"/>
  <c r="AZ190" i="2"/>
  <c r="BS190" i="2" s="1"/>
  <c r="AD104" i="2"/>
  <c r="AY104" i="2"/>
  <c r="AZ104" i="2"/>
  <c r="BS104" i="2" s="1"/>
  <c r="AX104" i="2"/>
  <c r="AD160" i="2"/>
  <c r="AX160" i="2"/>
  <c r="AY160" i="2"/>
  <c r="AZ160" i="2"/>
  <c r="BS160" i="2" s="1"/>
  <c r="AD48" i="2"/>
  <c r="AY48" i="2"/>
  <c r="AZ48" i="2"/>
  <c r="BS48" i="2" s="1"/>
  <c r="AX48" i="2"/>
  <c r="AD179" i="2"/>
  <c r="AX179" i="2"/>
  <c r="AY179" i="2"/>
  <c r="AZ179" i="2"/>
  <c r="BS179" i="2" s="1"/>
  <c r="BL179" i="2"/>
  <c r="BM179" i="2"/>
  <c r="AD205" i="2"/>
  <c r="AX205" i="2"/>
  <c r="AZ205" i="2"/>
  <c r="BS205" i="2" s="1"/>
  <c r="AY205" i="2"/>
  <c r="AD126" i="2"/>
  <c r="AX126" i="2"/>
  <c r="AY126" i="2"/>
  <c r="AZ126" i="2"/>
  <c r="BS126" i="2" s="1"/>
  <c r="AD138" i="2"/>
  <c r="AX138" i="2"/>
  <c r="AY138" i="2"/>
  <c r="AZ138" i="2"/>
  <c r="BS138" i="2" s="1"/>
  <c r="AD200" i="2"/>
  <c r="AX200" i="2"/>
  <c r="AY200" i="2"/>
  <c r="AZ200" i="2"/>
  <c r="BS200" i="2" s="1"/>
  <c r="AD46" i="2"/>
  <c r="AY46" i="2"/>
  <c r="AZ46" i="2"/>
  <c r="BS46" i="2" s="1"/>
  <c r="BL46" i="2"/>
  <c r="AX46" i="2"/>
  <c r="AD206" i="2"/>
  <c r="AZ206" i="2"/>
  <c r="BS206" i="2" s="1"/>
  <c r="BM206" i="2"/>
  <c r="AY206" i="2"/>
  <c r="AX206" i="2"/>
  <c r="AD71" i="2"/>
  <c r="AY71" i="2"/>
  <c r="AZ71" i="2"/>
  <c r="BS71" i="2" s="1"/>
  <c r="BL71" i="2"/>
  <c r="AX71" i="2"/>
  <c r="AD135" i="2"/>
  <c r="AX135" i="2"/>
  <c r="AY135" i="2"/>
  <c r="AZ135" i="2"/>
  <c r="BS135" i="2" s="1"/>
  <c r="BM135" i="2"/>
  <c r="AD199" i="2"/>
  <c r="AX199" i="2"/>
  <c r="AY199" i="2"/>
  <c r="AZ199" i="2"/>
  <c r="BS199" i="2" s="1"/>
  <c r="AD161" i="2"/>
  <c r="AX161" i="2"/>
  <c r="AY161" i="2"/>
  <c r="AZ161" i="2"/>
  <c r="BS161" i="2" s="1"/>
  <c r="AD41" i="2"/>
  <c r="AY41" i="2"/>
  <c r="AZ41" i="2"/>
  <c r="BS41" i="2" s="1"/>
  <c r="BL41" i="2"/>
  <c r="BM41" i="2"/>
  <c r="AX41" i="2"/>
  <c r="AD137" i="2"/>
  <c r="AX137" i="2"/>
  <c r="AY137" i="2"/>
  <c r="AZ137" i="2"/>
  <c r="BS137" i="2" s="1"/>
  <c r="AD34" i="2"/>
  <c r="AY34" i="2"/>
  <c r="AZ34" i="2"/>
  <c r="BS34" i="2" s="1"/>
  <c r="BL34" i="2"/>
  <c r="BM34" i="2"/>
  <c r="AX34" i="2"/>
  <c r="AD98" i="2"/>
  <c r="AY98" i="2"/>
  <c r="AZ98" i="2"/>
  <c r="BS98" i="2" s="1"/>
  <c r="AX98" i="2"/>
  <c r="BL98" i="2"/>
  <c r="AD170" i="2"/>
  <c r="AX170" i="2"/>
  <c r="AY170" i="2"/>
  <c r="AZ170" i="2"/>
  <c r="BS170" i="2" s="1"/>
  <c r="BL170" i="2"/>
  <c r="AD67" i="2"/>
  <c r="AY67" i="2"/>
  <c r="AZ67" i="2"/>
  <c r="BS67" i="2" s="1"/>
  <c r="BL67" i="2"/>
  <c r="AX67" i="2"/>
  <c r="AD131" i="2"/>
  <c r="AX131" i="2"/>
  <c r="AY131" i="2"/>
  <c r="AZ131" i="2"/>
  <c r="BS131" i="2" s="1"/>
  <c r="AD36" i="2"/>
  <c r="AY36" i="2"/>
  <c r="AZ36" i="2"/>
  <c r="BS36" i="2" s="1"/>
  <c r="BM36" i="2"/>
  <c r="AX36" i="2"/>
  <c r="AD100" i="2"/>
  <c r="AY100" i="2"/>
  <c r="AZ100" i="2"/>
  <c r="BS100" i="2" s="1"/>
  <c r="BL100" i="2"/>
  <c r="AX100" i="2"/>
  <c r="AD21" i="2"/>
  <c r="AY21" i="2"/>
  <c r="AZ21" i="2"/>
  <c r="BS21" i="2" s="1"/>
  <c r="AX21" i="2"/>
  <c r="AD85" i="2"/>
  <c r="AY85" i="2"/>
  <c r="AZ85" i="2"/>
  <c r="BS85" i="2" s="1"/>
  <c r="AX85" i="2"/>
  <c r="AD149" i="2"/>
  <c r="AX149" i="2"/>
  <c r="AY149" i="2"/>
  <c r="AZ149" i="2"/>
  <c r="BS149" i="2" s="1"/>
  <c r="AD102" i="2"/>
  <c r="AY102" i="2"/>
  <c r="AZ102" i="2"/>
  <c r="BS102" i="2" s="1"/>
  <c r="AX102" i="2"/>
  <c r="AD198" i="2"/>
  <c r="AX198" i="2"/>
  <c r="AY198" i="2"/>
  <c r="AZ198" i="2"/>
  <c r="BS198" i="2" s="1"/>
  <c r="AD64" i="2"/>
  <c r="AY64" i="2"/>
  <c r="AZ64" i="2"/>
  <c r="BS64" i="2" s="1"/>
  <c r="AX64" i="2"/>
  <c r="AD120" i="2"/>
  <c r="AY120" i="2"/>
  <c r="AZ120" i="2"/>
  <c r="BS120" i="2" s="1"/>
  <c r="AX120" i="2"/>
  <c r="AD176" i="2"/>
  <c r="AX176" i="2"/>
  <c r="AY176" i="2"/>
  <c r="AZ176" i="2"/>
  <c r="BS176" i="2" s="1"/>
  <c r="BL176" i="2"/>
  <c r="AD187" i="2"/>
  <c r="AX187" i="2"/>
  <c r="AY187" i="2"/>
  <c r="BL187" i="2"/>
  <c r="AZ187" i="2"/>
  <c r="BS187" i="2" s="1"/>
  <c r="AD213" i="2"/>
  <c r="AZ213" i="2"/>
  <c r="BS213" i="2" s="1"/>
  <c r="BL213" i="2"/>
  <c r="AX213" i="2"/>
  <c r="AY213" i="2"/>
  <c r="AD175" i="2"/>
  <c r="AX175" i="2"/>
  <c r="AY175" i="2"/>
  <c r="AZ175" i="2"/>
  <c r="BS175" i="2" s="1"/>
  <c r="AD107" i="2"/>
  <c r="AY107" i="2"/>
  <c r="AZ107" i="2"/>
  <c r="BS107" i="2" s="1"/>
  <c r="AX107" i="2"/>
  <c r="AD188" i="2"/>
  <c r="AX188" i="2"/>
  <c r="AY188" i="2"/>
  <c r="AZ188" i="2"/>
  <c r="BS188" i="2" s="1"/>
  <c r="AD214" i="2"/>
  <c r="AZ214" i="2"/>
  <c r="BS214" i="2" s="1"/>
  <c r="BL214" i="2"/>
  <c r="AX214" i="2"/>
  <c r="AY214" i="2"/>
  <c r="AD143" i="2"/>
  <c r="AX143" i="2"/>
  <c r="AY143" i="2"/>
  <c r="AZ143" i="2"/>
  <c r="BS143" i="2" s="1"/>
  <c r="BM143" i="2"/>
  <c r="AD207" i="2"/>
  <c r="AZ207" i="2"/>
  <c r="BS207" i="2" s="1"/>
  <c r="BM207" i="2"/>
  <c r="AX207" i="2"/>
  <c r="AY207" i="2"/>
  <c r="AD177" i="2"/>
  <c r="AX177" i="2"/>
  <c r="AY177" i="2"/>
  <c r="AZ177" i="2"/>
  <c r="BS177" i="2" s="1"/>
  <c r="AD49" i="2"/>
  <c r="AY49" i="2"/>
  <c r="AZ49" i="2"/>
  <c r="BS49" i="2" s="1"/>
  <c r="BL49" i="2"/>
  <c r="BM49" i="2"/>
  <c r="AX49" i="2"/>
  <c r="AD153" i="2"/>
  <c r="AX153" i="2"/>
  <c r="AY153" i="2"/>
  <c r="AZ153" i="2"/>
  <c r="BS153" i="2" s="1"/>
  <c r="BL153" i="2"/>
  <c r="AD42" i="2"/>
  <c r="AY42" i="2"/>
  <c r="AZ42" i="2"/>
  <c r="BS42" i="2" s="1"/>
  <c r="AX42" i="2"/>
  <c r="AD106" i="2"/>
  <c r="AY106" i="2"/>
  <c r="AZ106" i="2"/>
  <c r="BS106" i="2" s="1"/>
  <c r="BM106" i="2"/>
  <c r="AX106" i="2"/>
  <c r="AD186" i="2"/>
  <c r="AX186" i="2"/>
  <c r="AY186" i="2"/>
  <c r="BM186" i="2"/>
  <c r="AZ186" i="2"/>
  <c r="BS186" i="2" s="1"/>
  <c r="AD75" i="2"/>
  <c r="AY75" i="2"/>
  <c r="AZ75" i="2"/>
  <c r="BS75" i="2" s="1"/>
  <c r="AX75" i="2"/>
  <c r="AD139" i="2"/>
  <c r="AX139" i="2"/>
  <c r="AY139" i="2"/>
  <c r="AZ139" i="2"/>
  <c r="BS139" i="2" s="1"/>
  <c r="BL139" i="2"/>
  <c r="BM139" i="2"/>
  <c r="AD44" i="2"/>
  <c r="AY44" i="2"/>
  <c r="AZ44" i="2"/>
  <c r="BS44" i="2" s="1"/>
  <c r="AX44" i="2"/>
  <c r="AD108" i="2"/>
  <c r="AY108" i="2"/>
  <c r="AZ108" i="2"/>
  <c r="BS108" i="2" s="1"/>
  <c r="BM108" i="2"/>
  <c r="AX108" i="2"/>
  <c r="AD29" i="2"/>
  <c r="AY29" i="2"/>
  <c r="AZ29" i="2"/>
  <c r="BS29" i="2" s="1"/>
  <c r="BM29" i="2"/>
  <c r="AX29" i="2"/>
  <c r="AD93" i="2"/>
  <c r="AY93" i="2"/>
  <c r="AZ93" i="2"/>
  <c r="BS93" i="2" s="1"/>
  <c r="AX93" i="2"/>
  <c r="AD157" i="2"/>
  <c r="AX157" i="2"/>
  <c r="AY157" i="2"/>
  <c r="AZ157" i="2"/>
  <c r="BS157" i="2" s="1"/>
  <c r="AD118" i="2"/>
  <c r="AY118" i="2"/>
  <c r="AZ118" i="2"/>
  <c r="BS118" i="2" s="1"/>
  <c r="AX118" i="2"/>
  <c r="AD168" i="2"/>
  <c r="AX168" i="2"/>
  <c r="AY168" i="2"/>
  <c r="AZ168" i="2"/>
  <c r="BS168" i="2" s="1"/>
  <c r="AD24" i="2"/>
  <c r="AY24" i="2"/>
  <c r="AZ24" i="2"/>
  <c r="BS24" i="2" s="1"/>
  <c r="BL24" i="2"/>
  <c r="AX24" i="2"/>
  <c r="AD88" i="2"/>
  <c r="AY88" i="2"/>
  <c r="AZ88" i="2"/>
  <c r="BS88" i="2" s="1"/>
  <c r="AX88" i="2"/>
  <c r="AD15" i="2"/>
  <c r="AY15" i="2"/>
  <c r="AX15" i="2"/>
  <c r="AW15" i="2"/>
  <c r="BO15" i="2" s="1"/>
  <c r="BM15" i="2"/>
  <c r="AD164" i="2"/>
  <c r="AX164" i="2"/>
  <c r="AY164" i="2"/>
  <c r="AZ164" i="2"/>
  <c r="BS164" i="2" s="1"/>
  <c r="AD195" i="2"/>
  <c r="AX195" i="2"/>
  <c r="AY195" i="2"/>
  <c r="AZ195" i="2"/>
  <c r="BS195" i="2" s="1"/>
  <c r="AD47" i="2"/>
  <c r="AY47" i="2"/>
  <c r="AZ47" i="2"/>
  <c r="BS47" i="2" s="1"/>
  <c r="AX47" i="2"/>
  <c r="AD171" i="2"/>
  <c r="AX171" i="2"/>
  <c r="AY171" i="2"/>
  <c r="AZ171" i="2"/>
  <c r="BS171" i="2" s="1"/>
  <c r="AD61" i="2"/>
  <c r="AY61" i="2"/>
  <c r="AZ61" i="2"/>
  <c r="BS61" i="2" s="1"/>
  <c r="AX61" i="2"/>
  <c r="AD136" i="2"/>
  <c r="AX136" i="2"/>
  <c r="AY136" i="2"/>
  <c r="AZ136" i="2"/>
  <c r="BS136" i="2" s="1"/>
  <c r="AD62" i="2"/>
  <c r="AY62" i="2"/>
  <c r="AZ62" i="2"/>
  <c r="BS62" i="2" s="1"/>
  <c r="AX62" i="2"/>
  <c r="AD79" i="2"/>
  <c r="AY79" i="2"/>
  <c r="AZ79" i="2"/>
  <c r="BS79" i="2" s="1"/>
  <c r="AX79" i="2"/>
  <c r="AD78" i="2"/>
  <c r="AY78" i="2"/>
  <c r="AZ78" i="2"/>
  <c r="BS78" i="2" s="1"/>
  <c r="BL78" i="2"/>
  <c r="AX78" i="2"/>
  <c r="AD23" i="2"/>
  <c r="AY23" i="2"/>
  <c r="AZ23" i="2"/>
  <c r="BS23" i="2" s="1"/>
  <c r="BL23" i="2"/>
  <c r="AX23" i="2"/>
  <c r="AD87" i="2"/>
  <c r="AY87" i="2"/>
  <c r="AZ87" i="2"/>
  <c r="BS87" i="2" s="1"/>
  <c r="AX87" i="2"/>
  <c r="AD151" i="2"/>
  <c r="AX151" i="2"/>
  <c r="AY151" i="2"/>
  <c r="AZ151" i="2"/>
  <c r="BS151" i="2" s="1"/>
  <c r="AD17" i="2"/>
  <c r="AY17" i="2"/>
  <c r="AZ17" i="2"/>
  <c r="BS17" i="2" s="1"/>
  <c r="AX17" i="2"/>
  <c r="AD193" i="2"/>
  <c r="AX193" i="2"/>
  <c r="AY193" i="2"/>
  <c r="AZ193" i="2"/>
  <c r="BS193" i="2" s="1"/>
  <c r="AD57" i="2"/>
  <c r="AY57" i="2"/>
  <c r="AZ57" i="2"/>
  <c r="BS57" i="2" s="1"/>
  <c r="BL57" i="2"/>
  <c r="AX57" i="2"/>
  <c r="AD169" i="2"/>
  <c r="AX169" i="2"/>
  <c r="AY169" i="2"/>
  <c r="AZ169" i="2"/>
  <c r="BS169" i="2" s="1"/>
  <c r="BL169" i="2"/>
  <c r="BM169" i="2"/>
  <c r="AD50" i="2"/>
  <c r="AY50" i="2"/>
  <c r="AX50" i="2"/>
  <c r="AZ50" i="2"/>
  <c r="BS50" i="2" s="1"/>
  <c r="BL50" i="2"/>
  <c r="AD114" i="2"/>
  <c r="AY114" i="2"/>
  <c r="AZ114" i="2"/>
  <c r="BS114" i="2" s="1"/>
  <c r="AX114" i="2"/>
  <c r="BL114" i="2"/>
  <c r="AD19" i="2"/>
  <c r="AY19" i="2"/>
  <c r="AZ19" i="2"/>
  <c r="BS19" i="2" s="1"/>
  <c r="BL19" i="2"/>
  <c r="AX19" i="2"/>
  <c r="AD83" i="2"/>
  <c r="AY83" i="2"/>
  <c r="AZ83" i="2"/>
  <c r="BS83" i="2" s="1"/>
  <c r="BM83" i="2"/>
  <c r="AX83" i="2"/>
  <c r="AD147" i="2"/>
  <c r="AX147" i="2"/>
  <c r="AY147" i="2"/>
  <c r="AZ147" i="2"/>
  <c r="BS147" i="2" s="1"/>
  <c r="AD52" i="2"/>
  <c r="AY52" i="2"/>
  <c r="AZ52" i="2"/>
  <c r="BS52" i="2" s="1"/>
  <c r="AX52" i="2"/>
  <c r="AD116" i="2"/>
  <c r="AY116" i="2"/>
  <c r="AZ116" i="2"/>
  <c r="BS116" i="2" s="1"/>
  <c r="AX116" i="2"/>
  <c r="AD37" i="2"/>
  <c r="AY37" i="2"/>
  <c r="AZ37" i="2"/>
  <c r="BS37" i="2" s="1"/>
  <c r="BL37" i="2"/>
  <c r="AX37" i="2"/>
  <c r="AD101" i="2"/>
  <c r="AY101" i="2"/>
  <c r="AZ101" i="2"/>
  <c r="BS101" i="2" s="1"/>
  <c r="AX101" i="2"/>
  <c r="BL101" i="2"/>
  <c r="AD165" i="2"/>
  <c r="AX165" i="2"/>
  <c r="AY165" i="2"/>
  <c r="AZ165" i="2"/>
  <c r="BS165" i="2" s="1"/>
  <c r="BM165" i="2"/>
  <c r="AD134" i="2"/>
  <c r="AX134" i="2"/>
  <c r="AY134" i="2"/>
  <c r="AZ134" i="2"/>
  <c r="BS134" i="2" s="1"/>
  <c r="AD128" i="2"/>
  <c r="AX128" i="2"/>
  <c r="AY128" i="2"/>
  <c r="AZ128" i="2"/>
  <c r="BS128" i="2" s="1"/>
  <c r="BL128" i="2"/>
  <c r="AD208" i="2"/>
  <c r="AZ208" i="2"/>
  <c r="BS208" i="2" s="1"/>
  <c r="AX208" i="2"/>
  <c r="AY208" i="2"/>
  <c r="AD56" i="2"/>
  <c r="AY56" i="2"/>
  <c r="AZ56" i="2"/>
  <c r="BS56" i="2" s="1"/>
  <c r="AX56" i="2"/>
  <c r="AD211" i="2"/>
  <c r="AZ211" i="2"/>
  <c r="BS211" i="2" s="1"/>
  <c r="BM211" i="2"/>
  <c r="AY211" i="2"/>
  <c r="AX211" i="2"/>
  <c r="AD172" i="2"/>
  <c r="AX172" i="2"/>
  <c r="AY172" i="2"/>
  <c r="AZ172" i="2"/>
  <c r="BS172" i="2" s="1"/>
  <c r="AD196" i="2"/>
  <c r="AX196" i="2"/>
  <c r="AY196" i="2"/>
  <c r="BM196" i="2"/>
  <c r="AZ196" i="2"/>
  <c r="BS196" i="2" s="1"/>
  <c r="AD162" i="2"/>
  <c r="AX162" i="2"/>
  <c r="AY162" i="2"/>
  <c r="AZ162" i="2"/>
  <c r="BS162" i="2" s="1"/>
  <c r="BM162" i="2"/>
  <c r="AD125" i="2"/>
  <c r="AX125" i="2"/>
  <c r="AY125" i="2"/>
  <c r="AZ125" i="2"/>
  <c r="BS125" i="2" s="1"/>
  <c r="AD30" i="2"/>
  <c r="AY30" i="2"/>
  <c r="AZ30" i="2"/>
  <c r="BS30" i="2" s="1"/>
  <c r="AX30" i="2"/>
  <c r="AD72" i="2"/>
  <c r="AY72" i="2"/>
  <c r="AZ72" i="2"/>
  <c r="BS72" i="2" s="1"/>
  <c r="BM72" i="2"/>
  <c r="AX72" i="2"/>
  <c r="AD54" i="2"/>
  <c r="AY54" i="2"/>
  <c r="AZ54" i="2"/>
  <c r="BS54" i="2" s="1"/>
  <c r="AX54" i="2"/>
  <c r="AD31" i="2"/>
  <c r="AY31" i="2"/>
  <c r="AZ31" i="2"/>
  <c r="BS31" i="2" s="1"/>
  <c r="AX31" i="2"/>
  <c r="AD95" i="2"/>
  <c r="AY95" i="2"/>
  <c r="AZ95" i="2"/>
  <c r="BS95" i="2" s="1"/>
  <c r="BM95" i="2"/>
  <c r="AX95" i="2"/>
  <c r="AD159" i="2"/>
  <c r="AX159" i="2"/>
  <c r="AY159" i="2"/>
  <c r="AZ159" i="2"/>
  <c r="BS159" i="2" s="1"/>
  <c r="BM159" i="2"/>
  <c r="AD73" i="2"/>
  <c r="AY73" i="2"/>
  <c r="AZ73" i="2"/>
  <c r="BS73" i="2" s="1"/>
  <c r="AX73" i="2"/>
  <c r="AD209" i="2"/>
  <c r="AZ209" i="2"/>
  <c r="BS209" i="2" s="1"/>
  <c r="AX209" i="2"/>
  <c r="AY209" i="2"/>
  <c r="AD65" i="2"/>
  <c r="AY65" i="2"/>
  <c r="AZ65" i="2"/>
  <c r="BS65" i="2" s="1"/>
  <c r="BL65" i="2"/>
  <c r="AX65" i="2"/>
  <c r="AD185" i="2"/>
  <c r="AX185" i="2"/>
  <c r="AY185" i="2"/>
  <c r="AZ185" i="2"/>
  <c r="BS185" i="2" s="1"/>
  <c r="AD58" i="2"/>
  <c r="AY58" i="2"/>
  <c r="AZ58" i="2"/>
  <c r="BS58" i="2" s="1"/>
  <c r="AX58" i="2"/>
  <c r="BL58" i="2"/>
  <c r="AD122" i="2"/>
  <c r="AX122" i="2"/>
  <c r="AY122" i="2"/>
  <c r="AZ122" i="2"/>
  <c r="BS122" i="2" s="1"/>
  <c r="BL122" i="2"/>
  <c r="AY27" i="2"/>
  <c r="AZ27" i="2"/>
  <c r="BS27" i="2" s="1"/>
  <c r="AD27" i="2"/>
  <c r="BM27" i="2"/>
  <c r="AX27" i="2"/>
  <c r="AD91" i="2"/>
  <c r="AY91" i="2"/>
  <c r="AZ91" i="2"/>
  <c r="BS91" i="2" s="1"/>
  <c r="AX91" i="2"/>
  <c r="AD155" i="2"/>
  <c r="AX155" i="2"/>
  <c r="AY155" i="2"/>
  <c r="AZ155" i="2"/>
  <c r="BS155" i="2" s="1"/>
  <c r="AD60" i="2"/>
  <c r="AY60" i="2"/>
  <c r="AZ60" i="2"/>
  <c r="BS60" i="2" s="1"/>
  <c r="BL60" i="2"/>
  <c r="AX60" i="2"/>
  <c r="AD124" i="2"/>
  <c r="AX124" i="2"/>
  <c r="AY124" i="2"/>
  <c r="AZ124" i="2"/>
  <c r="BS124" i="2" s="1"/>
  <c r="BL124" i="2"/>
  <c r="AD45" i="2"/>
  <c r="AY45" i="2"/>
  <c r="AZ45" i="2"/>
  <c r="BS45" i="2" s="1"/>
  <c r="AX45" i="2"/>
  <c r="AD109" i="2"/>
  <c r="AY109" i="2"/>
  <c r="AZ109" i="2"/>
  <c r="BS109" i="2" s="1"/>
  <c r="AX109" i="2"/>
  <c r="AD173" i="2"/>
  <c r="AX173" i="2"/>
  <c r="AY173" i="2"/>
  <c r="AZ173" i="2"/>
  <c r="BS173" i="2" s="1"/>
  <c r="AD142" i="2"/>
  <c r="AX142" i="2"/>
  <c r="AY142" i="2"/>
  <c r="AZ142" i="2"/>
  <c r="BS142" i="2" s="1"/>
  <c r="AD80" i="2"/>
  <c r="AY80" i="2"/>
  <c r="AZ80" i="2"/>
  <c r="BS80" i="2" s="1"/>
  <c r="BL80" i="2"/>
  <c r="AX80" i="2"/>
  <c r="AD152" i="2"/>
  <c r="AX152" i="2"/>
  <c r="AY152" i="2"/>
  <c r="AZ152" i="2"/>
  <c r="BS152" i="2" s="1"/>
  <c r="AD184" i="2"/>
  <c r="AX184" i="2"/>
  <c r="AY184" i="2"/>
  <c r="AZ184" i="2"/>
  <c r="BS184" i="2" s="1"/>
  <c r="BM184" i="2"/>
  <c r="AD202" i="2"/>
  <c r="AX202" i="2"/>
  <c r="AY202" i="2"/>
  <c r="BL202" i="2"/>
  <c r="AZ202" i="2"/>
  <c r="BS202" i="2" s="1"/>
  <c r="AD180" i="2"/>
  <c r="AX180" i="2"/>
  <c r="AY180" i="2"/>
  <c r="AZ180" i="2"/>
  <c r="BS180" i="2" s="1"/>
  <c r="AD203" i="2"/>
  <c r="AX203" i="2"/>
  <c r="AY203" i="2"/>
  <c r="AZ203" i="2"/>
  <c r="BS203" i="2" s="1"/>
  <c r="BM203" i="2"/>
  <c r="AD111" i="2"/>
  <c r="AY111" i="2"/>
  <c r="AZ111" i="2"/>
  <c r="BS111" i="2" s="1"/>
  <c r="AX111" i="2"/>
  <c r="AD89" i="2"/>
  <c r="AY89" i="2"/>
  <c r="AZ89" i="2"/>
  <c r="BS89" i="2" s="1"/>
  <c r="AX89" i="2"/>
  <c r="AD43" i="2"/>
  <c r="AY43" i="2"/>
  <c r="AZ43" i="2"/>
  <c r="BS43" i="2" s="1"/>
  <c r="AX43" i="2"/>
  <c r="AD166" i="2"/>
  <c r="AX166" i="2"/>
  <c r="AY166" i="2"/>
  <c r="AZ166" i="2"/>
  <c r="BS166" i="2" s="1"/>
  <c r="AD94" i="2"/>
  <c r="AY94" i="2"/>
  <c r="AZ94" i="2"/>
  <c r="BS94" i="2" s="1"/>
  <c r="BL94" i="2"/>
  <c r="AX94" i="2"/>
  <c r="AD110" i="2"/>
  <c r="AY110" i="2"/>
  <c r="AZ110" i="2"/>
  <c r="BS110" i="2" s="1"/>
  <c r="BL110" i="2"/>
  <c r="AX110" i="2"/>
  <c r="AD39" i="2"/>
  <c r="AY39" i="2"/>
  <c r="AZ39" i="2"/>
  <c r="BS39" i="2" s="1"/>
  <c r="AX39" i="2"/>
  <c r="AD103" i="2"/>
  <c r="AY103" i="2"/>
  <c r="AZ103" i="2"/>
  <c r="BS103" i="2" s="1"/>
  <c r="BM103" i="2"/>
  <c r="AX103" i="2"/>
  <c r="AD167" i="2"/>
  <c r="AX167" i="2"/>
  <c r="AY167" i="2"/>
  <c r="AZ167" i="2"/>
  <c r="BS167" i="2" s="1"/>
  <c r="AD97" i="2"/>
  <c r="AY97" i="2"/>
  <c r="AZ97" i="2"/>
  <c r="BS97" i="2" s="1"/>
  <c r="AX97" i="2"/>
  <c r="AD178" i="2"/>
  <c r="AX178" i="2"/>
  <c r="AY178" i="2"/>
  <c r="AZ178" i="2"/>
  <c r="BS178" i="2" s="1"/>
  <c r="AD81" i="2"/>
  <c r="AY81" i="2"/>
  <c r="AZ81" i="2"/>
  <c r="BS81" i="2" s="1"/>
  <c r="AX81" i="2"/>
  <c r="AD201" i="2"/>
  <c r="AX201" i="2"/>
  <c r="AY201" i="2"/>
  <c r="AZ201" i="2"/>
  <c r="BS201" i="2" s="1"/>
  <c r="BM201" i="2"/>
  <c r="AD66" i="2"/>
  <c r="AY66" i="2"/>
  <c r="AZ66" i="2"/>
  <c r="BS66" i="2" s="1"/>
  <c r="AX66" i="2"/>
  <c r="AD130" i="2"/>
  <c r="AX130" i="2"/>
  <c r="AY130" i="2"/>
  <c r="AZ130" i="2"/>
  <c r="BS130" i="2" s="1"/>
  <c r="AD35" i="2"/>
  <c r="AY35" i="2"/>
  <c r="AZ35" i="2"/>
  <c r="BS35" i="2" s="1"/>
  <c r="BL35" i="2"/>
  <c r="BM35" i="2"/>
  <c r="AX35" i="2"/>
  <c r="AD99" i="2"/>
  <c r="AY99" i="2"/>
  <c r="AZ99" i="2"/>
  <c r="BS99" i="2" s="1"/>
  <c r="AX99" i="2"/>
  <c r="AD163" i="2"/>
  <c r="AX163" i="2"/>
  <c r="AY163" i="2"/>
  <c r="AZ163" i="2"/>
  <c r="BS163" i="2" s="1"/>
  <c r="BL163" i="2"/>
  <c r="AD68" i="2"/>
  <c r="AY68" i="2"/>
  <c r="AZ68" i="2"/>
  <c r="BS68" i="2" s="1"/>
  <c r="AX68" i="2"/>
  <c r="AD132" i="2"/>
  <c r="AX132" i="2"/>
  <c r="AY132" i="2"/>
  <c r="AZ132" i="2"/>
  <c r="BS132" i="2" s="1"/>
  <c r="AD53" i="2"/>
  <c r="AY53" i="2"/>
  <c r="AZ53" i="2"/>
  <c r="BS53" i="2" s="1"/>
  <c r="BM53" i="2"/>
  <c r="AX53" i="2"/>
  <c r="AD117" i="2"/>
  <c r="AY117" i="2"/>
  <c r="AZ117" i="2"/>
  <c r="BS117" i="2" s="1"/>
  <c r="AX117" i="2"/>
  <c r="AD22" i="2"/>
  <c r="AY22" i="2"/>
  <c r="AZ22" i="2"/>
  <c r="BS22" i="2" s="1"/>
  <c r="BL22" i="2"/>
  <c r="AX22" i="2"/>
  <c r="AD158" i="2"/>
  <c r="AX158" i="2"/>
  <c r="AY158" i="2"/>
  <c r="AZ158" i="2"/>
  <c r="BS158" i="2" s="1"/>
  <c r="AD32" i="2"/>
  <c r="AY32" i="2"/>
  <c r="AZ32" i="2"/>
  <c r="BS32" i="2" s="1"/>
  <c r="AX32" i="2"/>
  <c r="AD112" i="2"/>
  <c r="AY112" i="2"/>
  <c r="AZ112" i="2"/>
  <c r="BS112" i="2" s="1"/>
  <c r="BL112" i="2"/>
  <c r="AX112" i="2"/>
  <c r="AD192" i="2"/>
  <c r="AX192" i="2"/>
  <c r="AY192" i="2"/>
  <c r="BM192" i="2"/>
  <c r="AZ192" i="2"/>
  <c r="BS192" i="2" s="1"/>
  <c r="AD210" i="2"/>
  <c r="AZ210" i="2"/>
  <c r="BS210" i="2" s="1"/>
  <c r="AX210" i="2"/>
  <c r="AY210" i="2"/>
  <c r="AD181" i="2"/>
  <c r="AX181" i="2"/>
  <c r="AY181" i="2"/>
  <c r="AZ181" i="2"/>
  <c r="BS181" i="2" s="1"/>
  <c r="AD204" i="2"/>
  <c r="AX204" i="2"/>
  <c r="AY204" i="2"/>
  <c r="AZ204" i="2"/>
  <c r="BS204" i="2" s="1"/>
  <c r="AR165" i="8" l="1"/>
  <c r="AS165" i="8" s="1"/>
  <c r="AR13" i="8"/>
  <c r="AS13" i="8" s="1"/>
  <c r="AS148" i="8"/>
  <c r="AS61" i="8"/>
  <c r="AS24" i="8"/>
  <c r="AS26" i="8"/>
  <c r="AS192" i="8"/>
  <c r="AS33" i="8"/>
  <c r="AS46" i="8"/>
  <c r="AS102" i="8"/>
  <c r="AS143" i="8"/>
  <c r="AS90" i="8"/>
  <c r="AS50" i="8"/>
  <c r="AS177" i="8"/>
  <c r="AS16" i="8"/>
  <c r="AS14" i="8"/>
  <c r="AS48" i="8"/>
  <c r="AS136" i="8"/>
  <c r="AS66" i="8"/>
  <c r="AS82" i="8"/>
  <c r="AS99" i="8"/>
  <c r="AS105" i="8"/>
  <c r="AS196" i="8"/>
  <c r="AS79" i="8"/>
  <c r="AS112" i="8"/>
  <c r="AS19" i="8"/>
  <c r="AS18" i="8"/>
  <c r="AV138" i="2"/>
  <c r="BN138" i="2" s="1"/>
  <c r="AV184" i="2"/>
  <c r="BN184" i="2" s="1"/>
  <c r="AV63" i="2"/>
  <c r="BN63" i="2" s="1"/>
  <c r="AV146" i="2"/>
  <c r="BN146" i="2" s="1"/>
  <c r="AV111" i="2"/>
  <c r="BN111" i="2" s="1"/>
  <c r="AV198" i="2"/>
  <c r="BN198" i="2" s="1"/>
  <c r="AV123" i="2"/>
  <c r="BN123" i="2" s="1"/>
  <c r="AV89" i="2"/>
  <c r="BN89" i="2" s="1"/>
  <c r="AV152" i="2"/>
  <c r="BN152" i="2" s="1"/>
  <c r="AV185" i="2"/>
  <c r="BN185" i="2" s="1"/>
  <c r="AV177" i="2"/>
  <c r="BN177" i="2" s="1"/>
  <c r="AV79" i="2"/>
  <c r="BN79" i="2" s="1"/>
  <c r="AV64" i="2"/>
  <c r="BN64" i="2" s="1"/>
  <c r="AV119" i="2"/>
  <c r="BN119" i="2" s="1"/>
  <c r="AV38" i="2"/>
  <c r="AV187" i="2"/>
  <c r="BN187" i="2" s="1"/>
  <c r="AV36" i="2"/>
  <c r="BN36" i="2" s="1"/>
  <c r="AV22" i="2"/>
  <c r="AV142" i="2"/>
  <c r="BN142" i="2" s="1"/>
  <c r="AV19" i="2"/>
  <c r="AV193" i="2"/>
  <c r="BN193" i="2" s="1"/>
  <c r="AV59" i="2"/>
  <c r="BN59" i="2" s="1"/>
  <c r="AV47" i="2"/>
  <c r="BN47" i="2" s="1"/>
  <c r="AV181" i="2"/>
  <c r="BN181" i="2" s="1"/>
  <c r="AV178" i="2"/>
  <c r="BN178" i="2" s="1"/>
  <c r="AV80" i="2"/>
  <c r="BN80" i="2" s="1"/>
  <c r="AV109" i="2"/>
  <c r="BN109" i="2" s="1"/>
  <c r="AV124" i="2"/>
  <c r="BN124" i="2" s="1"/>
  <c r="AV128" i="2"/>
  <c r="BN128" i="2" s="1"/>
  <c r="AV78" i="2"/>
  <c r="BN78" i="2" s="1"/>
  <c r="AV29" i="2"/>
  <c r="BN29" i="2" s="1"/>
  <c r="AV186" i="2"/>
  <c r="BN186" i="2" s="1"/>
  <c r="AV156" i="2"/>
  <c r="BN156" i="2" s="1"/>
  <c r="AV137" i="2"/>
  <c r="BN137" i="2" s="1"/>
  <c r="AV160" i="2"/>
  <c r="BN160" i="2" s="1"/>
  <c r="AV107" i="2"/>
  <c r="BN107" i="2" s="1"/>
  <c r="AV112" i="2"/>
  <c r="BN112" i="2" s="1"/>
  <c r="AV180" i="2"/>
  <c r="BN180" i="2" s="1"/>
  <c r="AV155" i="2"/>
  <c r="BN155" i="2" s="1"/>
  <c r="AV182" i="2"/>
  <c r="BN182" i="2" s="1"/>
  <c r="AV51" i="2"/>
  <c r="BN51" i="2" s="1"/>
  <c r="AV82" i="2"/>
  <c r="BN82" i="2" s="1"/>
  <c r="AV189" i="2"/>
  <c r="BN189" i="2" s="1"/>
  <c r="AV72" i="2"/>
  <c r="BN72" i="2" s="1"/>
  <c r="AV61" i="2"/>
  <c r="BN61" i="2" s="1"/>
  <c r="AV162" i="2"/>
  <c r="BN162" i="2" s="1"/>
  <c r="AV130" i="2"/>
  <c r="BN130" i="2" s="1"/>
  <c r="AV201" i="2"/>
  <c r="BN201" i="2" s="1"/>
  <c r="AV58" i="2"/>
  <c r="BN58" i="2" s="1"/>
  <c r="AV209" i="2"/>
  <c r="BN209" i="2" s="1"/>
  <c r="AV56" i="2"/>
  <c r="BN56" i="2" s="1"/>
  <c r="AV50" i="2"/>
  <c r="BN50" i="2" s="1"/>
  <c r="AV62" i="2"/>
  <c r="BN62" i="2" s="1"/>
  <c r="AV118" i="2"/>
  <c r="BN118" i="2" s="1"/>
  <c r="AV93" i="2"/>
  <c r="BN93" i="2" s="1"/>
  <c r="AV44" i="2"/>
  <c r="BN44" i="2" s="1"/>
  <c r="AV85" i="2"/>
  <c r="BN85" i="2" s="1"/>
  <c r="AV131" i="2"/>
  <c r="BN131" i="2" s="1"/>
  <c r="AV34" i="2"/>
  <c r="AV161" i="2"/>
  <c r="BN161" i="2" s="1"/>
  <c r="AV71" i="2"/>
  <c r="BN71" i="2" s="1"/>
  <c r="AV205" i="2"/>
  <c r="BN205" i="2" s="1"/>
  <c r="AV48" i="2"/>
  <c r="BN48" i="2" s="1"/>
  <c r="AV77" i="2"/>
  <c r="BN77" i="2" s="1"/>
  <c r="AV33" i="2"/>
  <c r="BN33" i="2" s="1"/>
  <c r="AV30" i="2"/>
  <c r="AV27" i="2"/>
  <c r="BN27" i="2" s="1"/>
  <c r="AV144" i="2"/>
  <c r="BN144" i="2" s="1"/>
  <c r="AV183" i="2"/>
  <c r="BN183" i="2" s="1"/>
  <c r="AV125" i="2"/>
  <c r="BN125" i="2" s="1"/>
  <c r="AV74" i="2"/>
  <c r="BN74" i="2" s="1"/>
  <c r="AV53" i="2"/>
  <c r="BN53" i="2" s="1"/>
  <c r="AV24" i="2"/>
  <c r="BN24" i="2" s="1"/>
  <c r="AV49" i="2"/>
  <c r="BN49" i="2" s="1"/>
  <c r="AV143" i="2"/>
  <c r="BN143" i="2" s="1"/>
  <c r="AV54" i="2"/>
  <c r="BN54" i="2" s="1"/>
  <c r="AV213" i="2"/>
  <c r="BN213" i="2" s="1"/>
  <c r="AV212" i="2"/>
  <c r="BN212" i="2" s="1"/>
  <c r="AV115" i="2"/>
  <c r="BN115" i="2" s="1"/>
  <c r="AV105" i="2"/>
  <c r="BN105" i="2" s="1"/>
  <c r="AV203" i="2"/>
  <c r="BN203" i="2" s="1"/>
  <c r="AV73" i="2"/>
  <c r="BN73" i="2" s="1"/>
  <c r="AV176" i="2"/>
  <c r="BN176" i="2" s="1"/>
  <c r="AV40" i="2"/>
  <c r="BN40" i="2" s="1"/>
  <c r="AV20" i="2"/>
  <c r="AV18" i="2"/>
  <c r="AV188" i="2"/>
  <c r="BN188" i="2" s="1"/>
  <c r="AV166" i="2"/>
  <c r="BN166" i="2" s="1"/>
  <c r="AV43" i="2"/>
  <c r="BN43" i="2" s="1"/>
  <c r="AV194" i="2"/>
  <c r="BN194" i="2" s="1"/>
  <c r="AV204" i="2"/>
  <c r="BN204" i="2" s="1"/>
  <c r="AV158" i="2"/>
  <c r="BN158" i="2" s="1"/>
  <c r="AV68" i="2"/>
  <c r="BN68" i="2" s="1"/>
  <c r="AV35" i="2"/>
  <c r="AV91" i="2"/>
  <c r="BN91" i="2" s="1"/>
  <c r="AV65" i="2"/>
  <c r="BN65" i="2" s="1"/>
  <c r="AV116" i="2"/>
  <c r="BN116" i="2" s="1"/>
  <c r="AV83" i="2"/>
  <c r="BN83" i="2" s="1"/>
  <c r="AV23" i="2"/>
  <c r="BN23" i="2" s="1"/>
  <c r="AV191" i="2"/>
  <c r="BN191" i="2" s="1"/>
  <c r="AV164" i="2"/>
  <c r="BN164" i="2" s="1"/>
  <c r="AV157" i="2"/>
  <c r="BN157" i="2" s="1"/>
  <c r="AV106" i="2"/>
  <c r="BN106" i="2" s="1"/>
  <c r="AV153" i="2"/>
  <c r="BN153" i="2" s="1"/>
  <c r="AV100" i="2"/>
  <c r="BN100" i="2" s="1"/>
  <c r="AV98" i="2"/>
  <c r="BN98" i="2" s="1"/>
  <c r="AV41" i="2"/>
  <c r="BN41" i="2" s="1"/>
  <c r="AV135" i="2"/>
  <c r="BN135" i="2" s="1"/>
  <c r="AV104" i="2"/>
  <c r="BN104" i="2" s="1"/>
  <c r="AV127" i="2"/>
  <c r="BN127" i="2" s="1"/>
  <c r="AV200" i="2"/>
  <c r="BN200" i="2" s="1"/>
  <c r="AV25" i="2"/>
  <c r="BN25" i="2" s="1"/>
  <c r="AV210" i="2"/>
  <c r="BN210" i="2" s="1"/>
  <c r="AV167" i="2"/>
  <c r="BN167" i="2" s="1"/>
  <c r="AV197" i="2"/>
  <c r="BN197" i="2" s="1"/>
  <c r="AV69" i="2"/>
  <c r="BN69" i="2" s="1"/>
  <c r="AV110" i="2"/>
  <c r="BN110" i="2" s="1"/>
  <c r="AV140" i="2"/>
  <c r="BN140" i="2" s="1"/>
  <c r="AV175" i="2"/>
  <c r="BN175" i="2" s="1"/>
  <c r="AV81" i="2"/>
  <c r="BN81" i="2" s="1"/>
  <c r="AV46" i="2"/>
  <c r="BN46" i="2" s="1"/>
  <c r="AV94" i="2"/>
  <c r="BN94" i="2" s="1"/>
  <c r="AV37" i="2"/>
  <c r="BN37" i="2" s="1"/>
  <c r="AV88" i="2"/>
  <c r="BN88" i="2" s="1"/>
  <c r="AV139" i="2"/>
  <c r="BN139" i="2" s="1"/>
  <c r="AV149" i="2"/>
  <c r="BN149" i="2" s="1"/>
  <c r="AV21" i="2"/>
  <c r="AV179" i="2"/>
  <c r="BN179" i="2" s="1"/>
  <c r="AV154" i="2"/>
  <c r="BN154" i="2" s="1"/>
  <c r="AV145" i="2"/>
  <c r="BN145" i="2" s="1"/>
  <c r="AS17" i="8"/>
  <c r="AV96" i="2"/>
  <c r="BN96" i="2" s="1"/>
  <c r="AV84" i="2"/>
  <c r="BN84" i="2" s="1"/>
  <c r="AV39" i="2"/>
  <c r="BN39" i="2" s="1"/>
  <c r="AV113" i="2"/>
  <c r="BN113" i="2" s="1"/>
  <c r="AV132" i="2"/>
  <c r="BN132" i="2" s="1"/>
  <c r="AV99" i="2"/>
  <c r="BN99" i="2" s="1"/>
  <c r="AV97" i="2"/>
  <c r="BN97" i="2" s="1"/>
  <c r="AV31" i="2"/>
  <c r="BN31" i="2" s="1"/>
  <c r="AV45" i="2"/>
  <c r="BN45" i="2" s="1"/>
  <c r="AV60" i="2"/>
  <c r="BN60" i="2" s="1"/>
  <c r="AV95" i="2"/>
  <c r="BN95" i="2" s="1"/>
  <c r="AV172" i="2"/>
  <c r="BN172" i="2" s="1"/>
  <c r="AV208" i="2"/>
  <c r="BN208" i="2" s="1"/>
  <c r="AV147" i="2"/>
  <c r="BN147" i="2" s="1"/>
  <c r="AV169" i="2"/>
  <c r="BN169" i="2" s="1"/>
  <c r="AV87" i="2"/>
  <c r="BN87" i="2" s="1"/>
  <c r="AV42" i="2"/>
  <c r="AV174" i="2"/>
  <c r="BN174" i="2" s="1"/>
  <c r="AV199" i="2"/>
  <c r="BN199" i="2" s="1"/>
  <c r="AV206" i="2"/>
  <c r="BN206" i="2" s="1"/>
  <c r="AV86" i="2"/>
  <c r="BN86" i="2" s="1"/>
  <c r="AV28" i="2"/>
  <c r="BN28" i="2" s="1"/>
  <c r="AV26" i="2"/>
  <c r="AV133" i="2"/>
  <c r="BN133" i="2" s="1"/>
  <c r="AV126" i="2"/>
  <c r="BN126" i="2" s="1"/>
  <c r="AV134" i="2"/>
  <c r="BN134" i="2" s="1"/>
  <c r="AV52" i="2"/>
  <c r="BN52" i="2" s="1"/>
  <c r="AV120" i="2"/>
  <c r="BN120" i="2" s="1"/>
  <c r="AV170" i="2"/>
  <c r="BN170" i="2" s="1"/>
  <c r="AV150" i="2"/>
  <c r="BN150" i="2" s="1"/>
  <c r="AV76" i="2"/>
  <c r="BN76" i="2" s="1"/>
  <c r="AV171" i="2"/>
  <c r="BN171" i="2" s="1"/>
  <c r="AV163" i="2"/>
  <c r="BN163" i="2" s="1"/>
  <c r="AV196" i="2"/>
  <c r="BN196" i="2" s="1"/>
  <c r="AV101" i="2"/>
  <c r="BN101" i="2" s="1"/>
  <c r="AV195" i="2"/>
  <c r="BN195" i="2" s="1"/>
  <c r="AV102" i="2"/>
  <c r="BN102" i="2" s="1"/>
  <c r="AV190" i="2"/>
  <c r="BN190" i="2" s="1"/>
  <c r="AV92" i="2"/>
  <c r="BN92" i="2" s="1"/>
  <c r="AV148" i="2"/>
  <c r="BN148" i="2" s="1"/>
  <c r="AV55" i="2"/>
  <c r="BN55" i="2" s="1"/>
  <c r="AV136" i="2"/>
  <c r="BN136" i="2" s="1"/>
  <c r="AV192" i="2"/>
  <c r="BN192" i="2" s="1"/>
  <c r="AV103" i="2"/>
  <c r="BN103" i="2" s="1"/>
  <c r="AV202" i="2"/>
  <c r="BN202" i="2" s="1"/>
  <c r="AV122" i="2"/>
  <c r="BN122" i="2" s="1"/>
  <c r="AV159" i="2"/>
  <c r="BN159" i="2" s="1"/>
  <c r="AV114" i="2"/>
  <c r="BN114" i="2" s="1"/>
  <c r="AV57" i="2"/>
  <c r="BN57" i="2" s="1"/>
  <c r="AV151" i="2"/>
  <c r="BN151" i="2" s="1"/>
  <c r="AV168" i="2"/>
  <c r="BN168" i="2" s="1"/>
  <c r="AV108" i="2"/>
  <c r="BN108" i="2" s="1"/>
  <c r="AV75" i="2"/>
  <c r="BN75" i="2" s="1"/>
  <c r="AV141" i="2"/>
  <c r="BN141" i="2" s="1"/>
  <c r="AV90" i="2"/>
  <c r="BN90" i="2" s="1"/>
  <c r="AV121" i="2"/>
  <c r="BN121" i="2" s="1"/>
  <c r="AV70" i="2"/>
  <c r="BN70" i="2" s="1"/>
  <c r="AV129" i="2"/>
  <c r="BN129" i="2" s="1"/>
  <c r="AV32" i="2"/>
  <c r="BN32" i="2" s="1"/>
  <c r="AV117" i="2"/>
  <c r="BN117" i="2" s="1"/>
  <c r="AV66" i="2"/>
  <c r="BN66" i="2" s="1"/>
  <c r="AV173" i="2"/>
  <c r="BN173" i="2" s="1"/>
  <c r="AV211" i="2"/>
  <c r="BN211" i="2" s="1"/>
  <c r="AV165" i="2"/>
  <c r="BN165" i="2" s="1"/>
  <c r="AV17" i="2"/>
  <c r="BN17" i="2" s="1"/>
  <c r="AV207" i="2"/>
  <c r="BN207" i="2" s="1"/>
  <c r="AV214" i="2"/>
  <c r="BN214" i="2" s="1"/>
  <c r="AV67" i="2"/>
  <c r="BN67" i="2" s="1"/>
  <c r="BL13" i="2"/>
  <c r="BS13" i="2"/>
  <c r="BM13" i="2"/>
  <c r="AV15" i="2"/>
  <c r="BN42" i="2" l="1"/>
  <c r="BN34" i="2"/>
  <c r="BN26" i="2"/>
  <c r="BN30" i="2"/>
  <c r="BN38" i="2"/>
  <c r="BN35" i="2"/>
  <c r="AU5" i="8"/>
  <c r="V10" i="2" s="1"/>
  <c r="BN15" i="2"/>
  <c r="AU4" i="8"/>
  <c r="AU2" i="8"/>
  <c r="V8" i="2" s="1"/>
  <c r="BN18" i="2"/>
  <c r="BN21" i="2"/>
  <c r="BN20" i="2"/>
  <c r="BN19" i="2"/>
  <c r="BN22" i="2"/>
  <c r="BO13" i="2"/>
  <c r="AU3" i="8" l="1"/>
  <c r="V9" i="2" s="1"/>
  <c r="BN13" i="2"/>
  <c r="BL11" i="2" s="1"/>
  <c r="B7" i="2" s="1"/>
  <c r="AU6" i="8" l="1"/>
  <c r="AW3" i="8"/>
  <c r="V11" i="2" s="1"/>
  <c r="B12" i="2" l="1"/>
</calcChain>
</file>

<file path=xl/comments1.xml><?xml version="1.0" encoding="utf-8"?>
<comments xmlns="http://schemas.openxmlformats.org/spreadsheetml/2006/main">
  <authors>
    <author>Kužma Emil</author>
  </authors>
  <commentList>
    <comment ref="AS5" authorId="0" shapeId="0">
      <text>
        <r>
          <rPr>
            <sz val="9"/>
            <color indexed="81"/>
            <rFont val="Segoe UI"/>
            <family val="2"/>
            <charset val="238"/>
          </rPr>
          <t>3 a viac hlavných drevín</t>
        </r>
      </text>
    </comment>
  </commentList>
</comments>
</file>

<file path=xl/sharedStrings.xml><?xml version="1.0" encoding="utf-8"?>
<sst xmlns="http://schemas.openxmlformats.org/spreadsheetml/2006/main" count="443" uniqueCount="331">
  <si>
    <t>Číslo LHC</t>
  </si>
  <si>
    <t>Žiadateľ</t>
  </si>
  <si>
    <t>IČO</t>
  </si>
  <si>
    <t>Lesný celok</t>
  </si>
  <si>
    <t>dielec číslo</t>
  </si>
  <si>
    <t>čiastková plocha</t>
  </si>
  <si>
    <t>porastová skupina</t>
  </si>
  <si>
    <t>chyby</t>
  </si>
  <si>
    <t>P. č.</t>
  </si>
  <si>
    <t>počet rovnakých dielcov</t>
  </si>
  <si>
    <t>JPRL iba raz</t>
  </si>
  <si>
    <t>plocha celkom</t>
  </si>
  <si>
    <t>porovnanie plochy dielca</t>
  </si>
  <si>
    <t>Názov projektu</t>
  </si>
  <si>
    <t>Výmera (ha)</t>
  </si>
  <si>
    <t>Rok</t>
  </si>
  <si>
    <t>Oprávnené výdavky projektu</t>
  </si>
  <si>
    <t>Výška žiadaného príspevku</t>
  </si>
  <si>
    <t>Vlastné zdroje</t>
  </si>
  <si>
    <t>% žiadaného prispevku</t>
  </si>
  <si>
    <t>Spolu</t>
  </si>
  <si>
    <t xml:space="preserve">Termín podania Žiadostí o platbu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</si>
  <si>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</si>
  <si>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</si>
  <si>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</si>
  <si>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</si>
  <si>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</si>
  <si>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</si>
  <si>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</si>
  <si>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</si>
  <si>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</si>
  <si>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</si>
  <si>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</si>
  <si>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</si>
  <si>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</si>
  <si>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ochrana mladých lesných porastov výžinom buriny</t>
  </si>
  <si>
    <t>ochrana mladých lesných porastov proti zveri repelentom</t>
  </si>
  <si>
    <t xml:space="preserve">ochrana mladých lesných porastov proti zveri oplocovaním </t>
  </si>
  <si>
    <t>Činnosť</t>
  </si>
  <si>
    <t>sadzby</t>
  </si>
  <si>
    <t>čistenie plôch po ťažbe</t>
  </si>
  <si>
    <t>sadzba na ha/km</t>
  </si>
  <si>
    <t>bez vzorca</t>
  </si>
  <si>
    <t>súčet výkonu na JPRL viacnásobné</t>
  </si>
  <si>
    <t>výmera JPRL</t>
  </si>
  <si>
    <t>výmera na jedinečné JPRL</t>
  </si>
  <si>
    <t xml:space="preserve">kontrola plochy podľa výkonov </t>
  </si>
  <si>
    <t>spolu podsadba a umelá obnova</t>
  </si>
  <si>
    <t>Množstvo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</si>
  <si>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</si>
  <si>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</si>
  <si>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</si>
  <si>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</si>
  <si>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</si>
  <si>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</si>
  <si>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</si>
  <si>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</si>
  <si>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</si>
  <si>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</si>
  <si>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</si>
  <si>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</si>
  <si>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</si>
  <si>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</si>
  <si>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</si>
  <si>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</si>
  <si>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</si>
  <si>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</si>
  <si>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</si>
  <si>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</si>
  <si>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</si>
  <si>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</si>
  <si>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</si>
  <si>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</si>
  <si>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</si>
  <si>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</si>
  <si>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</si>
  <si>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</si>
  <si>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</si>
  <si>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</si>
  <si>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</si>
  <si>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</si>
  <si>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</si>
  <si>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</si>
  <si>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</si>
  <si>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</si>
  <si>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</si>
  <si>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</si>
  <si>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</si>
  <si>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</si>
  <si>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</si>
  <si>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</si>
  <si>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</si>
  <si>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</si>
  <si>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</si>
  <si>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</si>
  <si>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</si>
  <si>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</si>
  <si>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</si>
  <si>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</si>
  <si>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</si>
  <si>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</si>
  <si>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</si>
  <si>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</si>
  <si>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</si>
  <si>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</si>
  <si>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</si>
  <si>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</si>
  <si>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</si>
  <si>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</si>
  <si>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</si>
  <si>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</si>
  <si>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</si>
  <si>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</si>
  <si>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</si>
  <si>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</si>
  <si>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</si>
  <si>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</si>
  <si>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</si>
  <si>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</si>
  <si>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Popis k tabuľke „Prehľad rozpočtových nákladov v EUR“</t>
  </si>
  <si>
    <t>V tabuľke sa neuvádzajú riadky s nadradenými úrovňami položiek rozpočtu, ako napr. HSV, PSV, M;  napr. 3 - Zvislé a kompletné konštrukcie,766 - Konštrukcie stolárske  a podobne.</t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</si>
  <si>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„Poradové číslo“</t>
    </r>
    <r>
      <rPr>
        <sz val="11"/>
        <color theme="1"/>
        <rFont val="Calibri"/>
        <family val="2"/>
        <charset val="238"/>
        <scheme val="minor"/>
      </rPr>
      <t xml:space="preserve"> sa uvedie poradové číslo položky rozpočtu.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</si>
  <si>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cenníka“</t>
    </r>
    <r>
      <rPr>
        <sz val="11"/>
        <color theme="1"/>
        <rFont val="Calibri"/>
        <family val="2"/>
        <charset val="238"/>
        <scheme val="minor"/>
      </rPr>
      <t xml:space="preserve"> sa uvedie 3-miestny číselný kód, prípadne označenie MAT. Ak ide o položku rozpočtu bez kódu, alebo príslušný subjekt  nevie aký kód tam treba dať, uvedie sa tu označenie R.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</si>
  <si>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položky“</t>
    </r>
    <r>
      <rPr>
        <sz val="11"/>
        <color theme="1"/>
        <rFont val="Calibri"/>
        <family val="2"/>
        <charset val="238"/>
        <scheme val="minor"/>
      </rPr>
      <t xml:space="preserve"> sa uvedie 9-miestny číselný kód podľa katalógu stavebných prác. Katalógy stavebných prác vychádzajú  z triediacej sústavy tvorenej triednikom stavebných konštrukcií a prác (TSKP). V prípade položky s označením MAT môže ísť o 10-miestny kód. Žiadateľ/prijímateľ k vlastným položkám rozpočtu priradí vecne príbuzný 9-miestny číselný kód (alebo 10-miestny kód) podľa katalógu stavebných prác. V prípade, že takéto rozpísanie vlastných položiek rozpočtu nie je možné, žiadateľ/prijímateľ musí daný stav adekvátne vysvetliť poskytovateľovi pomoci/PPA a preukázať hospodárnosť a efektívnosť danej položky.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</si>
  <si>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„Popis položky"</t>
    </r>
    <r>
      <rPr>
        <sz val="11"/>
        <color theme="1"/>
        <rFont val="Calibri"/>
        <family val="2"/>
        <charset val="238"/>
        <scheme val="minor"/>
      </rPr>
      <t xml:space="preserve">, stavebného dielu, remesla, výkaz-výmer“ sa uvedie popis položky,       t. j. čo všetko obsahuje daná položka rozpočtu zaradená pod príslušný kód podľa katalógu stavebných prác, a to vrátane doplňujúcich údajov, ako napr. rozmer, výška, šírka, objem, vzdialenosť premiestnenia výkopu atď.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</si>
  <si>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„Množstvo výmera“</t>
    </r>
    <r>
      <rPr>
        <sz val="11"/>
        <color theme="1"/>
        <rFont val="Calibri"/>
        <family val="2"/>
        <charset val="238"/>
        <scheme val="minor"/>
      </rPr>
      <t xml:space="preserve"> sa uvedie výpočet množstva, a to zaokrúhlené na 3 desatinné miesta.</t>
    </r>
  </si>
  <si>
    <r>
      <t>V</t>
    </r>
    <r>
      <rPr>
        <b/>
        <sz val="11"/>
        <color rgb="FFFF0000"/>
        <rFont val="Calibri"/>
        <family val="2"/>
        <charset val="238"/>
        <scheme val="minor"/>
      </rPr>
      <t> stĺpci „Merná jednotka“</t>
    </r>
    <r>
      <rPr>
        <sz val="11"/>
        <color theme="1"/>
        <rFont val="Calibri"/>
        <family val="2"/>
        <charset val="238"/>
        <scheme val="minor"/>
      </rPr>
      <t xml:space="preserve"> sa uvedie merná jednotka pre danú položku (m,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t, ks ...).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</si>
  <si>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„Jednotková cena“</t>
    </r>
    <r>
      <rPr>
        <sz val="11"/>
        <color theme="1"/>
        <rFont val="Calibri"/>
        <family val="2"/>
        <charset val="238"/>
        <scheme val="minor"/>
      </rPr>
      <t xml:space="preserve"> sa uvedie jednotková cena v EUR  zaokrúhlená na 3 desatinné miesta.</t>
    </r>
  </si>
  <si>
    <t>lesy ochranné</t>
  </si>
  <si>
    <t>lesy osobitného určenia v ochranných pásmach vodárenských zdrojov I. stupňa a II. stupňa</t>
  </si>
  <si>
    <t>lesy osobitného určenia v ochranných pásmach prírodných liečivých zdrojov a zdrojov prírodných minerálnych vôd a vo vnútornom kúpeľnom území kúpeľného miesta</t>
  </si>
  <si>
    <t>lesy osobitného určenia určené na lesnícky výskum a lesnícku výučbu</t>
  </si>
  <si>
    <t>Kategorizácia lesov</t>
  </si>
  <si>
    <t>lesy osobitného určenia v chránených územiach, v územiach medzinárodného významu a na lesných pozemkoch s výskytom chránených druhov</t>
  </si>
  <si>
    <t>lesy osobitného určenia v zriadených génových základniach lesných drevín</t>
  </si>
  <si>
    <t>Lesy ochranné</t>
  </si>
  <si>
    <t>Lesná oblasť</t>
  </si>
  <si>
    <t>Percento</t>
  </si>
  <si>
    <t>Lesy osobitného určenia</t>
  </si>
  <si>
    <t>01 A - BORSKÁ NÍŽINA</t>
  </si>
  <si>
    <t>01 B - CHVOJNICKÁ PAHORKATINA</t>
  </si>
  <si>
    <t>17 B - BYSTRICKÁ VRCHOVINA, BYSTRICKÉ PODOLIE, PONICKÁ VRCHOVINA</t>
  </si>
  <si>
    <t>18 - REVÚCKA VRCHOVINA, ROŽŇAVSKÁ KOTLINA</t>
  </si>
  <si>
    <t>19 - SLOVENSKÝ KRAS</t>
  </si>
  <si>
    <t>22 A - ŠARIŠSKÁ VRCHOVINA, ŠARIŠSKÉ PODOLIE, STRÁŽE</t>
  </si>
  <si>
    <t>22 B - ĽUBOVNIANSKA KOTLINA, ĽUBOTÍNSKA PAHORKATINA, JAKUBIANSKA BRÁZDA, HROMOVEC</t>
  </si>
  <si>
    <t>23 - JAVORNÍKY</t>
  </si>
  <si>
    <t>24 - ŽILINSKÁ KOTLINA</t>
  </si>
  <si>
    <t>25 B - SÚĽOVSKÉ VRCHY</t>
  </si>
  <si>
    <t>26 - TURČIANSKA KOTLINA</t>
  </si>
  <si>
    <t>28 A - VOLOVSKÉ VRCHY</t>
  </si>
  <si>
    <t>29 - HORNÁDSKA KOTLINA</t>
  </si>
  <si>
    <t>32 - ZÁPADNÉ BESKYDY</t>
  </si>
  <si>
    <t>33 A - ORAVSKÉ BESKYDY, PODBESKYDSKÁ BRÁZDA, PODBESKYDSKÁ VRCHOVINA, ORAVSKÁ MAGURA</t>
  </si>
  <si>
    <t>33 B - KYSUCKÉ BESKYDY</t>
  </si>
  <si>
    <t>33 C - KYSUCKÁ VRCHOVINA</t>
  </si>
  <si>
    <t>33 D - ORAVSKÁ VRCHOVINA</t>
  </si>
  <si>
    <t>34 A - MALÁ FATRA</t>
  </si>
  <si>
    <t>34 B - ŽIAR</t>
  </si>
  <si>
    <t>35 A - VEĽKÁ FATRA sever, STAROHORSKÉ VRCHY sever, ŽDIARSKA BRÁZDA</t>
  </si>
  <si>
    <t>35 B - VEĽKÁ FATRA, STAROHORSKÉ VRCHY juh</t>
  </si>
  <si>
    <t>36 A - LOPEJSKÁ KOTLINA, BYSTRIANSKE PODHORIE</t>
  </si>
  <si>
    <t>36 B - HEĽPIANSKE PODOLIE</t>
  </si>
  <si>
    <t>36 C - BREZNIANSKA KOTLINA</t>
  </si>
  <si>
    <t>37 - POĽANA</t>
  </si>
  <si>
    <t>38 A - VEPORSKÉ VRCHY juh, STOLICKÉ VRCHY</t>
  </si>
  <si>
    <t>38 B - VEPORSKÉ VRCHY sever</t>
  </si>
  <si>
    <t>39 - SPIŠSKOGEMERSKÝ KRAS</t>
  </si>
  <si>
    <t>40 - BRANISKO</t>
  </si>
  <si>
    <t>41 A - ĽUBOVNIANSKA VRCHOVINA</t>
  </si>
  <si>
    <t>41 B - ČERGOV</t>
  </si>
  <si>
    <t>41 C - PIENINY</t>
  </si>
  <si>
    <t>42 A - BACHUREĎ</t>
  </si>
  <si>
    <t>42 B - LEVOČSKÉ VRCHY</t>
  </si>
  <si>
    <t>42 C - SPIŠSKÁ MAGURA, ŽDIARSKA BRÁZDA</t>
  </si>
  <si>
    <t>43 A - LIPTOVSKÁ KOTLINA</t>
  </si>
  <si>
    <t>43 B - POPRADSKÁ KOTLINA, TATRANSKÉ PODHORIE</t>
  </si>
  <si>
    <t>44 - ORAVSKÁ KOTLINA</t>
  </si>
  <si>
    <t>45 - SKORUŠINSKÉ VRCHY, ZUBERSKÁ BRÁZDA</t>
  </si>
  <si>
    <t>46 A - SALATÍNY,DEMÄNOVSKÉ VRCHY</t>
  </si>
  <si>
    <t>OSTATNÉ OBLASTI</t>
  </si>
  <si>
    <t>Celková výmera</t>
  </si>
  <si>
    <t>vyberte</t>
  </si>
  <si>
    <t>SM</t>
  </si>
  <si>
    <t>SP</t>
  </si>
  <si>
    <t>SO</t>
  </si>
  <si>
    <t>JD</t>
  </si>
  <si>
    <t>JO</t>
  </si>
  <si>
    <t>BO</t>
  </si>
  <si>
    <t>BC</t>
  </si>
  <si>
    <t>BS</t>
  </si>
  <si>
    <t>KS</t>
  </si>
  <si>
    <t>VJ</t>
  </si>
  <si>
    <t>DG</t>
  </si>
  <si>
    <t>LB</t>
  </si>
  <si>
    <t>SC</t>
  </si>
  <si>
    <t>SJ</t>
  </si>
  <si>
    <t>TX</t>
  </si>
  <si>
    <t>DL</t>
  </si>
  <si>
    <t>DZ</t>
  </si>
  <si>
    <t>DC</t>
  </si>
  <si>
    <t>DP</t>
  </si>
  <si>
    <t>CR</t>
  </si>
  <si>
    <t>BK</t>
  </si>
  <si>
    <t>HB</t>
  </si>
  <si>
    <t>JH</t>
  </si>
  <si>
    <t>JM</t>
  </si>
  <si>
    <t>JP</t>
  </si>
  <si>
    <t>JT</t>
  </si>
  <si>
    <t>JI</t>
  </si>
  <si>
    <t>JS</t>
  </si>
  <si>
    <t>JU</t>
  </si>
  <si>
    <t>JK</t>
  </si>
  <si>
    <t>BZ</t>
  </si>
  <si>
    <t>BH</t>
  </si>
  <si>
    <t>BP</t>
  </si>
  <si>
    <t>VZ</t>
  </si>
  <si>
    <t>BD</t>
  </si>
  <si>
    <t>AG</t>
  </si>
  <si>
    <t>BR</t>
  </si>
  <si>
    <t>BV</t>
  </si>
  <si>
    <t>JL</t>
  </si>
  <si>
    <t>JX</t>
  </si>
  <si>
    <t>JZ</t>
  </si>
  <si>
    <t>VB</t>
  </si>
  <si>
    <t>LM</t>
  </si>
  <si>
    <t>LV</t>
  </si>
  <si>
    <t>OS</t>
  </si>
  <si>
    <t>TS</t>
  </si>
  <si>
    <t>TC</t>
  </si>
  <si>
    <t>TB</t>
  </si>
  <si>
    <t>TI</t>
  </si>
  <si>
    <t>TR</t>
  </si>
  <si>
    <t>CS</t>
  </si>
  <si>
    <t>MH</t>
  </si>
  <si>
    <t>JB</t>
  </si>
  <si>
    <t>MK</t>
  </si>
  <si>
    <t>BX</t>
  </si>
  <si>
    <t>OK</t>
  </si>
  <si>
    <t>OC</t>
  </si>
  <si>
    <t>OV</t>
  </si>
  <si>
    <t>GJ</t>
  </si>
  <si>
    <t>GK</t>
  </si>
  <si>
    <t>TP</t>
  </si>
  <si>
    <t>DR</t>
  </si>
  <si>
    <t>HR</t>
  </si>
  <si>
    <t>JN</t>
  </si>
  <si>
    <t>HJ</t>
  </si>
  <si>
    <t>HO</t>
  </si>
  <si>
    <t>Tabuľka č. 1a OPRÁVNENÉ VÝDAVKY PROJEKTU - Činnosť: Umelá obnova a výchova ochranných lesov a lesov osobitného určenia, najmä podsadbou lesných porastov</t>
  </si>
  <si>
    <t>Dĺžka oplotenia v lesoch ochranných</t>
  </si>
  <si>
    <t>celkom</t>
  </si>
  <si>
    <t>lesy osobitného</t>
  </si>
  <si>
    <t>Ostatné lesné oblasti</t>
  </si>
  <si>
    <t>Obnovovaná plocha celkom</t>
  </si>
  <si>
    <t>Lesné oblasti alebo podoblasti s vysokým stupňom ohrozenia podkôrnym hmyzom</t>
  </si>
  <si>
    <t>Výmera zásahu v ha/dĺžka v km</t>
  </si>
  <si>
    <t>-------</t>
  </si>
  <si>
    <t>Oprávnené výdavky na obnovu a výchovu lesov osobitného určenia</t>
  </si>
  <si>
    <t>Oprávnené výdavky na obnovu a výchovu lesov ochranných</t>
  </si>
  <si>
    <t>v EUR</t>
  </si>
  <si>
    <t>v EUR celkom</t>
  </si>
  <si>
    <t>Oprávnené výdavky spolu</t>
  </si>
  <si>
    <t>Výmera v ha/dĺžka v km</t>
  </si>
  <si>
    <t>podsaba/obnova</t>
  </si>
  <si>
    <t>Kontrola výmery obnovy a podsadby</t>
  </si>
  <si>
    <t>súčet obnovy dreviny</t>
  </si>
  <si>
    <t>kontrola výberu drevín</t>
  </si>
  <si>
    <t>Tabuľka č. 1b Model hospodárenia</t>
  </si>
  <si>
    <t>Dielec</t>
  </si>
  <si>
    <t>Čiastková plocha</t>
  </si>
  <si>
    <t>Porastová skupina</t>
  </si>
  <si>
    <t>Plocha dielca</t>
  </si>
  <si>
    <t>dielec spolu s číslom lhc</t>
  </si>
  <si>
    <t>JPRL s obnovou a podsadbou</t>
  </si>
  <si>
    <t>JPRL s obnovou a podsadbou iba raz</t>
  </si>
  <si>
    <t>max</t>
  </si>
  <si>
    <t>Plocha obnovného prvku celkom</t>
  </si>
  <si>
    <t>Súčet drevín pri obnove lesa (podsadbe)</t>
  </si>
  <si>
    <t>percento zastúpenia drevín</t>
  </si>
  <si>
    <t>plocha dielca min</t>
  </si>
  <si>
    <t>plocha dielca max</t>
  </si>
  <si>
    <t>rozdielne výmera JPRL</t>
  </si>
  <si>
    <t>hlavná drevina &gt;=30%</t>
  </si>
  <si>
    <t>ďalšie &gt;=10%</t>
  </si>
  <si>
    <t>spolu počet &gt;=30%</t>
  </si>
  <si>
    <t>spolu počet &gt;=10%</t>
  </si>
  <si>
    <t>počet hlavných drevín</t>
  </si>
  <si>
    <t>áno</t>
  </si>
  <si>
    <t>nie</t>
  </si>
  <si>
    <t>6 alebo 7 vegetačný stupeň</t>
  </si>
  <si>
    <t>0 hlavných drevín</t>
  </si>
  <si>
    <t>3 a viac hlavných drevín</t>
  </si>
  <si>
    <t>body</t>
  </si>
  <si>
    <t>Dreviny</t>
  </si>
  <si>
    <t>viac ako 3 hlavné dreviny</t>
  </si>
  <si>
    <t>1 hlavná drevina</t>
  </si>
  <si>
    <t>2 hlavné dreviny</t>
  </si>
  <si>
    <t>spolu</t>
  </si>
  <si>
    <t>vážený aritmerický priemer</t>
  </si>
  <si>
    <t>v ha</t>
  </si>
  <si>
    <t>Dreviny pri obnove lesa (podsadbe)/výmera v ha</t>
  </si>
  <si>
    <t>Vážený aritmerický priemer</t>
  </si>
  <si>
    <t>1 alebo 2 hlavné dreviny</t>
  </si>
  <si>
    <t>Výmera hlavných drevín pri obnove lesa (podsadbe)</t>
  </si>
  <si>
    <t>miesto realizácie</t>
  </si>
  <si>
    <t>menej rozvinuté regióny</t>
  </si>
  <si>
    <t>ostatné regióny</t>
  </si>
  <si>
    <t>Dĺžka oplotenia v lesoch osobitného určenia</t>
  </si>
  <si>
    <t>Oprávnené výdavky v MRR</t>
  </si>
  <si>
    <t>Oprávnené výdavky v OR</t>
  </si>
  <si>
    <t>Kód lesného celku</t>
  </si>
  <si>
    <t>Tabuľka č. 2 INTENZITA POMOCI</t>
  </si>
  <si>
    <t xml:space="preserve">Tabuľka č. 3 ČASOVÝ HARMONOGRAM PREDKLADANIA ŽIADOSTÍ O PLATBU </t>
  </si>
  <si>
    <t>plecie ruby</t>
  </si>
  <si>
    <t>prečistky (čistky a prerezávky)</t>
  </si>
  <si>
    <t>spolupôsobenie pri prirodzenej obnove lesa</t>
  </si>
  <si>
    <t>umelá obnova lesa podsadbou</t>
  </si>
  <si>
    <t>umelá obnova lesa na holine</t>
  </si>
  <si>
    <t>Umelá obnova lesa podsadbou</t>
  </si>
  <si>
    <t>Tabuľka č. 4 Prehľad rozpočtových nákladov</t>
  </si>
  <si>
    <t>46 B - ĎUMBIER, PRAŠIVÁ ; juh</t>
  </si>
  <si>
    <t>46 C - ĎUMBIER, PRAŠIVÁ ; sever</t>
  </si>
  <si>
    <t>46 D - KRÁĽOVA HOĽA, PRIEHYBA ; juh</t>
  </si>
  <si>
    <t>46 E - KRÁĽOVA HOĽA, PRIEHYBA ; sever</t>
  </si>
  <si>
    <t>46 F - PREDNÁ HOĽA</t>
  </si>
  <si>
    <t>46 G - KOZIE CHRBTY</t>
  </si>
  <si>
    <t>47 A - LIPTOVSKÉ TATRY, ROHÁČE, ČERVENÉ VRCHY, LIPTOVSKÉ KOPY, VYSOKÉ TATRY (BEZ ŠIROKEJ)</t>
  </si>
  <si>
    <t>47 B - BELIANSKE TATRY, ŠIROKÁ</t>
  </si>
  <si>
    <t>47 C - SIVÝ VRCH</t>
  </si>
  <si>
    <t>47 D - OSOBITÁ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</si>
</sst>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000"/>
    <numFmt numFmtId="166" formatCode="#,##0.00000"/>
    <numFmt numFmtId="167" formatCode="0.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b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indexed="81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</cellStyleXfs>
  <cellXfs count="266">
    <xf numFmtId="0" fontId="0" fillId="0" borderId="0" xfId="0"/>
    <xf numFmtId="0" fontId="5" fillId="0" borderId="0" xfId="0" applyFont="1" applyFill="1"/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4" fontId="3" fillId="0" borderId="0" xfId="0" applyNumberFormat="1" applyFont="1" applyAlignment="1">
      <alignment vertical="center"/>
    </xf>
    <xf numFmtId="4" fontId="5" fillId="3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Fill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4" fontId="5" fillId="5" borderId="1" xfId="0" applyNumberFormat="1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vertical="center"/>
    </xf>
    <xf numFmtId="4" fontId="5" fillId="5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4" fontId="2" fillId="0" borderId="1" xfId="0" applyNumberFormat="1" applyFont="1" applyBorder="1" applyAlignment="1" applyProtection="1">
      <alignment vertical="center" wrapText="1"/>
      <protection hidden="1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  <protection hidden="1"/>
    </xf>
    <xf numFmtId="0" fontId="9" fillId="7" borderId="18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4" fontId="10" fillId="0" borderId="21" xfId="0" applyNumberFormat="1" applyFont="1" applyBorder="1" applyAlignment="1" applyProtection="1">
      <alignment vertical="center"/>
      <protection locked="0"/>
    </xf>
    <xf numFmtId="4" fontId="10" fillId="0" borderId="10" xfId="0" applyNumberFormat="1" applyFont="1" applyBorder="1" applyAlignment="1" applyProtection="1">
      <alignment vertical="center"/>
      <protection locked="0"/>
    </xf>
    <xf numFmtId="4" fontId="11" fillId="7" borderId="11" xfId="0" applyNumberFormat="1" applyFont="1" applyFill="1" applyBorder="1" applyAlignment="1" applyProtection="1">
      <alignment vertical="center"/>
      <protection hidden="1"/>
    </xf>
    <xf numFmtId="4" fontId="10" fillId="0" borderId="3" xfId="0" applyNumberFormat="1" applyFont="1" applyBorder="1" applyAlignment="1" applyProtection="1">
      <alignment vertical="center"/>
      <protection locked="0"/>
    </xf>
    <xf numFmtId="4" fontId="10" fillId="0" borderId="1" xfId="0" applyNumberFormat="1" applyFont="1" applyBorder="1" applyAlignment="1" applyProtection="1">
      <alignment vertical="center"/>
      <protection locked="0"/>
    </xf>
    <xf numFmtId="4" fontId="11" fillId="7" borderId="12" xfId="0" applyNumberFormat="1" applyFont="1" applyFill="1" applyBorder="1" applyAlignment="1" applyProtection="1">
      <alignment vertical="center"/>
      <protection hidden="1"/>
    </xf>
    <xf numFmtId="0" fontId="9" fillId="7" borderId="17" xfId="0" applyFont="1" applyFill="1" applyBorder="1" applyAlignment="1">
      <alignment horizontal="center" vertical="center"/>
    </xf>
    <xf numFmtId="4" fontId="11" fillId="7" borderId="18" xfId="0" applyNumberFormat="1" applyFont="1" applyFill="1" applyBorder="1" applyAlignment="1" applyProtection="1">
      <alignment vertical="center"/>
      <protection hidden="1"/>
    </xf>
    <xf numFmtId="4" fontId="11" fillId="7" borderId="19" xfId="0" applyNumberFormat="1" applyFont="1" applyFill="1" applyBorder="1" applyAlignment="1" applyProtection="1">
      <alignment vertical="center"/>
      <protection hidden="1"/>
    </xf>
    <xf numFmtId="4" fontId="11" fillId="7" borderId="20" xfId="0" applyNumberFormat="1" applyFont="1" applyFill="1" applyBorder="1" applyAlignment="1" applyProtection="1">
      <alignment vertical="center"/>
      <protection hidden="1"/>
    </xf>
    <xf numFmtId="4" fontId="5" fillId="5" borderId="1" xfId="0" applyNumberFormat="1" applyFont="1" applyFill="1" applyBorder="1" applyAlignment="1">
      <alignment horizontal="left" vertical="center"/>
    </xf>
    <xf numFmtId="165" fontId="3" fillId="0" borderId="0" xfId="0" applyNumberFormat="1" applyFont="1"/>
    <xf numFmtId="4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Border="1"/>
    <xf numFmtId="4" fontId="3" fillId="0" borderId="0" xfId="0" applyNumberFormat="1" applyFont="1" applyFill="1"/>
    <xf numFmtId="0" fontId="0" fillId="0" borderId="0" xfId="0" applyFill="1" applyBorder="1"/>
    <xf numFmtId="4" fontId="5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vertical="center"/>
    </xf>
    <xf numFmtId="4" fontId="5" fillId="2" borderId="0" xfId="0" applyNumberFormat="1" applyFont="1" applyFill="1" applyAlignment="1">
      <alignment vertical="center"/>
    </xf>
    <xf numFmtId="4" fontId="11" fillId="8" borderId="0" xfId="0" applyNumberFormat="1" applyFont="1" applyFill="1" applyBorder="1" applyAlignment="1">
      <alignment horizontal="center" vertical="center" wrapText="1"/>
    </xf>
    <xf numFmtId="4" fontId="3" fillId="9" borderId="0" xfId="0" applyNumberFormat="1" applyFont="1" applyFill="1" applyAlignment="1">
      <alignment horizontal="center" vertical="center"/>
    </xf>
    <xf numFmtId="0" fontId="3" fillId="9" borderId="0" xfId="0" applyFont="1" applyFill="1"/>
    <xf numFmtId="4" fontId="11" fillId="11" borderId="0" xfId="0" applyNumberFormat="1" applyFont="1" applyFill="1" applyBorder="1" applyAlignment="1">
      <alignment horizontal="center" vertical="center" wrapText="1"/>
    </xf>
    <xf numFmtId="4" fontId="11" fillId="12" borderId="0" xfId="0" applyNumberFormat="1" applyFont="1" applyFill="1" applyBorder="1" applyAlignment="1">
      <alignment horizontal="center" vertical="center" wrapText="1"/>
    </xf>
    <xf numFmtId="0" fontId="3" fillId="13" borderId="0" xfId="0" applyFont="1" applyFill="1" applyAlignment="1">
      <alignment vertical="center"/>
    </xf>
    <xf numFmtId="1" fontId="5" fillId="1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5" fillId="0" borderId="0" xfId="3" applyFont="1" applyAlignment="1" applyProtection="1">
      <alignment horizontal="left" vertical="top"/>
    </xf>
    <xf numFmtId="49" fontId="16" fillId="0" borderId="0" xfId="3" applyNumberFormat="1" applyFont="1" applyAlignment="1" applyProtection="1">
      <alignment horizontal="center" vertical="top"/>
    </xf>
    <xf numFmtId="49" fontId="16" fillId="0" borderId="0" xfId="3" applyNumberFormat="1" applyFont="1" applyAlignment="1" applyProtection="1">
      <alignment vertical="top"/>
    </xf>
    <xf numFmtId="49" fontId="16" fillId="0" borderId="0" xfId="3" applyNumberFormat="1" applyFont="1" applyAlignment="1" applyProtection="1">
      <alignment horizontal="left" vertical="top" wrapText="1"/>
    </xf>
    <xf numFmtId="164" fontId="16" fillId="0" borderId="0" xfId="3" applyNumberFormat="1" applyFont="1" applyAlignment="1" applyProtection="1">
      <alignment vertical="top"/>
    </xf>
    <xf numFmtId="0" fontId="16" fillId="0" borderId="0" xfId="3" applyFont="1" applyAlignment="1" applyProtection="1">
      <alignment vertical="top"/>
    </xf>
    <xf numFmtId="4" fontId="16" fillId="0" borderId="0" xfId="3" applyNumberFormat="1" applyFont="1" applyAlignment="1" applyProtection="1">
      <alignment vertical="top"/>
    </xf>
    <xf numFmtId="166" fontId="16" fillId="0" borderId="0" xfId="3" applyNumberFormat="1" applyFont="1" applyAlignment="1" applyProtection="1">
      <alignment vertical="top"/>
    </xf>
    <xf numFmtId="0" fontId="16" fillId="0" borderId="0" xfId="3" applyFont="1" applyAlignment="1" applyProtection="1">
      <alignment horizontal="center" vertical="top"/>
    </xf>
    <xf numFmtId="0" fontId="16" fillId="0" borderId="0" xfId="3" applyFont="1" applyProtection="1"/>
    <xf numFmtId="0" fontId="15" fillId="0" borderId="0" xfId="3" applyFont="1" applyProtection="1"/>
    <xf numFmtId="4" fontId="16" fillId="0" borderId="0" xfId="3" applyNumberFormat="1" applyFont="1" applyProtection="1"/>
    <xf numFmtId="166" fontId="16" fillId="0" borderId="0" xfId="3" applyNumberFormat="1" applyFont="1" applyProtection="1"/>
    <xf numFmtId="164" fontId="16" fillId="0" borderId="0" xfId="3" applyNumberFormat="1" applyFont="1" applyProtection="1"/>
    <xf numFmtId="49" fontId="17" fillId="0" borderId="0" xfId="4" applyNumberFormat="1" applyFont="1"/>
    <xf numFmtId="0" fontId="17" fillId="0" borderId="0" xfId="4" applyFont="1"/>
    <xf numFmtId="49" fontId="16" fillId="0" borderId="0" xfId="3" applyNumberFormat="1" applyFont="1" applyProtection="1"/>
    <xf numFmtId="49" fontId="18" fillId="0" borderId="0" xfId="4" applyNumberFormat="1" applyFont="1"/>
    <xf numFmtId="0" fontId="18" fillId="0" borderId="0" xfId="4" applyFont="1"/>
    <xf numFmtId="49" fontId="16" fillId="0" borderId="0" xfId="3" applyNumberFormat="1" applyFont="1" applyAlignment="1" applyProtection="1">
      <alignment horizontal="center"/>
    </xf>
    <xf numFmtId="49" fontId="16" fillId="0" borderId="0" xfId="3" applyNumberFormat="1" applyFont="1" applyAlignment="1" applyProtection="1"/>
    <xf numFmtId="0" fontId="19" fillId="0" borderId="0" xfId="3" applyFont="1" applyProtection="1"/>
    <xf numFmtId="0" fontId="16" fillId="0" borderId="23" xfId="3" applyFont="1" applyBorder="1" applyAlignment="1" applyProtection="1">
      <alignment horizontal="center"/>
    </xf>
    <xf numFmtId="0" fontId="16" fillId="0" borderId="2" xfId="3" applyFont="1" applyBorder="1" applyAlignment="1" applyProtection="1">
      <alignment horizontal="centerContinuous"/>
    </xf>
    <xf numFmtId="0" fontId="16" fillId="0" borderId="3" xfId="3" applyFont="1" applyBorder="1" applyAlignment="1" applyProtection="1">
      <alignment horizontal="centerContinuous"/>
    </xf>
    <xf numFmtId="0" fontId="16" fillId="0" borderId="22" xfId="3" applyFont="1" applyBorder="1" applyAlignment="1" applyProtection="1">
      <alignment horizontal="centerContinuous"/>
    </xf>
    <xf numFmtId="0" fontId="16" fillId="0" borderId="24" xfId="3" applyNumberFormat="1" applyFont="1" applyBorder="1" applyAlignment="1" applyProtection="1">
      <alignment horizontal="center"/>
    </xf>
    <xf numFmtId="0" fontId="16" fillId="0" borderId="23" xfId="3" applyNumberFormat="1" applyFont="1" applyBorder="1" applyAlignment="1" applyProtection="1">
      <alignment horizontal="center"/>
    </xf>
    <xf numFmtId="0" fontId="20" fillId="0" borderId="0" xfId="3" applyFont="1" applyAlignment="1" applyProtection="1">
      <alignment horizontal="center"/>
      <protection locked="0"/>
    </xf>
    <xf numFmtId="0" fontId="16" fillId="0" borderId="0" xfId="3" applyFont="1" applyAlignment="1" applyProtection="1">
      <alignment horizontal="center"/>
    </xf>
    <xf numFmtId="49" fontId="16" fillId="0" borderId="0" xfId="3" applyNumberFormat="1" applyFont="1" applyAlignment="1" applyProtection="1">
      <alignment horizontal="left"/>
    </xf>
    <xf numFmtId="0" fontId="16" fillId="0" borderId="10" xfId="3" applyFont="1" applyBorder="1" applyAlignment="1" applyProtection="1">
      <alignment horizontal="center"/>
    </xf>
    <xf numFmtId="0" fontId="16" fillId="0" borderId="10" xfId="3" applyFont="1" applyBorder="1" applyAlignment="1" applyProtection="1">
      <alignment horizontal="center" vertical="center"/>
    </xf>
    <xf numFmtId="0" fontId="16" fillId="0" borderId="21" xfId="3" applyFont="1" applyBorder="1" applyAlignment="1" applyProtection="1">
      <alignment horizontal="center"/>
    </xf>
    <xf numFmtId="0" fontId="16" fillId="0" borderId="21" xfId="3" applyNumberFormat="1" applyFont="1" applyBorder="1" applyAlignment="1" applyProtection="1">
      <alignment horizontal="center"/>
    </xf>
    <xf numFmtId="0" fontId="16" fillId="0" borderId="10" xfId="3" applyNumberFormat="1" applyFont="1" applyBorder="1" applyAlignment="1" applyProtection="1">
      <alignment horizontal="center"/>
    </xf>
    <xf numFmtId="49" fontId="16" fillId="0" borderId="0" xfId="3" applyNumberFormat="1" applyFont="1" applyAlignment="1" applyProtection="1">
      <alignment horizontal="left" vertical="top"/>
    </xf>
    <xf numFmtId="4" fontId="16" fillId="0" borderId="0" xfId="3" applyNumberFormat="1" applyFont="1" applyAlignment="1" applyProtection="1">
      <alignment horizontal="center" vertical="top"/>
    </xf>
    <xf numFmtId="164" fontId="16" fillId="0" borderId="0" xfId="3" applyNumberFormat="1" applyFont="1" applyAlignment="1" applyProtection="1">
      <alignment horizontal="right" vertical="top"/>
    </xf>
    <xf numFmtId="167" fontId="16" fillId="0" borderId="0" xfId="3" applyNumberFormat="1" applyFont="1" applyAlignment="1" applyProtection="1">
      <alignment horizontal="center" vertical="top"/>
    </xf>
    <xf numFmtId="164" fontId="16" fillId="0" borderId="0" xfId="3" applyNumberFormat="1" applyFont="1" applyAlignment="1" applyProtection="1">
      <alignment horizontal="left" vertical="top"/>
    </xf>
    <xf numFmtId="164" fontId="16" fillId="0" borderId="0" xfId="3" applyNumberFormat="1" applyFont="1" applyAlignment="1" applyProtection="1">
      <alignment horizontal="center" vertical="top"/>
    </xf>
    <xf numFmtId="164" fontId="21" fillId="0" borderId="0" xfId="3" applyNumberFormat="1" applyFont="1" applyAlignment="1">
      <alignment wrapText="1"/>
    </xf>
    <xf numFmtId="0" fontId="16" fillId="0" borderId="0" xfId="3" applyFont="1" applyAlignment="1" applyProtection="1">
      <alignment horizontal="left" vertical="top"/>
    </xf>
    <xf numFmtId="0" fontId="16" fillId="0" borderId="0" xfId="3" applyFont="1" applyAlignment="1" applyProtection="1">
      <alignment horizontal="right" vertical="top"/>
    </xf>
    <xf numFmtId="0" fontId="12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4" fontId="3" fillId="7" borderId="0" xfId="0" applyNumberFormat="1" applyFont="1" applyFill="1"/>
    <xf numFmtId="0" fontId="13" fillId="0" borderId="0" xfId="0" applyFont="1" applyFill="1" applyBorder="1" applyAlignment="1" applyProtection="1">
      <alignment horizontal="center" vertical="center"/>
      <protection hidden="1"/>
    </xf>
    <xf numFmtId="10" fontId="5" fillId="0" borderId="0" xfId="0" applyNumberFormat="1" applyFont="1" applyFill="1" applyBorder="1" applyAlignment="1">
      <alignment vertical="center"/>
    </xf>
    <xf numFmtId="0" fontId="5" fillId="0" borderId="0" xfId="0" applyFont="1" applyAlignment="1" applyProtection="1">
      <alignment vertical="center" wrapText="1"/>
      <protection hidden="1"/>
    </xf>
    <xf numFmtId="0" fontId="3" fillId="2" borderId="0" xfId="0" applyFont="1" applyFill="1" applyAlignment="1">
      <alignment vertical="center"/>
    </xf>
    <xf numFmtId="0" fontId="25" fillId="0" borderId="0" xfId="0" applyFont="1" applyAlignment="1">
      <alignment horizontal="justify" vertical="center"/>
    </xf>
    <xf numFmtId="4" fontId="5" fillId="0" borderId="1" xfId="0" applyNumberFormat="1" applyFont="1" applyFill="1" applyBorder="1" applyAlignment="1" applyProtection="1">
      <alignment vertical="center"/>
      <protection hidden="1"/>
    </xf>
    <xf numFmtId="4" fontId="9" fillId="4" borderId="1" xfId="0" applyNumberFormat="1" applyFont="1" applyFill="1" applyBorder="1" applyAlignment="1" applyProtection="1">
      <alignment horizontal="left" vertical="center"/>
      <protection hidden="1"/>
    </xf>
    <xf numFmtId="4" fontId="9" fillId="4" borderId="25" xfId="0" applyNumberFormat="1" applyFont="1" applyFill="1" applyBorder="1" applyAlignment="1" applyProtection="1">
      <alignment vertical="center"/>
      <protection hidden="1"/>
    </xf>
    <xf numFmtId="4" fontId="9" fillId="4" borderId="0" xfId="0" applyNumberFormat="1" applyFont="1" applyFill="1" applyBorder="1" applyAlignment="1" applyProtection="1">
      <alignment vertical="center"/>
      <protection hidden="1"/>
    </xf>
    <xf numFmtId="4" fontId="9" fillId="4" borderId="0" xfId="0" applyNumberFormat="1" applyFont="1" applyFill="1" applyBorder="1" applyAlignment="1" applyProtection="1">
      <alignment horizontal="left" vertical="center"/>
      <protection hidden="1"/>
    </xf>
    <xf numFmtId="4" fontId="3" fillId="0" borderId="0" xfId="0" applyNumberFormat="1" applyFont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 applyProtection="1">
      <alignment horizontal="center" vertical="center"/>
      <protection hidden="1"/>
    </xf>
    <xf numFmtId="4" fontId="9" fillId="4" borderId="26" xfId="0" applyNumberFormat="1" applyFont="1" applyFill="1" applyBorder="1" applyAlignment="1" applyProtection="1">
      <alignment vertical="center"/>
      <protection hidden="1"/>
    </xf>
    <xf numFmtId="4" fontId="9" fillId="4" borderId="2" xfId="0" applyNumberFormat="1" applyFont="1" applyFill="1" applyBorder="1" applyAlignment="1" applyProtection="1">
      <alignment vertical="center"/>
      <protection hidden="1"/>
    </xf>
    <xf numFmtId="4" fontId="9" fillId="4" borderId="22" xfId="0" applyNumberFormat="1" applyFont="1" applyFill="1" applyBorder="1" applyAlignment="1" applyProtection="1">
      <alignment vertical="center"/>
      <protection hidden="1"/>
    </xf>
    <xf numFmtId="4" fontId="9" fillId="4" borderId="3" xfId="0" applyNumberFormat="1" applyFont="1" applyFill="1" applyBorder="1" applyAlignment="1" applyProtection="1">
      <alignment vertical="center"/>
      <protection hidden="1"/>
    </xf>
    <xf numFmtId="0" fontId="3" fillId="14" borderId="0" xfId="0" applyFont="1" applyFill="1"/>
    <xf numFmtId="0" fontId="2" fillId="0" borderId="0" xfId="0" applyFont="1" applyAlignment="1">
      <alignment vertical="center"/>
    </xf>
    <xf numFmtId="0" fontId="2" fillId="14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1" fontId="3" fillId="0" borderId="0" xfId="0" applyNumberFormat="1" applyFont="1"/>
    <xf numFmtId="0" fontId="5" fillId="0" borderId="4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4" fontId="5" fillId="5" borderId="3" xfId="0" applyNumberFormat="1" applyFont="1" applyFill="1" applyBorder="1" applyAlignment="1">
      <alignment vertical="center"/>
    </xf>
    <xf numFmtId="0" fontId="10" fillId="0" borderId="0" xfId="0" applyFont="1" applyAlignment="1">
      <alignment wrapText="1"/>
    </xf>
    <xf numFmtId="4" fontId="11" fillId="5" borderId="2" xfId="0" applyNumberFormat="1" applyFont="1" applyFill="1" applyBorder="1" applyAlignment="1">
      <alignment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0" fillId="0" borderId="0" xfId="0" applyFill="1"/>
    <xf numFmtId="0" fontId="9" fillId="0" borderId="29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29" xfId="0" applyBorder="1"/>
    <xf numFmtId="4" fontId="2" fillId="0" borderId="0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10" fontId="2" fillId="0" borderId="0" xfId="0" applyNumberFormat="1" applyFont="1" applyAlignment="1">
      <alignment vertical="center"/>
    </xf>
    <xf numFmtId="0" fontId="10" fillId="2" borderId="33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 applyProtection="1">
      <alignment horizontal="right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vertical="center" wrapText="1"/>
      <protection hidden="1"/>
    </xf>
    <xf numFmtId="0" fontId="10" fillId="0" borderId="0" xfId="0" applyFont="1" applyFill="1" applyAlignment="1">
      <alignment wrapText="1"/>
    </xf>
    <xf numFmtId="3" fontId="3" fillId="0" borderId="0" xfId="0" applyNumberFormat="1" applyFont="1" applyFill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Alignment="1">
      <alignment vertical="center"/>
    </xf>
    <xf numFmtId="10" fontId="2" fillId="0" borderId="0" xfId="0" applyNumberFormat="1" applyFont="1" applyFill="1" applyAlignment="1">
      <alignment vertical="center"/>
    </xf>
    <xf numFmtId="3" fontId="3" fillId="2" borderId="0" xfId="0" applyNumberFormat="1" applyFont="1" applyFill="1"/>
    <xf numFmtId="0" fontId="9" fillId="0" borderId="29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29" xfId="0" applyFont="1" applyBorder="1" applyAlignment="1">
      <alignment vertical="center"/>
    </xf>
    <xf numFmtId="4" fontId="2" fillId="0" borderId="0" xfId="0" applyNumberFormat="1" applyFont="1"/>
    <xf numFmtId="4" fontId="9" fillId="2" borderId="0" xfId="0" applyNumberFormat="1" applyFont="1" applyFill="1" applyAlignment="1">
      <alignment vertical="center"/>
    </xf>
    <xf numFmtId="10" fontId="5" fillId="4" borderId="22" xfId="0" applyNumberFormat="1" applyFont="1" applyFill="1" applyBorder="1" applyAlignment="1">
      <alignment vertical="center"/>
    </xf>
    <xf numFmtId="10" fontId="5" fillId="4" borderId="3" xfId="0" applyNumberFormat="1" applyFont="1" applyFill="1" applyBorder="1" applyAlignment="1">
      <alignment vertical="center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4" fontId="14" fillId="0" borderId="1" xfId="0" applyNumberFormat="1" applyFont="1" applyBorder="1" applyAlignment="1" applyProtection="1">
      <alignment horizontal="left" vertical="center" wrapText="1"/>
      <protection locked="0" hidden="1"/>
    </xf>
    <xf numFmtId="4" fontId="10" fillId="0" borderId="1" xfId="0" applyNumberFormat="1" applyFont="1" applyBorder="1" applyAlignment="1" applyProtection="1">
      <alignment horizontal="left" vertical="center" wrapText="1"/>
      <protection locked="0" hidden="1"/>
    </xf>
    <xf numFmtId="10" fontId="5" fillId="4" borderId="1" xfId="0" applyNumberFormat="1" applyFont="1" applyFill="1" applyBorder="1" applyAlignment="1" applyProtection="1">
      <alignment vertical="center"/>
      <protection hidden="1"/>
    </xf>
    <xf numFmtId="0" fontId="12" fillId="4" borderId="1" xfId="0" quotePrefix="1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29" xfId="0" applyNumberFormat="1" applyFont="1" applyBorder="1" applyAlignment="1" applyProtection="1">
      <alignment vertical="center"/>
      <protection locked="0"/>
    </xf>
    <xf numFmtId="4" fontId="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Protection="1">
      <protection hidden="1"/>
    </xf>
    <xf numFmtId="0" fontId="3" fillId="0" borderId="29" xfId="0" applyFont="1" applyBorder="1" applyAlignment="1" applyProtection="1">
      <alignment vertical="center"/>
      <protection hidden="1"/>
    </xf>
    <xf numFmtId="4" fontId="2" fillId="0" borderId="29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Fill="1" applyBorder="1" applyAlignment="1" applyProtection="1">
      <alignment horizontal="left" vertical="center"/>
      <protection hidden="1"/>
    </xf>
    <xf numFmtId="0" fontId="9" fillId="0" borderId="29" xfId="0" applyFont="1" applyFill="1" applyBorder="1" applyAlignment="1" applyProtection="1">
      <alignment horizontal="center" vertical="center"/>
      <protection hidden="1"/>
    </xf>
    <xf numFmtId="10" fontId="5" fillId="0" borderId="0" xfId="0" applyNumberFormat="1" applyFont="1" applyFill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 wrapText="1"/>
    </xf>
    <xf numFmtId="0" fontId="3" fillId="0" borderId="29" xfId="0" applyFont="1" applyBorder="1" applyProtection="1">
      <protection hidden="1"/>
    </xf>
    <xf numFmtId="0" fontId="24" fillId="0" borderId="0" xfId="0" applyFont="1" applyAlignment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4" fontId="9" fillId="0" borderId="0" xfId="0" applyNumberFormat="1" applyFont="1" applyFill="1" applyBorder="1" applyAlignment="1" applyProtection="1">
      <alignment vertical="center"/>
      <protection hidden="1"/>
    </xf>
    <xf numFmtId="4" fontId="5" fillId="0" borderId="2" xfId="0" applyNumberFormat="1" applyFont="1" applyFill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>
      <alignment horizontal="justify" vertical="center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 hidden="1"/>
    </xf>
    <xf numFmtId="0" fontId="2" fillId="0" borderId="1" xfId="0" applyFont="1" applyFill="1" applyBorder="1" applyAlignment="1" applyProtection="1">
      <alignment horizontal="left" vertical="center" wrapText="1"/>
      <protection locked="0" hidden="1"/>
    </xf>
    <xf numFmtId="4" fontId="14" fillId="0" borderId="1" xfId="0" applyNumberFormat="1" applyFont="1" applyBorder="1" applyAlignment="1" applyProtection="1">
      <alignment horizontal="left" vertical="center" wrapText="1"/>
      <protection locked="0" hidden="1"/>
    </xf>
    <xf numFmtId="4" fontId="10" fillId="0" borderId="1" xfId="0" applyNumberFormat="1" applyFont="1" applyBorder="1" applyAlignment="1" applyProtection="1">
      <alignment horizontal="left" vertical="center" wrapText="1"/>
      <protection locked="0" hidden="1"/>
    </xf>
    <xf numFmtId="4" fontId="10" fillId="0" borderId="1" xfId="0" applyNumberFormat="1" applyFont="1" applyFill="1" applyBorder="1" applyAlignment="1" applyProtection="1">
      <alignment horizontal="left" vertical="center" wrapText="1"/>
      <protection locked="0"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/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29" xfId="0" applyNumberFormat="1" applyFont="1" applyBorder="1" applyAlignment="1" applyProtection="1">
      <alignment vertical="center"/>
      <protection hidden="1"/>
    </xf>
    <xf numFmtId="0" fontId="5" fillId="14" borderId="2" xfId="0" applyFont="1" applyFill="1" applyBorder="1" applyAlignment="1">
      <alignment horizontal="center" vertical="center"/>
    </xf>
    <xf numFmtId="0" fontId="5" fillId="14" borderId="3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right" vertical="center"/>
      <protection hidden="1"/>
    </xf>
    <xf numFmtId="4" fontId="5" fillId="0" borderId="3" xfId="0" applyNumberFormat="1" applyFont="1" applyFill="1" applyBorder="1" applyAlignment="1" applyProtection="1">
      <alignment horizontal="right" vertical="center"/>
      <protection hidden="1"/>
    </xf>
    <xf numFmtId="4" fontId="9" fillId="4" borderId="1" xfId="0" applyNumberFormat="1" applyFont="1" applyFill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4" fontId="5" fillId="5" borderId="2" xfId="0" applyNumberFormat="1" applyFont="1" applyFill="1" applyBorder="1" applyAlignment="1">
      <alignment horizontal="left" vertical="center"/>
    </xf>
    <xf numFmtId="4" fontId="5" fillId="5" borderId="3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4" fontId="9" fillId="5" borderId="29" xfId="0" applyNumberFormat="1" applyFont="1" applyFill="1" applyBorder="1" applyAlignment="1">
      <alignment horizontal="center" vertical="center"/>
    </xf>
    <xf numFmtId="4" fontId="9" fillId="0" borderId="27" xfId="0" applyNumberFormat="1" applyFont="1" applyBorder="1" applyAlignment="1">
      <alignment horizontal="center" vertical="center" wrapText="1"/>
    </xf>
    <xf numFmtId="4" fontId="9" fillId="0" borderId="32" xfId="0" applyNumberFormat="1" applyFont="1" applyBorder="1" applyAlignment="1">
      <alignment horizontal="center" vertical="center" wrapText="1"/>
    </xf>
    <xf numFmtId="4" fontId="9" fillId="0" borderId="30" xfId="0" applyNumberFormat="1" applyFont="1" applyBorder="1" applyAlignment="1">
      <alignment horizontal="center" vertical="center" wrapText="1"/>
    </xf>
    <xf numFmtId="4" fontId="9" fillId="0" borderId="31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 applyProtection="1">
      <alignment horizontal="left" vertical="center"/>
      <protection hidden="1"/>
    </xf>
    <xf numFmtId="0" fontId="0" fillId="0" borderId="1" xfId="0" applyFill="1" applyBorder="1" applyAlignment="1" applyProtection="1">
      <alignment horizontal="left" vertical="center" wrapText="1"/>
      <protection hidden="1"/>
    </xf>
    <xf numFmtId="4" fontId="2" fillId="0" borderId="3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 applyProtection="1">
      <alignment horizontal="center" vertic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/>
      <protection hidden="1"/>
    </xf>
    <xf numFmtId="10" fontId="2" fillId="4" borderId="1" xfId="0" applyNumberFormat="1" applyFont="1" applyFill="1" applyBorder="1" applyAlignment="1" applyProtection="1">
      <alignment horizontal="center" vertical="center"/>
      <protection hidden="1"/>
    </xf>
    <xf numFmtId="10" fontId="2" fillId="4" borderId="12" xfId="0" applyNumberFormat="1" applyFont="1" applyFill="1" applyBorder="1" applyAlignment="1" applyProtection="1">
      <alignment horizontal="center" vertical="center"/>
      <protection hidden="1"/>
    </xf>
    <xf numFmtId="4" fontId="9" fillId="6" borderId="6" xfId="0" applyNumberFormat="1" applyFont="1" applyFill="1" applyBorder="1" applyAlignment="1" applyProtection="1">
      <alignment horizontal="center" vertical="center"/>
      <protection hidden="1"/>
    </xf>
    <xf numFmtId="4" fontId="9" fillId="6" borderId="7" xfId="0" applyNumberFormat="1" applyFont="1" applyFill="1" applyBorder="1" applyAlignment="1" applyProtection="1">
      <alignment horizontal="center" vertical="center"/>
      <protection hidden="1"/>
    </xf>
    <xf numFmtId="10" fontId="9" fillId="6" borderId="7" xfId="0" applyNumberFormat="1" applyFont="1" applyFill="1" applyBorder="1" applyAlignment="1" applyProtection="1">
      <alignment horizontal="center" vertical="center"/>
      <protection hidden="1"/>
    </xf>
    <xf numFmtId="10" fontId="9" fillId="6" borderId="8" xfId="0" applyNumberFormat="1" applyFont="1" applyFill="1" applyBorder="1" applyAlignment="1" applyProtection="1">
      <alignment horizontal="center" vertical="center"/>
      <protection hidden="1"/>
    </xf>
    <xf numFmtId="4" fontId="2" fillId="0" borderId="10" xfId="0" applyNumberFormat="1" applyFont="1" applyFill="1" applyBorder="1" applyAlignment="1" applyProtection="1">
      <alignment horizontal="center" vertical="center"/>
      <protection locked="0"/>
    </xf>
    <xf numFmtId="4" fontId="2" fillId="4" borderId="10" xfId="0" applyNumberFormat="1" applyFont="1" applyFill="1" applyBorder="1" applyAlignment="1" applyProtection="1">
      <alignment horizontal="center" vertical="center"/>
      <protection hidden="1"/>
    </xf>
    <xf numFmtId="10" fontId="2" fillId="4" borderId="10" xfId="0" applyNumberFormat="1" applyFont="1" applyFill="1" applyBorder="1" applyAlignment="1" applyProtection="1">
      <alignment horizontal="center" vertical="center"/>
      <protection hidden="1"/>
    </xf>
    <xf numFmtId="10" fontId="2" fillId="4" borderId="1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4" fontId="5" fillId="5" borderId="1" xfId="0" applyNumberFormat="1" applyFont="1" applyFill="1" applyBorder="1" applyAlignment="1">
      <alignment horizontal="left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6">
    <cellStyle name="Normálna" xfId="0" builtinId="0"/>
    <cellStyle name="Normálna 2" xfId="1"/>
    <cellStyle name="Normálne 2" xfId="2"/>
    <cellStyle name="Normálne 2 2" xfId="5"/>
    <cellStyle name="Normálne 3" xfId="3"/>
    <cellStyle name="normálne_KLs" xfId="4"/>
  </cellStyles>
  <dxfs count="3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8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214"/>
  <sheetViews>
    <sheetView tabSelected="1" workbookViewId="0">
      <selection activeCell="AB1" sqref="AB1:DS1048576"/>
    </sheetView>
  </sheetViews>
  <sheetFormatPr defaultRowHeight="15" x14ac:dyDescent="0.25"/>
  <cols>
    <col min="1" max="1" width="6.140625" customWidth="1"/>
    <col min="2" max="2" width="13.28515625" style="8" customWidth="1"/>
    <col min="3" max="3" width="28.85546875" style="8" customWidth="1"/>
    <col min="4" max="4" width="13.42578125" style="8" customWidth="1"/>
    <col min="5" max="5" width="7.5703125" style="8" customWidth="1"/>
    <col min="6" max="6" width="7.28515625" style="6" customWidth="1"/>
    <col min="7" max="7" width="7.85546875" style="6" customWidth="1"/>
    <col min="8" max="8" width="9.140625" style="6" customWidth="1"/>
    <col min="9" max="9" width="8.7109375" style="6" customWidth="1"/>
    <col min="10" max="10" width="26" style="6" customWidth="1"/>
    <col min="11" max="11" width="10" style="6" customWidth="1"/>
    <col min="12" max="12" width="49.42578125" style="6" customWidth="1"/>
    <col min="13" max="13" width="34.140625" style="6" bestFit="1" customWidth="1"/>
    <col min="14" max="23" width="8.140625" style="6" customWidth="1"/>
    <col min="24" max="24" width="13.7109375" style="6" hidden="1" customWidth="1"/>
    <col min="25" max="25" width="25" style="6" hidden="1" customWidth="1"/>
    <col min="26" max="26" width="11.42578125" style="6" customWidth="1"/>
    <col min="27" max="27" width="10.42578125" style="6" customWidth="1"/>
    <col min="28" max="28" width="9.140625" style="7" hidden="1" customWidth="1"/>
    <col min="29" max="29" width="11.140625" style="7" hidden="1" customWidth="1"/>
    <col min="30" max="30" width="12.140625" style="7" hidden="1" customWidth="1"/>
    <col min="31" max="31" width="17.28515625" style="7" hidden="1" customWidth="1"/>
    <col min="32" max="33" width="14.140625" style="7" hidden="1" customWidth="1"/>
    <col min="34" max="34" width="13.85546875" style="3" hidden="1" customWidth="1"/>
    <col min="35" max="35" width="16.140625" style="3" hidden="1" customWidth="1"/>
    <col min="36" max="38" width="29.28515625" style="3" hidden="1" customWidth="1"/>
    <col min="39" max="39" width="43.85546875" style="139" hidden="1" customWidth="1"/>
    <col min="40" max="40" width="8" style="139" hidden="1" customWidth="1"/>
    <col min="41" max="41" width="9.28515625" style="139" hidden="1" customWidth="1"/>
    <col min="42" max="42" width="10.85546875" style="139" hidden="1" customWidth="1"/>
    <col min="43" max="43" width="10" style="139" hidden="1" customWidth="1"/>
    <col min="44" max="63" width="22.140625" style="3" hidden="1" customWidth="1"/>
    <col min="64" max="77" width="24.7109375" style="3" hidden="1" customWidth="1"/>
    <col min="78" max="80" width="14.7109375" style="3" hidden="1" customWidth="1"/>
    <col min="81" max="81" width="88.42578125" style="45" hidden="1" customWidth="1"/>
    <col min="82" max="82" width="9.140625" hidden="1" customWidth="1"/>
    <col min="83" max="83" width="14.140625" hidden="1" customWidth="1"/>
    <col min="84" max="84" width="12" hidden="1" customWidth="1"/>
    <col min="85" max="85" width="13.5703125" hidden="1" customWidth="1"/>
    <col min="86" max="86" width="11.85546875" style="109" hidden="1" customWidth="1"/>
    <col min="87" max="87" width="13.28515625" hidden="1" customWidth="1"/>
    <col min="88" max="94" width="9.140625" hidden="1" customWidth="1"/>
    <col min="95" max="95" width="9.5703125" hidden="1" customWidth="1"/>
    <col min="96" max="97" width="9.140625" hidden="1" customWidth="1"/>
    <col min="98" max="98" width="6.7109375" hidden="1" customWidth="1"/>
    <col min="99" max="99" width="9.140625" hidden="1" customWidth="1"/>
    <col min="100" max="100" width="19.85546875" style="132" hidden="1" customWidth="1"/>
    <col min="101" max="123" width="9.140625" hidden="1" customWidth="1"/>
    <col min="124" max="125" width="9.140625" customWidth="1"/>
  </cols>
  <sheetData>
    <row r="1" spans="1:123" s="2" customFormat="1" x14ac:dyDescent="0.25">
      <c r="A1" s="1" t="s">
        <v>249</v>
      </c>
      <c r="B1" s="8"/>
      <c r="C1" s="8"/>
      <c r="D1" s="8"/>
      <c r="E1" s="8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AB1" s="7"/>
      <c r="AC1" s="142" t="s">
        <v>267</v>
      </c>
      <c r="AD1" s="7"/>
      <c r="AE1" s="7"/>
      <c r="AF1" s="7"/>
      <c r="AG1" s="7"/>
      <c r="AH1" s="3"/>
      <c r="AI1" s="3"/>
      <c r="AJ1" s="3"/>
      <c r="AK1" s="7">
        <f>COUNTIF($N$14:$W$14,N14)</f>
        <v>10</v>
      </c>
      <c r="AL1" s="7">
        <f>IF(SUM(N15:N214)=0,0,IF(AND(SUM(N15:N214)&gt;0,N14="vyberte"),1,IF(AK1=0,0,IF(AK1=1,0,IF(AND(AK1&gt;1,OR($N$14="vyberte",$N$14="")),0,1)))))</f>
        <v>0</v>
      </c>
      <c r="AM1" s="139"/>
      <c r="AN1" s="139"/>
      <c r="AO1" s="139"/>
      <c r="AP1" s="139"/>
      <c r="AQ1" s="139"/>
      <c r="AR1" s="3"/>
      <c r="AS1" s="3"/>
      <c r="AT1" s="3"/>
      <c r="AU1" s="3"/>
      <c r="AV1" s="3"/>
      <c r="AW1" s="131" t="s">
        <v>267</v>
      </c>
      <c r="AX1" s="135">
        <f>IF(AND(SUM(N$15:N$214)&gt;0,OR(N$14="vyberte",N$14="")),1,0)</f>
        <v>0</v>
      </c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45"/>
      <c r="CH1" s="109"/>
      <c r="CV1" s="132"/>
    </row>
    <row r="2" spans="1:123" s="2" customFormat="1" x14ac:dyDescent="0.25">
      <c r="B2" s="8"/>
      <c r="C2" s="8"/>
      <c r="D2" s="8"/>
      <c r="E2" s="8"/>
      <c r="F2" s="6"/>
      <c r="G2" s="6"/>
      <c r="H2" s="6"/>
      <c r="I2" s="6"/>
      <c r="J2" s="6"/>
      <c r="K2" s="6"/>
      <c r="L2" s="6"/>
      <c r="M2" s="125" t="s">
        <v>263</v>
      </c>
      <c r="N2" s="126" t="s">
        <v>137</v>
      </c>
      <c r="O2" s="6"/>
      <c r="P2" s="6"/>
      <c r="Q2" s="6"/>
      <c r="R2" s="6"/>
      <c r="S2" s="6"/>
      <c r="T2" s="6"/>
      <c r="U2" s="6"/>
      <c r="V2" s="209" t="s">
        <v>260</v>
      </c>
      <c r="W2" s="210"/>
      <c r="Z2" s="126" t="s">
        <v>137</v>
      </c>
      <c r="AA2" s="114"/>
      <c r="AB2" s="7"/>
      <c r="AC2" s="7"/>
      <c r="AD2" s="7"/>
      <c r="AE2" s="3"/>
      <c r="AF2" s="7"/>
      <c r="AG2" s="7"/>
      <c r="AH2" s="3"/>
      <c r="AI2" s="3"/>
      <c r="AJ2" s="3"/>
      <c r="AK2" s="7">
        <f>COUNTIF($N$14:$W$14,O14)</f>
        <v>10</v>
      </c>
      <c r="AL2" s="7">
        <f>IF(SUM(O15:O214)=0,0,IF(AND(SUM(O15:O214)&gt;0,O14="vyberte"),1,IF(AK2=0,0,IF(AK2=1,0,IF(AND(AK2&gt;1,OR(O$14="vyberte",O$14="")),0,1)))))</f>
        <v>0</v>
      </c>
      <c r="AM2" s="139"/>
      <c r="AN2" s="139"/>
      <c r="AO2" s="139"/>
      <c r="AP2" s="139"/>
      <c r="AQ2" s="139"/>
      <c r="AR2" s="3"/>
      <c r="AS2" s="3"/>
      <c r="AT2" s="3"/>
      <c r="AU2" s="3"/>
      <c r="AV2" s="3"/>
      <c r="AW2" s="3"/>
      <c r="AX2" s="135">
        <f>IF(AND(SUM(O$15:O$214)&gt;0,OR(O$14="vyberte",O$14="")),1,0)</f>
        <v>0</v>
      </c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45"/>
      <c r="CH2" s="109"/>
      <c r="CV2" s="132"/>
    </row>
    <row r="3" spans="1:123" s="2" customFormat="1" x14ac:dyDescent="0.25">
      <c r="B3" s="18" t="s">
        <v>1</v>
      </c>
      <c r="C3" s="221"/>
      <c r="D3" s="221"/>
      <c r="E3" s="221"/>
      <c r="F3" s="221"/>
      <c r="G3" s="221"/>
      <c r="H3" s="221"/>
      <c r="I3" s="190"/>
      <c r="J3" s="128" t="s">
        <v>309</v>
      </c>
      <c r="K3" s="213" t="s">
        <v>135</v>
      </c>
      <c r="L3" s="213"/>
      <c r="M3" s="119">
        <f>SUMIF($L$15:$L$214,$AC$6,$I$15:$I$214)</f>
        <v>0</v>
      </c>
      <c r="N3" s="172">
        <f>IF(M3=0,0,M3/M11)</f>
        <v>0</v>
      </c>
      <c r="O3" s="6"/>
      <c r="P3" s="128" t="s">
        <v>258</v>
      </c>
      <c r="Q3" s="129"/>
      <c r="R3" s="129"/>
      <c r="S3" s="129"/>
      <c r="T3" s="129"/>
      <c r="U3" s="130"/>
      <c r="V3" s="211">
        <f>SUM(CJ6:CJ14)</f>
        <v>0</v>
      </c>
      <c r="W3" s="212"/>
      <c r="Z3" s="172">
        <f>IF(V3=0,0,V3/V5)</f>
        <v>0</v>
      </c>
      <c r="AA3" s="186"/>
      <c r="AB3" s="7"/>
      <c r="AD3" s="7"/>
      <c r="AE3" s="189" t="s">
        <v>306</v>
      </c>
      <c r="AF3" s="7"/>
      <c r="AG3" s="7"/>
      <c r="AH3" s="3"/>
      <c r="AI3" s="3"/>
      <c r="AJ3" s="3"/>
      <c r="AK3" s="7">
        <f>COUNTIF($N$14:$W$14,P14)</f>
        <v>10</v>
      </c>
      <c r="AL3" s="7">
        <f>IF(SUM(P15:P214)=0,0,IF(AND(SUM(P15:P214)&gt;0,P14="vyberte"),1,IF(AK3=0,0,IF(AK3=1,0,IF(AND(AK3&gt;1,OR(P$14="vyberte",P$14="")),0,1)))))</f>
        <v>0</v>
      </c>
      <c r="AM3" s="139"/>
      <c r="AN3" s="139"/>
      <c r="AO3" s="139"/>
      <c r="AP3" s="139"/>
      <c r="AQ3" s="139"/>
      <c r="AR3" s="3"/>
      <c r="AS3" s="3"/>
      <c r="AT3" s="3"/>
      <c r="AU3" s="3"/>
      <c r="AV3" s="3"/>
      <c r="AW3" s="3"/>
      <c r="AX3" s="135">
        <f>IF(AND(SUM(P15:P214)&gt;0,OR(P14="vyberte",P14="")),1,0)</f>
        <v>0</v>
      </c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45"/>
      <c r="CH3" s="109"/>
      <c r="CV3" s="132"/>
    </row>
    <row r="4" spans="1:123" s="2" customFormat="1" x14ac:dyDescent="0.25">
      <c r="A4" s="16"/>
      <c r="B4" s="18" t="s">
        <v>2</v>
      </c>
      <c r="C4" s="224"/>
      <c r="D4" s="224"/>
      <c r="E4" s="224"/>
      <c r="F4" s="224"/>
      <c r="G4" s="224"/>
      <c r="H4" s="224"/>
      <c r="I4" s="6"/>
      <c r="J4" s="192">
        <f>SUMIF(D15:D214,AE3,AA15:AA214)</f>
        <v>0</v>
      </c>
      <c r="K4" s="120" t="s">
        <v>138</v>
      </c>
      <c r="L4" s="120"/>
      <c r="M4" s="119">
        <f>SUMIF($L$15:$L$214,$AC$7,$I$15:$I$214)+SUMIF($L$15:$L$214,$AC$8,$I$15:$I$214)+SUMIF($L$15:$L$214,$AC$9,$I$15:$I$214)+SUMIF($L$15:$L$214,$AC$10,$I$15:$I$214)+SUMIF($L$15:$L$214,$AC$11,$I$15:$I$214)</f>
        <v>0</v>
      </c>
      <c r="N4" s="172">
        <f>IF(M4=0,0,M4/M11)</f>
        <v>0</v>
      </c>
      <c r="O4" s="6"/>
      <c r="P4" s="121" t="s">
        <v>259</v>
      </c>
      <c r="Q4" s="122"/>
      <c r="R4" s="123"/>
      <c r="S4" s="122"/>
      <c r="T4" s="122"/>
      <c r="U4" s="127"/>
      <c r="V4" s="211">
        <f>SUM(CI6:CI14)</f>
        <v>0</v>
      </c>
      <c r="W4" s="212"/>
      <c r="Z4" s="172">
        <f>IF(V4=0,0,V4/V5)</f>
        <v>0</v>
      </c>
      <c r="AA4" s="186"/>
      <c r="AB4" s="7"/>
      <c r="AD4" s="7"/>
      <c r="AE4" s="189" t="s">
        <v>307</v>
      </c>
      <c r="AF4" s="7"/>
      <c r="AG4" s="7"/>
      <c r="AH4" s="3"/>
      <c r="AI4" s="3"/>
      <c r="AJ4" s="3"/>
      <c r="AK4" s="7">
        <f>COUNTIF($N$14:$W$14,Q14)</f>
        <v>10</v>
      </c>
      <c r="AL4" s="7">
        <f>IF(SUM(Q15:Q214)=0,0,IF(AND(SUM(Q15:Q214)&gt;0,Q14="vyberte"),1,IF(AK4=0,0,IF(AK4=1,0,IF(AND(AK4&gt;1,OR(Q$14="vyberte",Q$14="")),0,1)))))</f>
        <v>0</v>
      </c>
      <c r="AM4" s="139"/>
      <c r="AN4" s="139"/>
      <c r="AO4" s="139"/>
      <c r="AP4" s="139"/>
      <c r="AQ4" s="139"/>
      <c r="AR4" s="3"/>
      <c r="AS4" s="3"/>
      <c r="AT4" s="3"/>
      <c r="AU4" s="3"/>
      <c r="AV4" s="3"/>
      <c r="AW4" s="3"/>
      <c r="AX4" s="135">
        <f>IF(AND(SUM(Q15:Q214)&gt;0,OR(Q14="vyberte",Q14="")),1,0)</f>
        <v>0</v>
      </c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45"/>
      <c r="CE4" s="117" t="s">
        <v>97</v>
      </c>
      <c r="CF4" s="117" t="s">
        <v>97</v>
      </c>
      <c r="CG4" s="117" t="s">
        <v>97</v>
      </c>
      <c r="CH4" s="117" t="s">
        <v>261</v>
      </c>
      <c r="CI4" s="117" t="s">
        <v>260</v>
      </c>
      <c r="CJ4" s="117" t="s">
        <v>260</v>
      </c>
      <c r="CT4" s="7"/>
      <c r="CV4" s="132"/>
    </row>
    <row r="5" spans="1:123" s="2" customFormat="1" x14ac:dyDescent="0.25">
      <c r="A5" s="1"/>
      <c r="B5" s="18" t="s">
        <v>13</v>
      </c>
      <c r="C5" s="227"/>
      <c r="D5" s="227"/>
      <c r="E5" s="227"/>
      <c r="F5" s="227"/>
      <c r="G5" s="227"/>
      <c r="H5" s="227"/>
      <c r="I5" s="6"/>
      <c r="J5" s="128" t="s">
        <v>310</v>
      </c>
      <c r="K5" s="213" t="s">
        <v>319</v>
      </c>
      <c r="L5" s="213"/>
      <c r="M5" s="119">
        <f>SUMIF(J15:J214,CC8,K15:K214)</f>
        <v>0</v>
      </c>
      <c r="N5" s="172">
        <f>IF(M5=0,0,M5/M6)</f>
        <v>0</v>
      </c>
      <c r="O5" s="6"/>
      <c r="P5" s="128" t="s">
        <v>262</v>
      </c>
      <c r="Q5" s="129"/>
      <c r="R5" s="129"/>
      <c r="S5" s="129"/>
      <c r="T5" s="129"/>
      <c r="U5" s="130"/>
      <c r="V5" s="211">
        <f>SUM(CH6:CH14)</f>
        <v>0</v>
      </c>
      <c r="W5" s="212"/>
      <c r="Z5" s="172">
        <f>SUM(Z3:Z4)</f>
        <v>0</v>
      </c>
      <c r="AA5" s="186"/>
      <c r="AB5" s="7"/>
      <c r="AD5" s="7"/>
      <c r="AE5" s="7"/>
      <c r="AF5" s="7"/>
      <c r="AG5" s="7"/>
      <c r="AH5" s="3"/>
      <c r="AI5" s="3"/>
      <c r="AJ5" s="3"/>
      <c r="AK5" s="7">
        <f>COUNTIF($N$14:$W$14,R14)</f>
        <v>10</v>
      </c>
      <c r="AL5" s="7">
        <f>IF(SUM(R15:R214)=0,0,IF(AND(SUM(R15:R214)&gt;0,R14="vyberte"),1,IF(AK5=0,0,IF(AK5=1,0,IF(AND(AK5&gt;1,OR(R$14="vyberte",R$14="")),0,1)))))</f>
        <v>0</v>
      </c>
      <c r="AM5" s="139"/>
      <c r="AN5" s="139"/>
      <c r="AO5" s="139"/>
      <c r="AP5" s="139"/>
      <c r="AQ5" s="139"/>
      <c r="AR5" s="138"/>
      <c r="AS5" s="18"/>
      <c r="AX5" s="135">
        <f>IF(AND(SUM(R15:R214)&gt;0,OR(R14="vyberte",R14="")),1,0)</f>
        <v>0</v>
      </c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45"/>
      <c r="CD5" s="117" t="s">
        <v>39</v>
      </c>
      <c r="CE5" s="117" t="s">
        <v>251</v>
      </c>
      <c r="CF5" s="117" t="s">
        <v>128</v>
      </c>
      <c r="CG5" s="117" t="s">
        <v>252</v>
      </c>
      <c r="CH5" s="117"/>
      <c r="CI5" s="117" t="s">
        <v>128</v>
      </c>
      <c r="CJ5" s="117" t="s">
        <v>252</v>
      </c>
      <c r="CT5" s="7" t="s">
        <v>182</v>
      </c>
      <c r="CV5" s="132"/>
    </row>
    <row r="6" spans="1:123" ht="15" customHeight="1" x14ac:dyDescent="0.25">
      <c r="B6"/>
      <c r="C6"/>
      <c r="D6"/>
      <c r="E6" s="116"/>
      <c r="F6" s="116"/>
      <c r="G6" s="116"/>
      <c r="H6" s="116"/>
      <c r="I6" s="116"/>
      <c r="J6" s="192">
        <f>SUMIF(D15:D214,AE4,AA15:AA214)</f>
        <v>0</v>
      </c>
      <c r="K6" s="213" t="s">
        <v>254</v>
      </c>
      <c r="L6" s="213"/>
      <c r="M6" s="119">
        <f>CE8+CE9</f>
        <v>0</v>
      </c>
      <c r="N6" s="173" t="s">
        <v>257</v>
      </c>
      <c r="O6" s="114"/>
      <c r="Q6" s="114"/>
      <c r="R6" s="114"/>
      <c r="S6" s="114"/>
      <c r="T6" s="114"/>
      <c r="U6" s="114"/>
      <c r="V6" s="114"/>
      <c r="W6" s="114"/>
      <c r="X6" s="114"/>
      <c r="AB6" s="16"/>
      <c r="AC6" s="7" t="s">
        <v>128</v>
      </c>
      <c r="AD6" s="3"/>
      <c r="AE6" s="3"/>
      <c r="AF6" s="3"/>
      <c r="AG6" s="3"/>
      <c r="AI6" s="15"/>
      <c r="AK6" s="7">
        <f>COUNTIF($N$14:$W$14,S14)</f>
        <v>10</v>
      </c>
      <c r="AL6" s="7">
        <f>IF(SUM(S15:S214)=0,0,IF(AND(SUM(S15:S214)&gt;0,S14="vyberte"),1,IF(AK6=0,0,IF(AK6=1,0,IF(AND(AK6&gt;1,OR(S$14="vyberte",S$14="")),0,1)))))</f>
        <v>0</v>
      </c>
      <c r="AX6" s="135">
        <f>IF(AND(SUM(S15:S214)&gt;0,OR(S14="vyberte",S14="")),1,0)</f>
        <v>0</v>
      </c>
      <c r="BS6" s="4"/>
      <c r="BT6" s="4"/>
      <c r="BU6" s="4"/>
      <c r="BV6" s="4"/>
      <c r="BW6" s="4"/>
      <c r="BX6" s="4"/>
      <c r="BY6" s="4"/>
      <c r="CC6" s="118" t="s">
        <v>40</v>
      </c>
      <c r="CD6" s="10">
        <v>828.64</v>
      </c>
      <c r="CE6" s="10">
        <f t="shared" ref="CE6:CE14" si="0">SUMIFS($K$15:$K$214,$J$15:$J$214,CC6)</f>
        <v>0</v>
      </c>
      <c r="CF6" s="4">
        <f t="shared" ref="CF6:CF14" si="1">SUMIFS($K$15:$K$214,$J$15:$J$214,CC6,$L$15:$L$214,$AC$6)</f>
        <v>0</v>
      </c>
      <c r="CG6" s="4">
        <f t="shared" ref="CG6:CG14" si="2">CE6-CF6</f>
        <v>0</v>
      </c>
      <c r="CH6" s="124">
        <f t="shared" ref="CH6:CH14" si="3">SUMIFS($AA$15:$AA$214,$J$15:$J$214,CC6)</f>
        <v>0</v>
      </c>
      <c r="CI6" s="124">
        <f t="shared" ref="CI6:CI14" si="4">SUMIFS($AA$15:$AA$214,$J$15:$J$214,CC6,$L$15:$L$214,$AC$6)</f>
        <v>0</v>
      </c>
      <c r="CJ6" s="124">
        <f t="shared" ref="CJ6:CJ14" si="5">CH6-CI6</f>
        <v>0</v>
      </c>
      <c r="CT6" s="60" t="s">
        <v>183</v>
      </c>
    </row>
    <row r="7" spans="1:123" x14ac:dyDescent="0.25">
      <c r="B7" s="223" t="str">
        <f>IF(OR(BL11&gt;0,CB14&gt;0),"v červenooznačených JPRL výmera zásahu &gt; plocha JPRL","")</f>
        <v/>
      </c>
      <c r="C7" s="223"/>
      <c r="D7" s="223"/>
      <c r="E7" s="223"/>
      <c r="F7" s="223"/>
      <c r="G7" s="223"/>
      <c r="H7" s="223"/>
      <c r="J7" s="191"/>
      <c r="K7" s="213" t="s">
        <v>255</v>
      </c>
      <c r="L7" s="213"/>
      <c r="M7" s="119">
        <f>CS16</f>
        <v>0</v>
      </c>
      <c r="N7" s="172">
        <f>IF(M7=0,0,M7/$M$11)</f>
        <v>0</v>
      </c>
      <c r="O7" s="115"/>
      <c r="P7" s="128" t="s">
        <v>304</v>
      </c>
      <c r="Q7" s="167"/>
      <c r="R7" s="167"/>
      <c r="S7" s="167"/>
      <c r="T7" s="167"/>
      <c r="U7" s="168"/>
      <c r="V7" s="209" t="s">
        <v>300</v>
      </c>
      <c r="W7" s="210"/>
      <c r="AB7" s="16"/>
      <c r="AC7" s="7" t="s">
        <v>129</v>
      </c>
      <c r="AD7" s="3"/>
      <c r="AE7" s="3"/>
      <c r="AF7" s="3"/>
      <c r="AG7" s="3"/>
      <c r="AK7" s="7">
        <f>COUNTIF($N$14:$W$14,T14)</f>
        <v>10</v>
      </c>
      <c r="AL7" s="7">
        <f>IF(SUM(T15:T214)=0,0,IF(AND(SUM(T15:T214)&gt;0,T14="vyberte"),1,IF(AK7=0,0,IF(AK7=1,0,IF(AND(AK7&gt;1,OR(T$14="vyberte",T$14="")),0,1)))))</f>
        <v>0</v>
      </c>
      <c r="AR7" s="41"/>
      <c r="AS7" s="41"/>
      <c r="AT7" s="41"/>
      <c r="AU7" s="41"/>
      <c r="AV7" s="41"/>
      <c r="AW7" s="41"/>
      <c r="AX7" s="135">
        <f>IF(AND(SUM(T15:T214)&gt;0,OR(T14="vyberte",T14="")),1,0)</f>
        <v>0</v>
      </c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S7" s="4"/>
      <c r="BT7" s="4"/>
      <c r="BU7" s="4"/>
      <c r="BV7" s="4"/>
      <c r="BW7" s="4"/>
      <c r="BX7" s="4"/>
      <c r="BY7" s="4"/>
      <c r="CC7" s="118" t="s">
        <v>316</v>
      </c>
      <c r="CD7" s="10">
        <v>379.31</v>
      </c>
      <c r="CE7" s="10">
        <f t="shared" si="0"/>
        <v>0</v>
      </c>
      <c r="CF7" s="4">
        <f t="shared" si="1"/>
        <v>0</v>
      </c>
      <c r="CG7" s="4">
        <f t="shared" si="2"/>
        <v>0</v>
      </c>
      <c r="CH7" s="124">
        <f t="shared" si="3"/>
        <v>0</v>
      </c>
      <c r="CI7" s="124">
        <f t="shared" si="4"/>
        <v>0</v>
      </c>
      <c r="CJ7" s="124">
        <f t="shared" si="5"/>
        <v>0</v>
      </c>
      <c r="CT7" s="60" t="s">
        <v>184</v>
      </c>
    </row>
    <row r="8" spans="1:123" x14ac:dyDescent="0.25">
      <c r="B8" s="223" t="str">
        <f>IF(AB13&gt;0,"v červenooznačených riadkoch nie sú vyplnené údaje","")</f>
        <v/>
      </c>
      <c r="C8" s="223"/>
      <c r="D8" s="223"/>
      <c r="E8" s="223"/>
      <c r="F8" s="223"/>
      <c r="G8" s="223"/>
      <c r="H8" s="223"/>
      <c r="I8"/>
      <c r="J8" s="49"/>
      <c r="K8" s="213" t="s">
        <v>253</v>
      </c>
      <c r="L8" s="213"/>
      <c r="M8" s="119">
        <f>CR15</f>
        <v>0</v>
      </c>
      <c r="N8" s="172">
        <f>IF(M8=0,0,M8/$M$11)</f>
        <v>0</v>
      </c>
      <c r="O8" s="115"/>
      <c r="P8" s="128" t="s">
        <v>291</v>
      </c>
      <c r="Q8" s="167"/>
      <c r="R8" s="167"/>
      <c r="S8" s="167"/>
      <c r="T8" s="167"/>
      <c r="U8" s="168"/>
      <c r="V8" s="211">
        <f>Model_hospodárenia!AU2</f>
        <v>0</v>
      </c>
      <c r="W8" s="212"/>
      <c r="X8" s="115"/>
      <c r="AB8" s="3"/>
      <c r="AC8" s="7" t="s">
        <v>130</v>
      </c>
      <c r="AD8" s="3"/>
      <c r="AE8" s="3"/>
      <c r="AF8" s="3"/>
      <c r="AG8" s="3"/>
      <c r="AK8" s="7">
        <f>COUNTIF($N$14:$W$14,U14)</f>
        <v>10</v>
      </c>
      <c r="AL8" s="7">
        <f>IF(SUM(U15:U214)=0,0,IF(AND(SUM(U15:U214)&gt;0,U14="vyberte"),1,IF(AK8=0,0,IF(AK8=1,0,IF(AND(AK8&gt;1,OR(U$14="vyberte",U$14="")),0,1)))))</f>
        <v>0</v>
      </c>
      <c r="AR8" s="4"/>
      <c r="AS8" s="4"/>
      <c r="AT8" s="4"/>
      <c r="AU8" s="4"/>
      <c r="AV8" s="4"/>
      <c r="AW8" s="4"/>
      <c r="AX8" s="135">
        <f>IF(AND(SUM(U15:U214)&gt;0,OR(U14="vyberte",U14="")),1,0)</f>
        <v>0</v>
      </c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S8" s="4"/>
      <c r="BT8" s="4"/>
      <c r="BU8" s="4"/>
      <c r="BV8" s="4"/>
      <c r="BW8" s="4"/>
      <c r="BX8" s="4"/>
      <c r="BY8" s="4"/>
      <c r="CC8" s="118" t="s">
        <v>317</v>
      </c>
      <c r="CD8" s="10">
        <v>2106.62</v>
      </c>
      <c r="CE8" s="10">
        <f t="shared" si="0"/>
        <v>0</v>
      </c>
      <c r="CF8" s="4">
        <f t="shared" si="1"/>
        <v>0</v>
      </c>
      <c r="CG8" s="4">
        <f t="shared" si="2"/>
        <v>0</v>
      </c>
      <c r="CH8" s="124">
        <f t="shared" si="3"/>
        <v>0</v>
      </c>
      <c r="CI8" s="124">
        <f t="shared" si="4"/>
        <v>0</v>
      </c>
      <c r="CJ8" s="124">
        <f t="shared" si="5"/>
        <v>0</v>
      </c>
      <c r="CT8" s="60" t="s">
        <v>185</v>
      </c>
    </row>
    <row r="9" spans="1:123" x14ac:dyDescent="0.25">
      <c r="B9" s="223" t="str">
        <f>IF(AE12&gt;0,"v červenooznačených riadkoch sú chybne zadané výmery","")</f>
        <v/>
      </c>
      <c r="C9" s="223"/>
      <c r="D9" s="223"/>
      <c r="E9" s="223"/>
      <c r="F9" s="223"/>
      <c r="G9" s="223"/>
      <c r="H9" s="223"/>
      <c r="I9"/>
      <c r="J9" s="191"/>
      <c r="K9" s="213" t="s">
        <v>250</v>
      </c>
      <c r="L9" s="213"/>
      <c r="M9" s="119">
        <f>CF12</f>
        <v>0</v>
      </c>
      <c r="N9" s="173" t="s">
        <v>257</v>
      </c>
      <c r="O9" s="115"/>
      <c r="P9" s="128" t="s">
        <v>303</v>
      </c>
      <c r="Q9" s="167"/>
      <c r="R9" s="167"/>
      <c r="S9" s="167"/>
      <c r="T9" s="167"/>
      <c r="U9" s="168"/>
      <c r="V9" s="211">
        <f>Model_hospodárenia!AU3+Model_hospodárenia!AU4</f>
        <v>0</v>
      </c>
      <c r="W9" s="212"/>
      <c r="X9" s="115"/>
      <c r="AB9" s="3"/>
      <c r="AC9" s="7" t="s">
        <v>133</v>
      </c>
      <c r="AD9" s="3"/>
      <c r="AE9" s="3"/>
      <c r="AF9" s="3"/>
      <c r="AG9" s="3"/>
      <c r="AH9" s="7"/>
      <c r="AK9" s="7">
        <f>COUNTIF($N$14:$W$14,V14)</f>
        <v>10</v>
      </c>
      <c r="AL9" s="7">
        <f>IF(SUM(V15:V214)=0,0,IF(AND(SUM(V15:V214)&gt;0,V14="vyberte"),1,IF(AK9=0,0,IF(AK9=1,0,IF(AND(AK9&gt;1,OR(V$14="vyberte",V$14="")),0,1)))))</f>
        <v>0</v>
      </c>
      <c r="AR9" s="4"/>
      <c r="AS9" s="4"/>
      <c r="AT9" s="4"/>
      <c r="AU9" s="4"/>
      <c r="AV9" s="4"/>
      <c r="AW9" s="4"/>
      <c r="AX9" s="135">
        <f>IF(AND(SUM(V15:V214)&gt;0,OR(V14="vyberte",V14="")),1,0)</f>
        <v>0</v>
      </c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S9" s="4"/>
      <c r="BT9" s="4"/>
      <c r="BU9" s="4"/>
      <c r="BV9" s="4"/>
      <c r="BW9" s="4"/>
      <c r="BX9" s="4"/>
      <c r="BY9" s="4"/>
      <c r="CC9" s="118" t="s">
        <v>318</v>
      </c>
      <c r="CD9" s="10">
        <v>2106.62</v>
      </c>
      <c r="CE9" s="10">
        <f t="shared" si="0"/>
        <v>0</v>
      </c>
      <c r="CF9" s="4">
        <f t="shared" si="1"/>
        <v>0</v>
      </c>
      <c r="CG9" s="4">
        <f t="shared" si="2"/>
        <v>0</v>
      </c>
      <c r="CH9" s="124">
        <f t="shared" si="3"/>
        <v>0</v>
      </c>
      <c r="CI9" s="124">
        <f t="shared" si="4"/>
        <v>0</v>
      </c>
      <c r="CJ9" s="124">
        <f t="shared" si="5"/>
        <v>0</v>
      </c>
      <c r="CT9" s="60" t="s">
        <v>186</v>
      </c>
    </row>
    <row r="10" spans="1:123" x14ac:dyDescent="0.25">
      <c r="B10" s="223" t="str">
        <f>IF(SUM(AL1:AL10)&gt;0,"v červenooznačených stĺpcoch sa opakujú dreviny alebo nie sú zadané všetky dreviny","")</f>
        <v/>
      </c>
      <c r="C10" s="223"/>
      <c r="D10" s="223"/>
      <c r="E10" s="223"/>
      <c r="F10" s="223"/>
      <c r="G10" s="223"/>
      <c r="H10" s="223"/>
      <c r="I10"/>
      <c r="J10" s="49"/>
      <c r="K10" s="213" t="s">
        <v>308</v>
      </c>
      <c r="L10" s="213"/>
      <c r="M10" s="119">
        <f>CE12-CF12</f>
        <v>0</v>
      </c>
      <c r="N10" s="173" t="s">
        <v>257</v>
      </c>
      <c r="O10" s="47"/>
      <c r="P10" s="128" t="s">
        <v>292</v>
      </c>
      <c r="Q10" s="167"/>
      <c r="R10" s="167"/>
      <c r="S10" s="167"/>
      <c r="T10" s="167"/>
      <c r="U10" s="168"/>
      <c r="V10" s="211">
        <f>Model_hospodárenia!AU5</f>
        <v>0</v>
      </c>
      <c r="W10" s="212"/>
      <c r="X10" s="47"/>
      <c r="AC10" s="7" t="s">
        <v>134</v>
      </c>
      <c r="AD10" s="3"/>
      <c r="AE10" s="3"/>
      <c r="AF10" s="3"/>
      <c r="AG10" s="3"/>
      <c r="AH10" s="7"/>
      <c r="AK10" s="7">
        <f>COUNTIF($N$14:$W$14,W14)</f>
        <v>10</v>
      </c>
      <c r="AL10" s="7">
        <f>IF(SUM(W15:W214)=0,0,IF(AND(SUM(W15:W214)&gt;0,W14="vyberte"),1,IF(AK1=1,0,IF(AK10=1,0,IF(AND(AK10&gt;1,OR(W$14="vyberte",W$14="")),0,1)))))</f>
        <v>0</v>
      </c>
      <c r="AR10" s="4"/>
      <c r="AS10" s="4"/>
      <c r="AT10" s="4"/>
      <c r="AU10" s="4"/>
      <c r="AV10" s="4"/>
      <c r="AW10" s="4"/>
      <c r="AX10" s="135">
        <f>IF(AND(SUM(W15:W214)&gt;0,OR(W14="vyberte",W14="")),1,0)</f>
        <v>0</v>
      </c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S10" s="4"/>
      <c r="BT10" s="4"/>
      <c r="BU10" s="4"/>
      <c r="BV10" s="4"/>
      <c r="BW10" s="4"/>
      <c r="BX10" s="4"/>
      <c r="BY10" s="4"/>
      <c r="CC10" s="118" t="s">
        <v>35</v>
      </c>
      <c r="CD10" s="10">
        <v>221.75</v>
      </c>
      <c r="CE10" s="10">
        <f t="shared" si="0"/>
        <v>0</v>
      </c>
      <c r="CF10" s="4">
        <f t="shared" si="1"/>
        <v>0</v>
      </c>
      <c r="CG10" s="4">
        <f t="shared" si="2"/>
        <v>0</v>
      </c>
      <c r="CH10" s="124">
        <f t="shared" si="3"/>
        <v>0</v>
      </c>
      <c r="CI10" s="124">
        <f t="shared" si="4"/>
        <v>0</v>
      </c>
      <c r="CJ10" s="124">
        <f t="shared" si="5"/>
        <v>0</v>
      </c>
      <c r="CT10" s="60" t="s">
        <v>187</v>
      </c>
    </row>
    <row r="11" spans="1:123" x14ac:dyDescent="0.25">
      <c r="B11" s="222" t="str">
        <f>IF(DS13&gt;0,"v oranžovooznačených riadkoch je chybne zadaná výmera JPRL","")</f>
        <v/>
      </c>
      <c r="C11" s="222"/>
      <c r="D11" s="222"/>
      <c r="E11" s="222"/>
      <c r="F11" s="222"/>
      <c r="G11" s="222"/>
      <c r="H11" s="222"/>
      <c r="I11"/>
      <c r="J11" s="49"/>
      <c r="K11" s="213" t="s">
        <v>181</v>
      </c>
      <c r="L11" s="213"/>
      <c r="M11" s="119">
        <f>SUM(I15:I214)</f>
        <v>0</v>
      </c>
      <c r="N11" s="173" t="s">
        <v>257</v>
      </c>
      <c r="O11" s="47"/>
      <c r="P11" s="128" t="s">
        <v>302</v>
      </c>
      <c r="Q11" s="167"/>
      <c r="R11" s="167"/>
      <c r="S11" s="167"/>
      <c r="T11" s="167"/>
      <c r="U11" s="168"/>
      <c r="V11" s="211" t="str">
        <f>Model_hospodárenia!AW3</f>
        <v/>
      </c>
      <c r="W11" s="212"/>
      <c r="X11" s="47"/>
      <c r="Z11" s="43"/>
      <c r="AA11" s="43"/>
      <c r="AB11" s="3"/>
      <c r="AC11" s="7" t="s">
        <v>131</v>
      </c>
      <c r="AD11" s="3"/>
      <c r="AE11" s="3"/>
      <c r="AF11" s="3"/>
      <c r="AG11" s="3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56">
        <f>SUM(BL13:BS13)</f>
        <v>0</v>
      </c>
      <c r="BS11" s="46"/>
      <c r="BT11" s="46"/>
      <c r="BU11" s="46"/>
      <c r="BV11" s="46"/>
      <c r="BW11" s="46"/>
      <c r="BY11" s="46"/>
      <c r="CC11" s="118" t="s">
        <v>36</v>
      </c>
      <c r="CD11" s="10">
        <v>175.07</v>
      </c>
      <c r="CE11" s="10">
        <f t="shared" si="0"/>
        <v>0</v>
      </c>
      <c r="CF11" s="4">
        <f t="shared" si="1"/>
        <v>0</v>
      </c>
      <c r="CG11" s="4">
        <f t="shared" si="2"/>
        <v>0</v>
      </c>
      <c r="CH11" s="124">
        <f t="shared" si="3"/>
        <v>0</v>
      </c>
      <c r="CI11" s="124">
        <f t="shared" si="4"/>
        <v>0</v>
      </c>
      <c r="CJ11" s="124">
        <f t="shared" si="5"/>
        <v>0</v>
      </c>
      <c r="CT11" s="60" t="s">
        <v>188</v>
      </c>
    </row>
    <row r="12" spans="1:123" x14ac:dyDescent="0.25">
      <c r="B12" s="228" t="str">
        <f>IF(SUM(CD15:CD214)&gt;0,"v červenooznačených bunkách sú prekročené sadzby","")</f>
        <v/>
      </c>
      <c r="C12" s="228"/>
      <c r="D12" s="228"/>
      <c r="E12" s="228"/>
      <c r="F12" s="228"/>
      <c r="G12" s="228"/>
      <c r="H12" s="229"/>
      <c r="I12" s="45"/>
      <c r="K12" s="136"/>
      <c r="L12" s="136"/>
      <c r="M12" s="136"/>
      <c r="N12" s="136"/>
      <c r="O12" s="137"/>
      <c r="P12" s="137"/>
      <c r="Q12" s="47"/>
      <c r="R12" s="47"/>
      <c r="S12" s="47"/>
      <c r="T12" s="47"/>
      <c r="U12" s="47"/>
      <c r="V12" s="47"/>
      <c r="W12" s="47"/>
      <c r="X12" s="47"/>
      <c r="Y12" s="48"/>
      <c r="Z12" s="42"/>
      <c r="AA12" s="42"/>
      <c r="AB12" s="3"/>
      <c r="AC12" s="7">
        <f>SUM(AC15:AC214)</f>
        <v>0</v>
      </c>
      <c r="AD12" s="3"/>
      <c r="AE12" s="7">
        <f>SUM(AE15:AE214)</f>
        <v>0</v>
      </c>
      <c r="AF12" s="3"/>
      <c r="AG12" s="3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11" t="s">
        <v>12</v>
      </c>
      <c r="BM12" s="11"/>
      <c r="BN12" s="11"/>
      <c r="BO12" s="11"/>
      <c r="BP12" s="11"/>
      <c r="BQ12" s="11"/>
      <c r="BR12" s="11"/>
      <c r="BU12" s="53" t="s">
        <v>46</v>
      </c>
      <c r="CC12" s="118" t="s">
        <v>37</v>
      </c>
      <c r="CD12" s="10">
        <v>3927.29</v>
      </c>
      <c r="CE12" s="10">
        <f t="shared" si="0"/>
        <v>0</v>
      </c>
      <c r="CF12" s="4">
        <f t="shared" si="1"/>
        <v>0</v>
      </c>
      <c r="CG12" s="4">
        <f t="shared" si="2"/>
        <v>0</v>
      </c>
      <c r="CH12" s="124">
        <f t="shared" si="3"/>
        <v>0</v>
      </c>
      <c r="CI12" s="124">
        <f t="shared" si="4"/>
        <v>0</v>
      </c>
      <c r="CJ12" s="124">
        <f t="shared" si="5"/>
        <v>0</v>
      </c>
      <c r="CT12" s="60" t="s">
        <v>189</v>
      </c>
    </row>
    <row r="13" spans="1:123" x14ac:dyDescent="0.25">
      <c r="I13"/>
      <c r="K13"/>
      <c r="L13"/>
      <c r="M13"/>
      <c r="N13" s="218" t="s">
        <v>301</v>
      </c>
      <c r="O13" s="219"/>
      <c r="P13" s="219"/>
      <c r="Q13" s="219"/>
      <c r="R13" s="219"/>
      <c r="S13" s="219"/>
      <c r="T13" s="219"/>
      <c r="U13" s="219"/>
      <c r="V13" s="219"/>
      <c r="W13" s="220"/>
      <c r="X13" s="2"/>
      <c r="Y13" s="2"/>
      <c r="Z13" s="2"/>
      <c r="AA13" s="2"/>
      <c r="AB13" s="7">
        <f>SUM(AB15:AB214)</f>
        <v>0</v>
      </c>
      <c r="AC13" s="12"/>
      <c r="AD13" s="12"/>
      <c r="AE13" s="12"/>
      <c r="AF13" s="12"/>
      <c r="AG13" s="12"/>
      <c r="AR13" s="50" t="s">
        <v>11</v>
      </c>
      <c r="AS13" s="4"/>
      <c r="AT13" s="4"/>
      <c r="AU13" s="4"/>
      <c r="AV13" s="4"/>
      <c r="AW13" s="4"/>
      <c r="AX13" s="4"/>
      <c r="AY13" s="4"/>
      <c r="AZ13" s="4"/>
      <c r="BA13" s="4"/>
      <c r="BB13" s="4" t="s">
        <v>43</v>
      </c>
      <c r="BC13" s="4"/>
      <c r="BD13" s="4"/>
      <c r="BE13" s="4"/>
      <c r="BF13" s="4"/>
      <c r="BG13" s="4"/>
      <c r="BH13" s="4"/>
      <c r="BI13" s="4"/>
      <c r="BJ13" s="4"/>
      <c r="BK13" s="4"/>
      <c r="BL13" s="161">
        <f>SUM(BL15:BL214)</f>
        <v>0</v>
      </c>
      <c r="BM13" s="161">
        <f>SUM(BM15:BM214)</f>
        <v>0</v>
      </c>
      <c r="BN13" s="161">
        <f>SUM(BN15:BN214)</f>
        <v>0</v>
      </c>
      <c r="BO13" s="12">
        <f>COUNTIF(BO15:BO214,"výmera zásahu &gt; výmera JPRL")</f>
        <v>0</v>
      </c>
      <c r="BP13" s="12"/>
      <c r="BQ13" s="12"/>
      <c r="BR13" s="12"/>
      <c r="BS13" s="161">
        <f>SUM(BS15:BS214)</f>
        <v>0</v>
      </c>
      <c r="BT13" s="161">
        <f>SUM(BT15:BT214)</f>
        <v>0</v>
      </c>
      <c r="BU13" s="53"/>
      <c r="BV13" s="53"/>
      <c r="BW13" s="53"/>
      <c r="BX13" s="53"/>
      <c r="BY13" s="53"/>
      <c r="BZ13" s="53"/>
      <c r="CA13" s="53"/>
      <c r="CB13" s="53"/>
      <c r="CC13" s="3" t="s">
        <v>314</v>
      </c>
      <c r="CD13" s="10">
        <v>268.43</v>
      </c>
      <c r="CE13" s="10">
        <f t="shared" si="0"/>
        <v>0</v>
      </c>
      <c r="CF13" s="10">
        <f t="shared" si="1"/>
        <v>0</v>
      </c>
      <c r="CG13" s="10">
        <f t="shared" si="2"/>
        <v>0</v>
      </c>
      <c r="CH13" s="124">
        <f t="shared" si="3"/>
        <v>0</v>
      </c>
      <c r="CI13" s="124">
        <f t="shared" si="4"/>
        <v>0</v>
      </c>
      <c r="CJ13" s="124">
        <f t="shared" si="5"/>
        <v>0</v>
      </c>
      <c r="CT13" s="60" t="s">
        <v>190</v>
      </c>
      <c r="CW13" s="218" t="s">
        <v>278</v>
      </c>
      <c r="CX13" s="219"/>
      <c r="CY13" s="219"/>
      <c r="CZ13" s="219"/>
      <c r="DA13" s="219"/>
      <c r="DB13" s="219"/>
      <c r="DC13" s="219"/>
      <c r="DD13" s="219"/>
      <c r="DE13" s="219"/>
      <c r="DF13" s="220"/>
      <c r="DG13" s="218" t="s">
        <v>279</v>
      </c>
      <c r="DH13" s="219"/>
      <c r="DI13" s="219"/>
      <c r="DJ13" s="219"/>
      <c r="DK13" s="219"/>
      <c r="DL13" s="219"/>
      <c r="DM13" s="219"/>
      <c r="DN13" s="219"/>
      <c r="DO13" s="219"/>
      <c r="DP13" s="220"/>
      <c r="DS13" s="24">
        <f>SUM(DS15:DS214)</f>
        <v>0</v>
      </c>
    </row>
    <row r="14" spans="1:123" ht="51" x14ac:dyDescent="0.25">
      <c r="A14" s="17" t="s">
        <v>8</v>
      </c>
      <c r="B14" s="216" t="s">
        <v>3</v>
      </c>
      <c r="C14" s="217"/>
      <c r="D14" s="19" t="s">
        <v>305</v>
      </c>
      <c r="E14" s="19" t="s">
        <v>311</v>
      </c>
      <c r="F14" s="19" t="s">
        <v>4</v>
      </c>
      <c r="G14" s="19" t="s">
        <v>5</v>
      </c>
      <c r="H14" s="19" t="s">
        <v>6</v>
      </c>
      <c r="I14" s="19" t="s">
        <v>14</v>
      </c>
      <c r="J14" s="17" t="s">
        <v>38</v>
      </c>
      <c r="K14" s="19" t="s">
        <v>256</v>
      </c>
      <c r="L14" s="19" t="s">
        <v>132</v>
      </c>
      <c r="M14" s="19" t="s">
        <v>136</v>
      </c>
      <c r="N14" s="177" t="s">
        <v>182</v>
      </c>
      <c r="O14" s="177" t="s">
        <v>182</v>
      </c>
      <c r="P14" s="177" t="s">
        <v>182</v>
      </c>
      <c r="Q14" s="177" t="s">
        <v>182</v>
      </c>
      <c r="R14" s="177" t="s">
        <v>182</v>
      </c>
      <c r="S14" s="177" t="s">
        <v>182</v>
      </c>
      <c r="T14" s="177" t="s">
        <v>182</v>
      </c>
      <c r="U14" s="177" t="s">
        <v>182</v>
      </c>
      <c r="V14" s="177" t="s">
        <v>182</v>
      </c>
      <c r="W14" s="177" t="s">
        <v>182</v>
      </c>
      <c r="X14" s="19"/>
      <c r="Y14" s="19"/>
      <c r="Z14" s="19" t="s">
        <v>41</v>
      </c>
      <c r="AA14" s="19" t="s">
        <v>20</v>
      </c>
      <c r="AB14" s="11" t="s">
        <v>7</v>
      </c>
      <c r="AC14" s="11" t="s">
        <v>264</v>
      </c>
      <c r="AD14" s="11" t="s">
        <v>45</v>
      </c>
      <c r="AE14" s="11" t="s">
        <v>265</v>
      </c>
      <c r="AF14" s="11" t="s">
        <v>273</v>
      </c>
      <c r="AG14" s="11" t="s">
        <v>44</v>
      </c>
      <c r="AH14" s="11" t="s">
        <v>9</v>
      </c>
      <c r="AI14" s="11"/>
      <c r="AJ14" s="11" t="s">
        <v>10</v>
      </c>
      <c r="AK14" s="11" t="s">
        <v>274</v>
      </c>
      <c r="AL14" s="11" t="s">
        <v>275</v>
      </c>
      <c r="AM14" s="140" t="s">
        <v>3</v>
      </c>
      <c r="AN14" s="141" t="s">
        <v>0</v>
      </c>
      <c r="AO14" s="141" t="s">
        <v>4</v>
      </c>
      <c r="AP14" s="141" t="s">
        <v>5</v>
      </c>
      <c r="AQ14" s="141" t="s">
        <v>6</v>
      </c>
      <c r="AR14" s="51" t="s">
        <v>40</v>
      </c>
      <c r="AS14" s="51" t="s">
        <v>316</v>
      </c>
      <c r="AT14" s="51" t="s">
        <v>317</v>
      </c>
      <c r="AU14" s="51" t="s">
        <v>318</v>
      </c>
      <c r="AV14" s="51" t="s">
        <v>47</v>
      </c>
      <c r="AW14" s="51" t="s">
        <v>35</v>
      </c>
      <c r="AX14" s="51" t="s">
        <v>36</v>
      </c>
      <c r="AY14" s="51" t="s">
        <v>37</v>
      </c>
      <c r="AZ14" s="51" t="s">
        <v>314</v>
      </c>
      <c r="BA14" s="51" t="s">
        <v>315</v>
      </c>
      <c r="BB14" s="54" t="s">
        <v>40</v>
      </c>
      <c r="BC14" s="54" t="s">
        <v>316</v>
      </c>
      <c r="BD14" s="54" t="s">
        <v>317</v>
      </c>
      <c r="BE14" s="54" t="s">
        <v>318</v>
      </c>
      <c r="BF14" s="54" t="s">
        <v>47</v>
      </c>
      <c r="BG14" s="54" t="s">
        <v>35</v>
      </c>
      <c r="BH14" s="54" t="s">
        <v>36</v>
      </c>
      <c r="BI14" s="54" t="s">
        <v>37</v>
      </c>
      <c r="BJ14" s="54" t="s">
        <v>314</v>
      </c>
      <c r="BK14" s="54" t="s">
        <v>315</v>
      </c>
      <c r="BL14" s="51" t="s">
        <v>40</v>
      </c>
      <c r="BM14" s="51" t="s">
        <v>316</v>
      </c>
      <c r="BN14" s="51" t="s">
        <v>317</v>
      </c>
      <c r="BO14" s="51" t="s">
        <v>318</v>
      </c>
      <c r="BP14" s="51" t="s">
        <v>35</v>
      </c>
      <c r="BQ14" s="51" t="s">
        <v>36</v>
      </c>
      <c r="BR14" s="51" t="s">
        <v>37</v>
      </c>
      <c r="BS14" s="51" t="s">
        <v>314</v>
      </c>
      <c r="BT14" s="51" t="s">
        <v>315</v>
      </c>
      <c r="BU14" s="55" t="s">
        <v>40</v>
      </c>
      <c r="BV14" s="55" t="s">
        <v>316</v>
      </c>
      <c r="BW14" s="55" t="s">
        <v>317</v>
      </c>
      <c r="BX14" s="55" t="s">
        <v>318</v>
      </c>
      <c r="BY14" s="55" t="s">
        <v>47</v>
      </c>
      <c r="BZ14" s="55" t="s">
        <v>314</v>
      </c>
      <c r="CA14" s="55" t="s">
        <v>315</v>
      </c>
      <c r="CB14" s="57">
        <f>SUM(CB15:CB214)</f>
        <v>0</v>
      </c>
      <c r="CC14" s="194" t="s">
        <v>315</v>
      </c>
      <c r="CD14" s="10">
        <v>221.75</v>
      </c>
      <c r="CE14" s="10">
        <f t="shared" si="0"/>
        <v>0</v>
      </c>
      <c r="CF14" s="10">
        <f t="shared" si="1"/>
        <v>0</v>
      </c>
      <c r="CG14" s="10">
        <f t="shared" si="2"/>
        <v>0</v>
      </c>
      <c r="CH14" s="124">
        <f t="shared" si="3"/>
        <v>0</v>
      </c>
      <c r="CI14" s="124">
        <f t="shared" si="4"/>
        <v>0</v>
      </c>
      <c r="CJ14" s="124">
        <f t="shared" si="5"/>
        <v>0</v>
      </c>
      <c r="CT14" s="60" t="s">
        <v>191</v>
      </c>
      <c r="CV14" s="133" t="s">
        <v>266</v>
      </c>
      <c r="CW14" s="148" t="str">
        <f t="shared" ref="CW14:DF14" si="6">N14</f>
        <v>vyberte</v>
      </c>
      <c r="CX14" s="148" t="str">
        <f t="shared" si="6"/>
        <v>vyberte</v>
      </c>
      <c r="CY14" s="148" t="str">
        <f t="shared" si="6"/>
        <v>vyberte</v>
      </c>
      <c r="CZ14" s="148" t="str">
        <f t="shared" si="6"/>
        <v>vyberte</v>
      </c>
      <c r="DA14" s="148" t="str">
        <f t="shared" si="6"/>
        <v>vyberte</v>
      </c>
      <c r="DB14" s="148" t="str">
        <f t="shared" si="6"/>
        <v>vyberte</v>
      </c>
      <c r="DC14" s="148" t="str">
        <f t="shared" si="6"/>
        <v>vyberte</v>
      </c>
      <c r="DD14" s="148" t="str">
        <f t="shared" si="6"/>
        <v>vyberte</v>
      </c>
      <c r="DE14" s="148" t="str">
        <f t="shared" si="6"/>
        <v>vyberte</v>
      </c>
      <c r="DF14" s="148" t="str">
        <f t="shared" si="6"/>
        <v>vyberte</v>
      </c>
      <c r="DG14" s="148" t="str">
        <f>CW14</f>
        <v>vyberte</v>
      </c>
      <c r="DH14" s="148" t="str">
        <f t="shared" ref="DH14:DL14" si="7">CX14</f>
        <v>vyberte</v>
      </c>
      <c r="DI14" s="148" t="str">
        <f t="shared" si="7"/>
        <v>vyberte</v>
      </c>
      <c r="DJ14" s="148" t="str">
        <f t="shared" si="7"/>
        <v>vyberte</v>
      </c>
      <c r="DK14" s="148" t="str">
        <f t="shared" si="7"/>
        <v>vyberte</v>
      </c>
      <c r="DL14" s="148" t="str">
        <f t="shared" si="7"/>
        <v>vyberte</v>
      </c>
      <c r="DM14" s="148" t="str">
        <f>DC14</f>
        <v>vyberte</v>
      </c>
      <c r="DN14" s="148" t="str">
        <f t="shared" ref="DN14" si="8">DD14</f>
        <v>vyberte</v>
      </c>
      <c r="DO14" s="148" t="str">
        <f t="shared" ref="DO14" si="9">DE14</f>
        <v>vyberte</v>
      </c>
      <c r="DP14" s="148" t="str">
        <f t="shared" ref="DP14" si="10">DF14</f>
        <v>vyberte</v>
      </c>
      <c r="DQ14" s="150" t="s">
        <v>280</v>
      </c>
      <c r="DR14" s="150" t="s">
        <v>281</v>
      </c>
      <c r="DS14" s="150" t="s">
        <v>282</v>
      </c>
    </row>
    <row r="15" spans="1:123" ht="30" customHeight="1" x14ac:dyDescent="0.25">
      <c r="A15" s="5">
        <v>1</v>
      </c>
      <c r="B15" s="225"/>
      <c r="C15" s="226"/>
      <c r="D15" s="205"/>
      <c r="E15" s="202"/>
      <c r="F15" s="203"/>
      <c r="G15" s="203"/>
      <c r="H15" s="203"/>
      <c r="I15" s="195"/>
      <c r="J15" s="197"/>
      <c r="K15" s="195"/>
      <c r="L15" s="199"/>
      <c r="M15" s="200"/>
      <c r="N15" s="195"/>
      <c r="O15" s="195"/>
      <c r="P15" s="195"/>
      <c r="Q15" s="195"/>
      <c r="R15" s="195"/>
      <c r="S15" s="9"/>
      <c r="T15" s="9"/>
      <c r="U15" s="9"/>
      <c r="V15" s="9"/>
      <c r="W15" s="9"/>
      <c r="X15" s="13"/>
      <c r="Y15" s="21"/>
      <c r="Z15" s="207"/>
      <c r="AA15" s="187">
        <f>Z15*K15</f>
        <v>0</v>
      </c>
      <c r="AB15" s="7">
        <f>IF(AND(K15&gt;0,OR(F15="",I15="",J15="",Z15="",E15="",B15="",L15="",D15="")),1,0)</f>
        <v>0</v>
      </c>
      <c r="AC15" s="7">
        <f t="shared" ref="AC15:AC46" si="11">IF(OR(J15=$CC$8,J15=$CC$9),1,0)</f>
        <v>0</v>
      </c>
      <c r="AD15" s="10">
        <f>VLOOKUP(AJ15,AF15:AG214,2,0)</f>
        <v>0</v>
      </c>
      <c r="AE15" s="7">
        <f>IF(AND(AC15=1,OR(CV15&lt;&gt;K15)),1,0)</f>
        <v>0</v>
      </c>
      <c r="AF15" s="7" t="str">
        <f>F15&amp;G15&amp;H15&amp;E15</f>
        <v/>
      </c>
      <c r="AG15" s="10">
        <f t="shared" ref="AG15:AG46" si="12">I15</f>
        <v>0</v>
      </c>
      <c r="AH15" s="3" t="str">
        <f>IF(AF15="","",COUNTIF($AF$15:$AF$214,AF15))</f>
        <v/>
      </c>
      <c r="AI15" s="3" t="str">
        <f>IF(AF15="","",IF(AH15&gt;=1,AF15,""))</f>
        <v/>
      </c>
      <c r="AJ15" s="3" t="str">
        <f>AI15</f>
        <v/>
      </c>
      <c r="AK15" s="3" t="str">
        <f t="shared" ref="AK15:AK46" si="13">IF(AND(AF15&lt;&gt;"",OR(J15=$CC$8,J15=$CC$9)),AI15,"")</f>
        <v/>
      </c>
      <c r="AL15" s="3" t="str">
        <f>AK15</f>
        <v/>
      </c>
      <c r="AM15" s="139" t="str">
        <f>IF(B15="","",B15)</f>
        <v/>
      </c>
      <c r="AN15" s="139" t="str">
        <f>IF(E15="","",E15)</f>
        <v/>
      </c>
      <c r="AO15" s="139" t="str">
        <f>IF(F15="","",F15)</f>
        <v/>
      </c>
      <c r="AP15" s="139" t="str">
        <f>IF(G15="","",G15)</f>
        <v/>
      </c>
      <c r="AQ15" s="139" t="str">
        <f>IF(H15="","",H15)</f>
        <v/>
      </c>
      <c r="AR15" s="10">
        <f t="shared" ref="AR15:AR46" si="14">SUMIFS($K$15:$K$214,$AI$15:$AI$214,AJ15,$J$15:$J$214,$CC$6)</f>
        <v>0</v>
      </c>
      <c r="AS15" s="10">
        <f t="shared" ref="AS15:AS46" si="15">SUMIFS($K$15:$K$214,$AI$15:$AI$214,AJ15,$J$15:$J$214,$CC$7)</f>
        <v>0</v>
      </c>
      <c r="AT15" s="10">
        <f t="shared" ref="AT15:AT46" si="16">SUMIFS($K$15:$K$214,$AI$15:$AI$214,AJ15,$J$15:$J$214,$CC$8)</f>
        <v>0</v>
      </c>
      <c r="AU15" s="10">
        <f t="shared" ref="AU15:AU46" si="17">SUMIFS($K$15:$K$214,$AI$15:$AI$214,AJ15,$J$15:$J$214,$CC$9)</f>
        <v>0</v>
      </c>
      <c r="AV15" s="10">
        <f>AU15+AT15</f>
        <v>0</v>
      </c>
      <c r="AW15" s="10">
        <f t="shared" ref="AW15:AW46" si="18">SUMIFS($K$15:$K$214,$AI$15:$AI$214,AJ15,$J$15:$J$214,$CC$10)</f>
        <v>0</v>
      </c>
      <c r="AX15" s="10">
        <f t="shared" ref="AX15:AX46" si="19">SUMIFS($K$15:$K$214,$AI$15:$AI$214,AJ15,$J$15:$J$214,$CC$11)</f>
        <v>0</v>
      </c>
      <c r="AY15" s="10">
        <f t="shared" ref="AY15:AY46" si="20">SUMIFS($K$15:$K$214,$AI$15:$AI$214,AJ15,$J$15:$J$214,$CC$12)</f>
        <v>0</v>
      </c>
      <c r="AZ15" s="10">
        <f t="shared" ref="AZ15:AZ46" si="21">SUMIFS($K$15:$K$214,$AI$15:$AI$214,AJ15,$J$15:$J$214,$CC$13)</f>
        <v>0</v>
      </c>
      <c r="BA15" s="10">
        <f>SUMIFS($K$15:$K$214,$AI$15:$AI$214,AJ15,$J$15:$J$214,$CC$14)</f>
        <v>0</v>
      </c>
      <c r="BB15" s="10">
        <f t="shared" ref="BB15:BB46" si="22">SUMIFS($K$15:$K$214,$AI$15:$AI$214,AI15,$J$15:$J$214,$CC$6)</f>
        <v>0</v>
      </c>
      <c r="BC15" s="10">
        <f t="shared" ref="BC15:BC46" si="23">SUMIFS($K$15:$K$214,$AI$15:$AI$214,AI15,$J$15:$J$214,$CC$7)</f>
        <v>0</v>
      </c>
      <c r="BD15" s="10">
        <f t="shared" ref="BD15:BD46" si="24">SUMIFS($K$15:$K$214,$AI$15:$AI$214,AI15,$J$15:$J$214,$CC$8)</f>
        <v>0</v>
      </c>
      <c r="BE15" s="10">
        <f t="shared" ref="BE15:BE46" si="25">SUMIFS($K$15:$K$214,$AI$15:$AI$214,AI15,$J$15:$J$214,$CC$9)</f>
        <v>0</v>
      </c>
      <c r="BF15" s="10">
        <f>BE15+BD15</f>
        <v>0</v>
      </c>
      <c r="BG15" s="10">
        <f t="shared" ref="BG15:BG46" si="26">SUMIFS($K$15:$K$214,$AI$15:$AI$214,AI15,$J$15:$J$214,$CC$10)</f>
        <v>0</v>
      </c>
      <c r="BH15" s="10">
        <f t="shared" ref="BH15:BH46" si="27">SUMIFS($K$15:$K$214,$AI$15:$AI$214,AI15,$J$15:$J$214,$CC$11)</f>
        <v>0</v>
      </c>
      <c r="BI15" s="10">
        <f t="shared" ref="BI15:BI46" si="28">SUMIFS($K$15:$K$214,$AI$15:$AI$214,AI15,$J$15:$J$214,$CC$12)</f>
        <v>0</v>
      </c>
      <c r="BJ15" s="10">
        <f t="shared" ref="BJ15:BJ46" si="29">SUMIFS($K$15:$K$214,$AI$15:$AI$214,AI15,$J$15:$J$214,$CC$13)</f>
        <v>0</v>
      </c>
      <c r="BK15" s="10">
        <f>SUMIFS($K$15:$K$214,$AI$15:$AI$214,AI15,$J$15:$J$214,$CC$14)</f>
        <v>0</v>
      </c>
      <c r="BL15" s="20">
        <f>IF(AR15&gt;VLOOKUP(AJ15,$AF$15:$AG$214,2,0),1,0)</f>
        <v>0</v>
      </c>
      <c r="BM15" s="20">
        <f>IF(AS15&gt;VLOOKUP(AJ15,$AF$15:$AG$214,2,0),1,0)</f>
        <v>0</v>
      </c>
      <c r="BN15" s="20">
        <f>IF(AV15&gt;VLOOKUP(AJ15,$AF$15:$AG$214,2,0),1,0)</f>
        <v>0</v>
      </c>
      <c r="BO15" s="20">
        <f>IF(AW15&gt;VLOOKUP(AK15,$AF$15:$AG$214,2,0),1,0)</f>
        <v>0</v>
      </c>
      <c r="BP15" s="52" t="s">
        <v>42</v>
      </c>
      <c r="BQ15" s="52" t="s">
        <v>42</v>
      </c>
      <c r="BR15" s="52" t="s">
        <v>42</v>
      </c>
      <c r="BS15" s="20">
        <f>IF(AZ15&gt;VLOOKUP(AJ15,$AF$15:$AG$214,2,0),1,0)</f>
        <v>0</v>
      </c>
      <c r="BT15" s="20">
        <f>IF(BA15&gt;VLOOKUP(AJ15,$AF$15:$AG$214,2,0),1,0)</f>
        <v>0</v>
      </c>
      <c r="BU15" s="20">
        <f>IF(AND(BB15&gt;AG15,J15=$BU$14),1,0)</f>
        <v>0</v>
      </c>
      <c r="BV15" s="20">
        <f t="shared" ref="BV15:BV46" si="30">IF(AND(BC15&gt;AG15,J15=$BV$14),1,0)</f>
        <v>0</v>
      </c>
      <c r="BW15" s="20">
        <f t="shared" ref="BW15:BW46" si="31">IF(AND(BD15&gt;AG15,J15=$BW$14),1,0)</f>
        <v>0</v>
      </c>
      <c r="BX15" s="20">
        <f t="shared" ref="BX15:BX46" si="32">IF(AND(BE15&gt;AG15,J15=$BX$14),1,0)</f>
        <v>0</v>
      </c>
      <c r="BY15" s="20">
        <f t="shared" ref="BY15:BY46" si="33">IF(AND(BF15&gt;AG15,OR(J15=$CC$8,J15=$CC$9)),1,0)</f>
        <v>0</v>
      </c>
      <c r="BZ15" s="20">
        <f t="shared" ref="BZ15:BZ46" si="34">IF(AND(BJ15&gt;AG15,J15=$BZ$14),1,0)</f>
        <v>0</v>
      </c>
      <c r="CA15" s="20">
        <f>IF(AND(BK15&gt;AG15,J15=$CA$14),1,0)</f>
        <v>0</v>
      </c>
      <c r="CB15" s="20">
        <f>SUM(BU15:CA15)</f>
        <v>0</v>
      </c>
      <c r="CC15" s="44"/>
      <c r="CD15" s="20">
        <f>IF(AND(J15=$CC$6,Z15&gt;$CD$6),1,IF(AND(J15=$CC$7,Z15&gt;$CD$7),1,IF(AND(J15=$CC$8,Z15&gt;$CD$8),1,IF(AND(J15=$CC$9,Z15&gt;$CD$9),1,IF(AND(J15=$CC$10,Z15&gt;$CD$10),1,IF(AND(J15=$CC$11,Z15&gt;$CD$11),1,IF(AND(J15=$CC$12,Z15&gt;$CD$12),1,IF(AND(J15=$CC$13,Z15&gt;$CD$13),1,IF(AND(J15=$CC$14,Z15&gt;$CD$14),1,0)))))))))</f>
        <v>0</v>
      </c>
      <c r="CH15" s="112" t="s">
        <v>180</v>
      </c>
      <c r="CI15" s="22"/>
      <c r="CJ15" s="7"/>
      <c r="CR15" s="113">
        <f>SUMIF($M$15:$M$214,CH15,$I$15:$I$214)</f>
        <v>0</v>
      </c>
      <c r="CT15" s="60" t="s">
        <v>192</v>
      </c>
      <c r="CV15" s="134">
        <f>SUM(N15:W15)</f>
        <v>0</v>
      </c>
      <c r="CW15" s="134">
        <f t="shared" ref="CW15:CW46" si="35">SUMIF(JPRL,AL15,$N$15:$N$214)</f>
        <v>0</v>
      </c>
      <c r="CX15" s="134">
        <f t="shared" ref="CX15:CX46" si="36">SUMIF(JPRL,AL15,$O$15:$O$214)</f>
        <v>0</v>
      </c>
      <c r="CY15" s="134">
        <f t="shared" ref="CY15:CY46" si="37">SUMIF(JPRL,AL15,$P$15:$P$214)</f>
        <v>0</v>
      </c>
      <c r="CZ15" s="134">
        <f t="shared" ref="CZ15:CZ46" si="38">SUMIF(JPRL,AL15,$Q$15:$Q$214)</f>
        <v>0</v>
      </c>
      <c r="DA15" s="134">
        <f t="shared" ref="DA15:DA46" si="39">SUMIF(JPRL,AL15,$R$15:$R$214)</f>
        <v>0</v>
      </c>
      <c r="DB15" s="134">
        <f t="shared" ref="DB15:DB46" si="40">SUMIF(JPRL,AL15,$S$15:$S$214)</f>
        <v>0</v>
      </c>
      <c r="DC15" s="134">
        <f t="shared" ref="DC15:DC46" si="41">SUMIF(JPRL,AL15,$T$15:$T$214)</f>
        <v>0</v>
      </c>
      <c r="DD15" s="134">
        <f t="shared" ref="DD15:DD46" si="42">SUMIF(JPRL,AL15,$U$15:$U$214)</f>
        <v>0</v>
      </c>
      <c r="DE15" s="134">
        <f t="shared" ref="DE15:DE46" si="43">SUMIF(JPRL,AL15,$V$15:$V$214)</f>
        <v>0</v>
      </c>
      <c r="DF15" s="134">
        <f t="shared" ref="DF15:DF46" si="44">SUMIF(JPRL,AL15,$W$15:$W$214)</f>
        <v>0</v>
      </c>
      <c r="DG15" s="149">
        <f>IF(CW15=0,0,CW15/BF15)</f>
        <v>0</v>
      </c>
      <c r="DH15" s="149">
        <f>IF(CX15=0,0,CX15/BF15)</f>
        <v>0</v>
      </c>
      <c r="DI15" s="149">
        <f>IF(CY15=0,0,CY15/BF15)</f>
        <v>0</v>
      </c>
      <c r="DJ15" s="149">
        <f>IF(CZ15=0,0,CZ15/BF15)</f>
        <v>0</v>
      </c>
      <c r="DK15" s="149">
        <f>IF(DA15=0,0,DA15/BF15)</f>
        <v>0</v>
      </c>
      <c r="DL15" s="149">
        <f>IF(DB15=0,0,DB15/BF15)</f>
        <v>0</v>
      </c>
      <c r="DM15" s="149">
        <f>IF(DC15=0,0,DC15/BF15)</f>
        <v>0</v>
      </c>
      <c r="DN15" s="149">
        <f>IF(DD15=0,0,DD15/BF15)</f>
        <v>0</v>
      </c>
      <c r="DO15" s="149">
        <f>IF(DE15=0,0,DE15/BF15)</f>
        <v>0</v>
      </c>
      <c r="DP15" s="149">
        <f>IF(DF15=0,0,DF15/BF15)</f>
        <v>0</v>
      </c>
      <c r="DQ15" s="134">
        <f t="array" ref="DQ15">MIN(IF(JPRL=AI15,$AG$15:$AG$214))</f>
        <v>0</v>
      </c>
      <c r="DR15" s="134">
        <f t="array" ref="DR15">MAX(IF(JPRL=AI15,$AG$15:$AG$214))</f>
        <v>0</v>
      </c>
      <c r="DS15" s="132">
        <f>IF(F15="",0,IF(DQ15&lt;&gt;DR15,1,0))</f>
        <v>0</v>
      </c>
    </row>
    <row r="16" spans="1:123" ht="24.95" customHeight="1" x14ac:dyDescent="0.25">
      <c r="A16" s="5">
        <v>2</v>
      </c>
      <c r="B16" s="225"/>
      <c r="C16" s="226"/>
      <c r="D16" s="205"/>
      <c r="E16" s="202"/>
      <c r="F16" s="203"/>
      <c r="G16" s="203"/>
      <c r="H16" s="203"/>
      <c r="I16" s="195"/>
      <c r="J16" s="197"/>
      <c r="K16" s="195"/>
      <c r="L16" s="199"/>
      <c r="M16" s="200"/>
      <c r="N16" s="195"/>
      <c r="O16" s="195"/>
      <c r="P16" s="195"/>
      <c r="Q16" s="195"/>
      <c r="R16" s="195"/>
      <c r="S16" s="9"/>
      <c r="T16" s="9"/>
      <c r="U16" s="9"/>
      <c r="V16" s="9"/>
      <c r="W16" s="9"/>
      <c r="X16" s="13"/>
      <c r="Y16" s="21"/>
      <c r="Z16" s="207"/>
      <c r="AA16" s="187">
        <f t="shared" ref="AA16:AA79" si="45">Z16*K16</f>
        <v>0</v>
      </c>
      <c r="AB16" s="7">
        <f t="shared" ref="AB16:AB79" si="46">IF(AND(K16&gt;0,OR(F16="",I16="",J16="",Z16="",E16="",B16="",L16="",D16="")),1,0)</f>
        <v>0</v>
      </c>
      <c r="AC16" s="7">
        <f t="shared" si="11"/>
        <v>0</v>
      </c>
      <c r="AD16" s="10">
        <f t="shared" ref="AD16:AD79" si="47">VLOOKUP(AJ16,AF16:AG215,2,0)</f>
        <v>0</v>
      </c>
      <c r="AE16" s="7">
        <f t="shared" ref="AE16:AE79" si="48">IF(AND(AC16=1,OR(CV16&lt;&gt;K16)),1,0)</f>
        <v>0</v>
      </c>
      <c r="AF16" s="7" t="str">
        <f t="shared" ref="AF16:AF79" si="49">F16&amp;G16&amp;H16&amp;E16</f>
        <v/>
      </c>
      <c r="AG16" s="10">
        <f t="shared" si="12"/>
        <v>0</v>
      </c>
      <c r="AH16" s="3" t="str">
        <f>IF(AF16="","",COUNTIF($AF$15:$AF$214,AF16))</f>
        <v/>
      </c>
      <c r="AI16" s="3" t="str">
        <f>IF(AF16="","",IF(AH16&gt;=1,AF16,""))</f>
        <v/>
      </c>
      <c r="AJ16" s="3" t="str">
        <f>IF(AI16=AI15,"",AI16)</f>
        <v/>
      </c>
      <c r="AK16" s="3" t="str">
        <f t="shared" si="13"/>
        <v/>
      </c>
      <c r="AL16" s="3" t="str">
        <f>IF(AK16=AK15,"",AK16)</f>
        <v/>
      </c>
      <c r="AM16" s="139" t="str">
        <f t="shared" ref="AM16:AM79" si="50">IF(B16="","",B16)</f>
        <v/>
      </c>
      <c r="AN16" s="139" t="str">
        <f t="shared" ref="AN16:AN79" si="51">IF(E16="","",E16)</f>
        <v/>
      </c>
      <c r="AO16" s="139" t="str">
        <f t="shared" ref="AO16:AO79" si="52">IF(F16="","",F16)</f>
        <v/>
      </c>
      <c r="AP16" s="139" t="str">
        <f t="shared" ref="AP16:AP79" si="53">IF(G16="","",G16)</f>
        <v/>
      </c>
      <c r="AQ16" s="139" t="str">
        <f t="shared" ref="AQ16:AQ79" si="54">IF(H16="","",H16)</f>
        <v/>
      </c>
      <c r="AR16" s="10">
        <f t="shared" si="14"/>
        <v>0</v>
      </c>
      <c r="AS16" s="10">
        <f t="shared" si="15"/>
        <v>0</v>
      </c>
      <c r="AT16" s="10">
        <f t="shared" si="16"/>
        <v>0</v>
      </c>
      <c r="AU16" s="10">
        <f t="shared" si="17"/>
        <v>0</v>
      </c>
      <c r="AV16" s="10">
        <f t="shared" ref="AV16:AV79" si="55">AU16+AT16</f>
        <v>0</v>
      </c>
      <c r="AW16" s="10">
        <f t="shared" si="18"/>
        <v>0</v>
      </c>
      <c r="AX16" s="10">
        <f t="shared" si="19"/>
        <v>0</v>
      </c>
      <c r="AY16" s="10">
        <f t="shared" si="20"/>
        <v>0</v>
      </c>
      <c r="AZ16" s="10">
        <f t="shared" si="21"/>
        <v>0</v>
      </c>
      <c r="BA16" s="10">
        <f t="shared" ref="BA16:BA79" si="56">SUMIFS($K$15:$K$214,$AI$15:$AI$214,AJ16,$J$15:$J$214,$CC$14)</f>
        <v>0</v>
      </c>
      <c r="BB16" s="10">
        <f t="shared" si="22"/>
        <v>0</v>
      </c>
      <c r="BC16" s="10">
        <f t="shared" si="23"/>
        <v>0</v>
      </c>
      <c r="BD16" s="10">
        <f t="shared" si="24"/>
        <v>0</v>
      </c>
      <c r="BE16" s="10">
        <f t="shared" si="25"/>
        <v>0</v>
      </c>
      <c r="BF16" s="10">
        <f t="shared" ref="BF16:BF79" si="57">BE16+BD16</f>
        <v>0</v>
      </c>
      <c r="BG16" s="10">
        <f t="shared" si="26"/>
        <v>0</v>
      </c>
      <c r="BH16" s="10">
        <f t="shared" si="27"/>
        <v>0</v>
      </c>
      <c r="BI16" s="10">
        <f t="shared" si="28"/>
        <v>0</v>
      </c>
      <c r="BJ16" s="10">
        <f t="shared" si="29"/>
        <v>0</v>
      </c>
      <c r="BK16" s="10">
        <f t="shared" ref="BK16:BK79" si="58">SUMIFS($K$15:$K$214,$AI$15:$AI$214,AI16,$J$15:$J$214,$CC$14)</f>
        <v>0</v>
      </c>
      <c r="BL16" s="20">
        <f t="shared" ref="BL16:BL79" si="59">IF(AR16&gt;VLOOKUP(AJ16,$AF$15:$AG$214,2,0),1,0)</f>
        <v>0</v>
      </c>
      <c r="BM16" s="20">
        <f t="shared" ref="BM16:BM79" si="60">IF(AS16&gt;VLOOKUP(AJ16,$AF$15:$AG$214,2,0),1,0)</f>
        <v>0</v>
      </c>
      <c r="BN16" s="20">
        <f t="shared" ref="BN16:BN79" si="61">IF(AV16&gt;VLOOKUP(AJ16,$AF$15:$AG$214,2,0),1,0)</f>
        <v>0</v>
      </c>
      <c r="BO16" s="20">
        <f t="shared" ref="BO16:BO79" si="62">IF(AW16&gt;VLOOKUP(AK16,$AF$15:$AG$214,2,0),1,0)</f>
        <v>0</v>
      </c>
      <c r="BP16" s="10"/>
      <c r="BQ16" s="10"/>
      <c r="BR16" s="10"/>
      <c r="BS16" s="20">
        <f t="shared" ref="BS16:BS79" si="63">IF(AZ16&gt;VLOOKUP(AJ16,$AF$15:$AG$214,2,0),1,0)</f>
        <v>0</v>
      </c>
      <c r="BT16" s="20">
        <f t="shared" ref="BT16:BT79" si="64">IF(BA16&gt;VLOOKUP(AJ16,$AF$15:$AG$214,2,0),1,0)</f>
        <v>0</v>
      </c>
      <c r="BU16" s="20">
        <f t="shared" ref="BU16:BU46" si="65">IF(AND(BB16&gt;AG16,J16=$BU$14),1,0)</f>
        <v>0</v>
      </c>
      <c r="BV16" s="20">
        <f t="shared" si="30"/>
        <v>0</v>
      </c>
      <c r="BW16" s="20">
        <f t="shared" si="31"/>
        <v>0</v>
      </c>
      <c r="BX16" s="20">
        <f t="shared" si="32"/>
        <v>0</v>
      </c>
      <c r="BY16" s="20">
        <f t="shared" si="33"/>
        <v>0</v>
      </c>
      <c r="BZ16" s="20">
        <f t="shared" si="34"/>
        <v>0</v>
      </c>
      <c r="CA16" s="20">
        <f t="shared" ref="CA16:CA79" si="66">IF(AND(BK16&gt;AG16,J16=$CA$14),1,0)</f>
        <v>0</v>
      </c>
      <c r="CB16" s="20">
        <f t="shared" ref="CB16:CB79" si="67">SUM(BU16:CA16)</f>
        <v>0</v>
      </c>
      <c r="CC16" s="44"/>
      <c r="CD16" s="20">
        <f t="shared" ref="CD16:CD79" si="68">IF(AND(J16=$CC$6,Z16&gt;$CD$6),1,IF(AND(J16=$CC$7,Z16&gt;$CD$7),1,IF(AND(J16=$CC$8,Z16&gt;$CD$8),1,IF(AND(J16=$CC$9,Z16&gt;$CD$9),1,IF(AND(J16=$CC$10,Z16&gt;$CD$10),1,IF(AND(J16=$CC$11,Z16&gt;$CD$11),1,IF(AND(J16=$CC$12,Z16&gt;$CD$12),1,IF(AND(J16=$CC$13,Z16&gt;$CD$13),1,IF(AND(J16=$CC$14,Z16&gt;$CD$14),1,0)))))))))</f>
        <v>0</v>
      </c>
      <c r="CH16" s="111" t="s">
        <v>139</v>
      </c>
      <c r="CI16" s="22"/>
      <c r="CJ16" s="7"/>
      <c r="CR16" s="4">
        <f>SUMIF($M$15:$M$214,CH16,$I$15:$I$214)</f>
        <v>0</v>
      </c>
      <c r="CS16" s="113">
        <f>SUM(CR16:CR66)</f>
        <v>0</v>
      </c>
      <c r="CT16" s="60" t="s">
        <v>193</v>
      </c>
      <c r="CV16" s="134">
        <f>SUM(N16:W16)</f>
        <v>0</v>
      </c>
      <c r="CW16" s="134">
        <f t="shared" si="35"/>
        <v>0</v>
      </c>
      <c r="CX16" s="134">
        <f t="shared" si="36"/>
        <v>0</v>
      </c>
      <c r="CY16" s="134">
        <f t="shared" si="37"/>
        <v>0</v>
      </c>
      <c r="CZ16" s="134">
        <f t="shared" si="38"/>
        <v>0</v>
      </c>
      <c r="DA16" s="134">
        <f t="shared" si="39"/>
        <v>0</v>
      </c>
      <c r="DB16" s="134">
        <f t="shared" si="40"/>
        <v>0</v>
      </c>
      <c r="DC16" s="134">
        <f t="shared" si="41"/>
        <v>0</v>
      </c>
      <c r="DD16" s="134">
        <f t="shared" si="42"/>
        <v>0</v>
      </c>
      <c r="DE16" s="134">
        <f t="shared" si="43"/>
        <v>0</v>
      </c>
      <c r="DF16" s="134">
        <f t="shared" si="44"/>
        <v>0</v>
      </c>
      <c r="DG16" s="149">
        <f t="shared" ref="DG16:DG79" si="69">IF(CW16=0,0,CW16/BF16)</f>
        <v>0</v>
      </c>
      <c r="DH16" s="149">
        <f t="shared" ref="DH16:DH79" si="70">IF(CX16=0,0,CX16/BF16)</f>
        <v>0</v>
      </c>
      <c r="DI16" s="149">
        <f t="shared" ref="DI16:DI79" si="71">IF(CY16=0,0,CY16/BF16)</f>
        <v>0</v>
      </c>
      <c r="DJ16" s="149">
        <f t="shared" ref="DJ16:DJ79" si="72">IF(CZ16=0,0,CZ16/BF16)</f>
        <v>0</v>
      </c>
      <c r="DK16" s="149">
        <f t="shared" ref="DK16:DK79" si="73">IF(DA16=0,0,DA16/BF16)</f>
        <v>0</v>
      </c>
      <c r="DL16" s="149">
        <f t="shared" ref="DL16:DL79" si="74">IF(DB16=0,0,DB16/BF16)</f>
        <v>0</v>
      </c>
      <c r="DM16" s="149">
        <f t="shared" ref="DM16:DM79" si="75">IF(DC16=0,0,DC16/BF16)</f>
        <v>0</v>
      </c>
      <c r="DN16" s="149">
        <f t="shared" ref="DN16:DN79" si="76">IF(DD16=0,0,DD16/BF16)</f>
        <v>0</v>
      </c>
      <c r="DO16" s="149">
        <f t="shared" ref="DO16:DO79" si="77">IF(DE16=0,0,DE16/BF16)</f>
        <v>0</v>
      </c>
      <c r="DP16" s="149">
        <f t="shared" ref="DP16:DP79" si="78">IF(DF16=0,0,DF16/BF16)</f>
        <v>0</v>
      </c>
      <c r="DQ16" s="134">
        <f t="array" ref="DQ16">MIN(IF(JPRL=AI16,$AG$15:$AG$214))</f>
        <v>0</v>
      </c>
      <c r="DR16" s="134">
        <f t="array" ref="DR16">MAX(IF(JPRL=AI16,$AG$15:$AG$214))</f>
        <v>0</v>
      </c>
      <c r="DS16" s="132">
        <f t="shared" ref="DS16:DS79" si="79">IF(F16="",0,IF(DQ16&lt;&gt;DR16,1,0))</f>
        <v>0</v>
      </c>
    </row>
    <row r="17" spans="1:123" ht="24.95" customHeight="1" x14ac:dyDescent="0.25">
      <c r="A17" s="5">
        <v>3</v>
      </c>
      <c r="B17" s="225"/>
      <c r="C17" s="226"/>
      <c r="D17" s="205"/>
      <c r="E17" s="202"/>
      <c r="F17" s="203"/>
      <c r="G17" s="203"/>
      <c r="H17" s="203"/>
      <c r="I17" s="195"/>
      <c r="J17" s="197"/>
      <c r="K17" s="195"/>
      <c r="L17" s="199"/>
      <c r="M17" s="200"/>
      <c r="N17" s="195"/>
      <c r="O17" s="195"/>
      <c r="P17" s="195"/>
      <c r="Q17" s="195"/>
      <c r="R17" s="195"/>
      <c r="S17" s="9"/>
      <c r="T17" s="9"/>
      <c r="U17" s="9"/>
      <c r="V17" s="9"/>
      <c r="W17" s="9"/>
      <c r="X17" s="13"/>
      <c r="Y17" s="21"/>
      <c r="Z17" s="207"/>
      <c r="AA17" s="187">
        <f t="shared" si="45"/>
        <v>0</v>
      </c>
      <c r="AB17" s="7">
        <f t="shared" si="46"/>
        <v>0</v>
      </c>
      <c r="AC17" s="7">
        <f t="shared" si="11"/>
        <v>0</v>
      </c>
      <c r="AD17" s="10">
        <f t="shared" si="47"/>
        <v>0</v>
      </c>
      <c r="AE17" s="7">
        <f t="shared" si="48"/>
        <v>0</v>
      </c>
      <c r="AF17" s="7" t="str">
        <f t="shared" si="49"/>
        <v/>
      </c>
      <c r="AG17" s="10">
        <f t="shared" si="12"/>
        <v>0</v>
      </c>
      <c r="AH17" s="3" t="str">
        <f t="shared" ref="AH17:AH80" si="80">IF(AF17="","",COUNTIF($AF$15:$AF$214,AF17))</f>
        <v/>
      </c>
      <c r="AI17" s="3" t="str">
        <f t="shared" ref="AI17:AI80" si="81">IF(AF17="","",IF(AH17&gt;=1,AF17,""))</f>
        <v/>
      </c>
      <c r="AJ17" s="3" t="str">
        <f t="array" ref="AJ17">IF(OR(AI17=$AI$15:AI16),"",AI17)</f>
        <v/>
      </c>
      <c r="AK17" s="3" t="str">
        <f t="shared" si="13"/>
        <v/>
      </c>
      <c r="AL17" s="3" t="str">
        <f t="array" ref="AL17">IF(OR(AK17=$AK$15:AK16),"",AK17)</f>
        <v/>
      </c>
      <c r="AM17" s="139" t="str">
        <f t="shared" si="50"/>
        <v/>
      </c>
      <c r="AN17" s="139" t="str">
        <f t="shared" si="51"/>
        <v/>
      </c>
      <c r="AO17" s="139" t="str">
        <f t="shared" si="52"/>
        <v/>
      </c>
      <c r="AP17" s="139" t="str">
        <f t="shared" si="53"/>
        <v/>
      </c>
      <c r="AQ17" s="139" t="str">
        <f t="shared" si="54"/>
        <v/>
      </c>
      <c r="AR17" s="10">
        <f t="shared" si="14"/>
        <v>0</v>
      </c>
      <c r="AS17" s="10">
        <f t="shared" si="15"/>
        <v>0</v>
      </c>
      <c r="AT17" s="10">
        <f t="shared" si="16"/>
        <v>0</v>
      </c>
      <c r="AU17" s="10">
        <f t="shared" si="17"/>
        <v>0</v>
      </c>
      <c r="AV17" s="10">
        <f t="shared" si="55"/>
        <v>0</v>
      </c>
      <c r="AW17" s="10">
        <f t="shared" si="18"/>
        <v>0</v>
      </c>
      <c r="AX17" s="10">
        <f t="shared" si="19"/>
        <v>0</v>
      </c>
      <c r="AY17" s="10">
        <f t="shared" si="20"/>
        <v>0</v>
      </c>
      <c r="AZ17" s="10">
        <f t="shared" si="21"/>
        <v>0</v>
      </c>
      <c r="BA17" s="10">
        <f t="shared" si="56"/>
        <v>0</v>
      </c>
      <c r="BB17" s="10">
        <f t="shared" si="22"/>
        <v>0</v>
      </c>
      <c r="BC17" s="10">
        <f t="shared" si="23"/>
        <v>0</v>
      </c>
      <c r="BD17" s="10">
        <f t="shared" si="24"/>
        <v>0</v>
      </c>
      <c r="BE17" s="10">
        <f t="shared" si="25"/>
        <v>0</v>
      </c>
      <c r="BF17" s="10">
        <f t="shared" si="57"/>
        <v>0</v>
      </c>
      <c r="BG17" s="10">
        <f t="shared" si="26"/>
        <v>0</v>
      </c>
      <c r="BH17" s="10">
        <f t="shared" si="27"/>
        <v>0</v>
      </c>
      <c r="BI17" s="10">
        <f t="shared" si="28"/>
        <v>0</v>
      </c>
      <c r="BJ17" s="10">
        <f t="shared" si="29"/>
        <v>0</v>
      </c>
      <c r="BK17" s="10">
        <f t="shared" si="58"/>
        <v>0</v>
      </c>
      <c r="BL17" s="20">
        <f t="shared" si="59"/>
        <v>0</v>
      </c>
      <c r="BM17" s="20">
        <f t="shared" si="60"/>
        <v>0</v>
      </c>
      <c r="BN17" s="20">
        <f t="shared" si="61"/>
        <v>0</v>
      </c>
      <c r="BO17" s="20">
        <f t="shared" si="62"/>
        <v>0</v>
      </c>
      <c r="BP17" s="10"/>
      <c r="BQ17" s="10"/>
      <c r="BR17" s="10"/>
      <c r="BS17" s="20">
        <f t="shared" si="63"/>
        <v>0</v>
      </c>
      <c r="BT17" s="20">
        <f t="shared" si="64"/>
        <v>0</v>
      </c>
      <c r="BU17" s="20">
        <f t="shared" si="65"/>
        <v>0</v>
      </c>
      <c r="BV17" s="20">
        <f t="shared" si="30"/>
        <v>0</v>
      </c>
      <c r="BW17" s="20">
        <f t="shared" si="31"/>
        <v>0</v>
      </c>
      <c r="BX17" s="20">
        <f t="shared" si="32"/>
        <v>0</v>
      </c>
      <c r="BY17" s="20">
        <f t="shared" si="33"/>
        <v>0</v>
      </c>
      <c r="BZ17" s="20">
        <f t="shared" si="34"/>
        <v>0</v>
      </c>
      <c r="CA17" s="20">
        <f t="shared" si="66"/>
        <v>0</v>
      </c>
      <c r="CB17" s="20">
        <f t="shared" si="67"/>
        <v>0</v>
      </c>
      <c r="CC17" s="44"/>
      <c r="CD17" s="20">
        <f t="shared" si="68"/>
        <v>0</v>
      </c>
      <c r="CH17" s="111" t="s">
        <v>140</v>
      </c>
      <c r="CI17" s="22"/>
      <c r="CJ17" s="7"/>
      <c r="CR17" s="4">
        <f t="shared" ref="CR17:CR66" si="82">SUMIF($M$15:$M$214,CH17,$I$15:$I$214)</f>
        <v>0</v>
      </c>
      <c r="CT17" s="60" t="s">
        <v>194</v>
      </c>
      <c r="CV17" s="134">
        <f t="shared" ref="CV17:CV80" si="83">SUM(N17:W17)</f>
        <v>0</v>
      </c>
      <c r="CW17" s="134">
        <f t="shared" si="35"/>
        <v>0</v>
      </c>
      <c r="CX17" s="134">
        <f t="shared" si="36"/>
        <v>0</v>
      </c>
      <c r="CY17" s="134">
        <f t="shared" si="37"/>
        <v>0</v>
      </c>
      <c r="CZ17" s="134">
        <f t="shared" si="38"/>
        <v>0</v>
      </c>
      <c r="DA17" s="134">
        <f t="shared" si="39"/>
        <v>0</v>
      </c>
      <c r="DB17" s="134">
        <f t="shared" si="40"/>
        <v>0</v>
      </c>
      <c r="DC17" s="134">
        <f t="shared" si="41"/>
        <v>0</v>
      </c>
      <c r="DD17" s="134">
        <f t="shared" si="42"/>
        <v>0</v>
      </c>
      <c r="DE17" s="134">
        <f t="shared" si="43"/>
        <v>0</v>
      </c>
      <c r="DF17" s="134">
        <f t="shared" si="44"/>
        <v>0</v>
      </c>
      <c r="DG17" s="149">
        <f t="shared" si="69"/>
        <v>0</v>
      </c>
      <c r="DH17" s="149">
        <f t="shared" si="70"/>
        <v>0</v>
      </c>
      <c r="DI17" s="149">
        <f t="shared" si="71"/>
        <v>0</v>
      </c>
      <c r="DJ17" s="149">
        <f t="shared" si="72"/>
        <v>0</v>
      </c>
      <c r="DK17" s="149">
        <f t="shared" si="73"/>
        <v>0</v>
      </c>
      <c r="DL17" s="149">
        <f t="shared" si="74"/>
        <v>0</v>
      </c>
      <c r="DM17" s="149">
        <f t="shared" si="75"/>
        <v>0</v>
      </c>
      <c r="DN17" s="149">
        <f t="shared" si="76"/>
        <v>0</v>
      </c>
      <c r="DO17" s="149">
        <f t="shared" si="77"/>
        <v>0</v>
      </c>
      <c r="DP17" s="149">
        <f t="shared" si="78"/>
        <v>0</v>
      </c>
      <c r="DQ17" s="134">
        <f t="array" ref="DQ17">MIN(IF(JPRL=AI17,$AG$15:$AG$214))</f>
        <v>0</v>
      </c>
      <c r="DR17" s="134">
        <f t="array" ref="DR17">MAX(IF(JPRL=AI17,$AG$15:$AG$214))</f>
        <v>0</v>
      </c>
      <c r="DS17" s="132">
        <f t="shared" si="79"/>
        <v>0</v>
      </c>
    </row>
    <row r="18" spans="1:123" s="143" customFormat="1" ht="24.95" customHeight="1" x14ac:dyDescent="0.25">
      <c r="A18" s="152">
        <v>4</v>
      </c>
      <c r="B18" s="225"/>
      <c r="C18" s="226"/>
      <c r="D18" s="205"/>
      <c r="E18" s="202"/>
      <c r="F18" s="204"/>
      <c r="G18" s="204"/>
      <c r="H18" s="204"/>
      <c r="I18" s="196"/>
      <c r="J18" s="198"/>
      <c r="K18" s="196"/>
      <c r="L18" s="199"/>
      <c r="M18" s="201"/>
      <c r="N18" s="196"/>
      <c r="O18" s="196"/>
      <c r="P18" s="196"/>
      <c r="Q18" s="196"/>
      <c r="R18" s="196"/>
      <c r="S18" s="153"/>
      <c r="T18" s="153"/>
      <c r="U18" s="153"/>
      <c r="V18" s="153"/>
      <c r="W18" s="153"/>
      <c r="X18" s="154"/>
      <c r="Y18" s="155"/>
      <c r="Z18" s="207"/>
      <c r="AA18" s="187">
        <f t="shared" si="45"/>
        <v>0</v>
      </c>
      <c r="AB18" s="7">
        <f t="shared" si="46"/>
        <v>0</v>
      </c>
      <c r="AC18" s="59">
        <f t="shared" si="11"/>
        <v>0</v>
      </c>
      <c r="AD18" s="151">
        <f t="shared" si="47"/>
        <v>0</v>
      </c>
      <c r="AE18" s="59">
        <f t="shared" si="48"/>
        <v>0</v>
      </c>
      <c r="AF18" s="59" t="str">
        <f t="shared" si="49"/>
        <v/>
      </c>
      <c r="AG18" s="151">
        <f t="shared" si="12"/>
        <v>0</v>
      </c>
      <c r="AH18" s="14" t="str">
        <f t="shared" si="80"/>
        <v/>
      </c>
      <c r="AI18" s="14" t="str">
        <f t="shared" si="81"/>
        <v/>
      </c>
      <c r="AJ18" s="14" t="str">
        <f t="array" ref="AJ18">IF(OR(AI18=$AI$15:AI17),"",AI18)</f>
        <v/>
      </c>
      <c r="AK18" s="14" t="str">
        <f t="shared" si="13"/>
        <v/>
      </c>
      <c r="AL18" s="14" t="str">
        <f t="array" ref="AL18">IF(OR(AK18=$AK$15:AK17),"",AK18)</f>
        <v/>
      </c>
      <c r="AM18" s="156" t="str">
        <f t="shared" si="50"/>
        <v/>
      </c>
      <c r="AN18" s="156" t="str">
        <f t="shared" si="51"/>
        <v/>
      </c>
      <c r="AO18" s="156" t="str">
        <f t="shared" si="52"/>
        <v/>
      </c>
      <c r="AP18" s="156" t="str">
        <f t="shared" si="53"/>
        <v/>
      </c>
      <c r="AQ18" s="156" t="str">
        <f t="shared" si="54"/>
        <v/>
      </c>
      <c r="AR18" s="10">
        <f t="shared" si="14"/>
        <v>0</v>
      </c>
      <c r="AS18" s="10">
        <f t="shared" si="15"/>
        <v>0</v>
      </c>
      <c r="AT18" s="10">
        <f t="shared" si="16"/>
        <v>0</v>
      </c>
      <c r="AU18" s="10">
        <f t="shared" si="17"/>
        <v>0</v>
      </c>
      <c r="AV18" s="10">
        <f t="shared" si="55"/>
        <v>0</v>
      </c>
      <c r="AW18" s="10">
        <f t="shared" si="18"/>
        <v>0</v>
      </c>
      <c r="AX18" s="151">
        <f t="shared" si="19"/>
        <v>0</v>
      </c>
      <c r="AY18" s="151">
        <f t="shared" si="20"/>
        <v>0</v>
      </c>
      <c r="AZ18" s="151">
        <f t="shared" si="21"/>
        <v>0</v>
      </c>
      <c r="BA18" s="10">
        <f t="shared" si="56"/>
        <v>0</v>
      </c>
      <c r="BB18" s="151">
        <f t="shared" si="22"/>
        <v>0</v>
      </c>
      <c r="BC18" s="151">
        <f t="shared" si="23"/>
        <v>0</v>
      </c>
      <c r="BD18" s="151">
        <f t="shared" si="24"/>
        <v>0</v>
      </c>
      <c r="BE18" s="151">
        <f t="shared" si="25"/>
        <v>0</v>
      </c>
      <c r="BF18" s="151">
        <f t="shared" si="57"/>
        <v>0</v>
      </c>
      <c r="BG18" s="151">
        <f t="shared" si="26"/>
        <v>0</v>
      </c>
      <c r="BH18" s="151">
        <f t="shared" si="27"/>
        <v>0</v>
      </c>
      <c r="BI18" s="151">
        <f t="shared" si="28"/>
        <v>0</v>
      </c>
      <c r="BJ18" s="151">
        <f t="shared" si="29"/>
        <v>0</v>
      </c>
      <c r="BK18" s="10">
        <f t="shared" si="58"/>
        <v>0</v>
      </c>
      <c r="BL18" s="157">
        <f t="shared" si="59"/>
        <v>0</v>
      </c>
      <c r="BM18" s="157">
        <f t="shared" si="60"/>
        <v>0</v>
      </c>
      <c r="BN18" s="157">
        <f t="shared" si="61"/>
        <v>0</v>
      </c>
      <c r="BO18" s="20">
        <f t="shared" si="62"/>
        <v>0</v>
      </c>
      <c r="BP18" s="151"/>
      <c r="BQ18" s="151"/>
      <c r="BR18" s="151"/>
      <c r="BS18" s="157">
        <f t="shared" si="63"/>
        <v>0</v>
      </c>
      <c r="BT18" s="20">
        <f t="shared" si="64"/>
        <v>0</v>
      </c>
      <c r="BU18" s="157">
        <f t="shared" si="65"/>
        <v>0</v>
      </c>
      <c r="BV18" s="157">
        <f t="shared" si="30"/>
        <v>0</v>
      </c>
      <c r="BW18" s="157">
        <f t="shared" si="31"/>
        <v>0</v>
      </c>
      <c r="BX18" s="157">
        <f t="shared" si="32"/>
        <v>0</v>
      </c>
      <c r="BY18" s="157">
        <f t="shared" si="33"/>
        <v>0</v>
      </c>
      <c r="BZ18" s="157">
        <f t="shared" si="34"/>
        <v>0</v>
      </c>
      <c r="CA18" s="20">
        <f t="shared" si="66"/>
        <v>0</v>
      </c>
      <c r="CB18" s="20">
        <f t="shared" si="67"/>
        <v>0</v>
      </c>
      <c r="CC18" s="44"/>
      <c r="CD18" s="20">
        <f t="shared" si="68"/>
        <v>0</v>
      </c>
      <c r="CH18" s="158" t="s">
        <v>141</v>
      </c>
      <c r="CI18" s="58"/>
      <c r="CJ18" s="59"/>
      <c r="CR18" s="46">
        <f t="shared" si="82"/>
        <v>0</v>
      </c>
      <c r="CT18" s="60" t="s">
        <v>195</v>
      </c>
      <c r="CV18" s="159">
        <f t="shared" si="83"/>
        <v>0</v>
      </c>
      <c r="CW18" s="159">
        <f t="shared" si="35"/>
        <v>0</v>
      </c>
      <c r="CX18" s="159">
        <f t="shared" si="36"/>
        <v>0</v>
      </c>
      <c r="CY18" s="159">
        <f t="shared" si="37"/>
        <v>0</v>
      </c>
      <c r="CZ18" s="159">
        <f t="shared" si="38"/>
        <v>0</v>
      </c>
      <c r="DA18" s="159">
        <f t="shared" si="39"/>
        <v>0</v>
      </c>
      <c r="DB18" s="159">
        <f t="shared" si="40"/>
        <v>0</v>
      </c>
      <c r="DC18" s="159">
        <f t="shared" si="41"/>
        <v>0</v>
      </c>
      <c r="DD18" s="159">
        <f t="shared" si="42"/>
        <v>0</v>
      </c>
      <c r="DE18" s="159">
        <f t="shared" si="43"/>
        <v>0</v>
      </c>
      <c r="DF18" s="159">
        <f t="shared" si="44"/>
        <v>0</v>
      </c>
      <c r="DG18" s="160">
        <f t="shared" si="69"/>
        <v>0</v>
      </c>
      <c r="DH18" s="160">
        <f t="shared" si="70"/>
        <v>0</v>
      </c>
      <c r="DI18" s="160">
        <f t="shared" si="71"/>
        <v>0</v>
      </c>
      <c r="DJ18" s="160">
        <f t="shared" si="72"/>
        <v>0</v>
      </c>
      <c r="DK18" s="160">
        <f t="shared" si="73"/>
        <v>0</v>
      </c>
      <c r="DL18" s="160">
        <f t="shared" si="74"/>
        <v>0</v>
      </c>
      <c r="DM18" s="160">
        <f t="shared" si="75"/>
        <v>0</v>
      </c>
      <c r="DN18" s="160">
        <f t="shared" si="76"/>
        <v>0</v>
      </c>
      <c r="DO18" s="160">
        <f t="shared" si="77"/>
        <v>0</v>
      </c>
      <c r="DP18" s="160">
        <f t="shared" si="78"/>
        <v>0</v>
      </c>
      <c r="DQ18" s="159">
        <f t="array" ref="DQ18">MIN(IF(JPRL=AI18,$AG$15:$AG$214))</f>
        <v>0</v>
      </c>
      <c r="DR18" s="159">
        <f t="array" ref="DR18">MAX(IF(JPRL=AI18,$AG$15:$AG$214))</f>
        <v>0</v>
      </c>
      <c r="DS18" s="132">
        <f t="shared" si="79"/>
        <v>0</v>
      </c>
    </row>
    <row r="19" spans="1:123" s="143" customFormat="1" ht="24.95" customHeight="1" x14ac:dyDescent="0.25">
      <c r="A19" s="152">
        <v>5</v>
      </c>
      <c r="B19" s="225"/>
      <c r="C19" s="226"/>
      <c r="D19" s="205"/>
      <c r="E19" s="202"/>
      <c r="F19" s="204"/>
      <c r="G19" s="204"/>
      <c r="H19" s="204"/>
      <c r="I19" s="196"/>
      <c r="J19" s="198"/>
      <c r="K19" s="196"/>
      <c r="L19" s="199"/>
      <c r="M19" s="201"/>
      <c r="N19" s="196"/>
      <c r="O19" s="196"/>
      <c r="P19" s="196"/>
      <c r="Q19" s="196"/>
      <c r="R19" s="196"/>
      <c r="S19" s="153"/>
      <c r="T19" s="153"/>
      <c r="U19" s="153"/>
      <c r="V19" s="153"/>
      <c r="W19" s="153"/>
      <c r="X19" s="154"/>
      <c r="Y19" s="155"/>
      <c r="Z19" s="207"/>
      <c r="AA19" s="187">
        <f t="shared" si="45"/>
        <v>0</v>
      </c>
      <c r="AB19" s="7">
        <f t="shared" si="46"/>
        <v>0</v>
      </c>
      <c r="AC19" s="59">
        <f t="shared" si="11"/>
        <v>0</v>
      </c>
      <c r="AD19" s="151">
        <f t="shared" si="47"/>
        <v>0</v>
      </c>
      <c r="AE19" s="59">
        <f t="shared" si="48"/>
        <v>0</v>
      </c>
      <c r="AF19" s="59" t="str">
        <f t="shared" si="49"/>
        <v/>
      </c>
      <c r="AG19" s="151">
        <f t="shared" si="12"/>
        <v>0</v>
      </c>
      <c r="AH19" s="14" t="str">
        <f t="shared" si="80"/>
        <v/>
      </c>
      <c r="AI19" s="14" t="str">
        <f t="shared" si="81"/>
        <v/>
      </c>
      <c r="AJ19" s="14" t="str">
        <f t="array" ref="AJ19">IF(OR(AI19=$AI$15:AI18),"",AI19)</f>
        <v/>
      </c>
      <c r="AK19" s="14" t="str">
        <f t="shared" si="13"/>
        <v/>
      </c>
      <c r="AL19" s="14" t="str">
        <f t="array" ref="AL19">IF(OR(AK19=$AK$15:AK18),"",AK19)</f>
        <v/>
      </c>
      <c r="AM19" s="156" t="str">
        <f t="shared" si="50"/>
        <v/>
      </c>
      <c r="AN19" s="156" t="str">
        <f t="shared" si="51"/>
        <v/>
      </c>
      <c r="AO19" s="156" t="str">
        <f t="shared" si="52"/>
        <v/>
      </c>
      <c r="AP19" s="156" t="str">
        <f t="shared" si="53"/>
        <v/>
      </c>
      <c r="AQ19" s="156" t="str">
        <f t="shared" si="54"/>
        <v/>
      </c>
      <c r="AR19" s="151">
        <f t="shared" si="14"/>
        <v>0</v>
      </c>
      <c r="AS19" s="151">
        <f t="shared" si="15"/>
        <v>0</v>
      </c>
      <c r="AT19" s="151">
        <f t="shared" si="16"/>
        <v>0</v>
      </c>
      <c r="AU19" s="151">
        <f t="shared" si="17"/>
        <v>0</v>
      </c>
      <c r="AV19" s="151">
        <f t="shared" si="55"/>
        <v>0</v>
      </c>
      <c r="AW19" s="151">
        <f t="shared" si="18"/>
        <v>0</v>
      </c>
      <c r="AX19" s="151">
        <f t="shared" si="19"/>
        <v>0</v>
      </c>
      <c r="AY19" s="151">
        <f t="shared" si="20"/>
        <v>0</v>
      </c>
      <c r="AZ19" s="151">
        <f t="shared" si="21"/>
        <v>0</v>
      </c>
      <c r="BA19" s="10">
        <f t="shared" si="56"/>
        <v>0</v>
      </c>
      <c r="BB19" s="151">
        <f t="shared" si="22"/>
        <v>0</v>
      </c>
      <c r="BC19" s="151">
        <f t="shared" si="23"/>
        <v>0</v>
      </c>
      <c r="BD19" s="151">
        <f t="shared" si="24"/>
        <v>0</v>
      </c>
      <c r="BE19" s="151">
        <f t="shared" si="25"/>
        <v>0</v>
      </c>
      <c r="BF19" s="151">
        <f t="shared" si="57"/>
        <v>0</v>
      </c>
      <c r="BG19" s="151">
        <f t="shared" si="26"/>
        <v>0</v>
      </c>
      <c r="BH19" s="151">
        <f t="shared" si="27"/>
        <v>0</v>
      </c>
      <c r="BI19" s="151">
        <f t="shared" si="28"/>
        <v>0</v>
      </c>
      <c r="BJ19" s="151">
        <f t="shared" si="29"/>
        <v>0</v>
      </c>
      <c r="BK19" s="10">
        <f t="shared" si="58"/>
        <v>0</v>
      </c>
      <c r="BL19" s="157">
        <f t="shared" si="59"/>
        <v>0</v>
      </c>
      <c r="BM19" s="157">
        <f t="shared" si="60"/>
        <v>0</v>
      </c>
      <c r="BN19" s="157">
        <f t="shared" si="61"/>
        <v>0</v>
      </c>
      <c r="BO19" s="20">
        <f t="shared" si="62"/>
        <v>0</v>
      </c>
      <c r="BP19" s="151"/>
      <c r="BQ19" s="151"/>
      <c r="BR19" s="151"/>
      <c r="BS19" s="157">
        <f t="shared" si="63"/>
        <v>0</v>
      </c>
      <c r="BT19" s="20">
        <f t="shared" si="64"/>
        <v>0</v>
      </c>
      <c r="BU19" s="157">
        <f t="shared" si="65"/>
        <v>0</v>
      </c>
      <c r="BV19" s="157">
        <f t="shared" si="30"/>
        <v>0</v>
      </c>
      <c r="BW19" s="157">
        <f t="shared" si="31"/>
        <v>0</v>
      </c>
      <c r="BX19" s="157">
        <f t="shared" si="32"/>
        <v>0</v>
      </c>
      <c r="BY19" s="157">
        <f t="shared" si="33"/>
        <v>0</v>
      </c>
      <c r="BZ19" s="157">
        <f t="shared" si="34"/>
        <v>0</v>
      </c>
      <c r="CA19" s="20">
        <f t="shared" si="66"/>
        <v>0</v>
      </c>
      <c r="CB19" s="20">
        <f t="shared" si="67"/>
        <v>0</v>
      </c>
      <c r="CC19" s="44"/>
      <c r="CD19" s="20">
        <f t="shared" si="68"/>
        <v>0</v>
      </c>
      <c r="CH19" s="158" t="s">
        <v>142</v>
      </c>
      <c r="CI19" s="58"/>
      <c r="CJ19" s="59"/>
      <c r="CR19" s="46">
        <f t="shared" si="82"/>
        <v>0</v>
      </c>
      <c r="CT19" s="60" t="s">
        <v>196</v>
      </c>
      <c r="CV19" s="159">
        <f t="shared" si="83"/>
        <v>0</v>
      </c>
      <c r="CW19" s="159">
        <f t="shared" si="35"/>
        <v>0</v>
      </c>
      <c r="CX19" s="159">
        <f t="shared" si="36"/>
        <v>0</v>
      </c>
      <c r="CY19" s="159">
        <f t="shared" si="37"/>
        <v>0</v>
      </c>
      <c r="CZ19" s="159">
        <f t="shared" si="38"/>
        <v>0</v>
      </c>
      <c r="DA19" s="159">
        <f t="shared" si="39"/>
        <v>0</v>
      </c>
      <c r="DB19" s="159">
        <f t="shared" si="40"/>
        <v>0</v>
      </c>
      <c r="DC19" s="159">
        <f t="shared" si="41"/>
        <v>0</v>
      </c>
      <c r="DD19" s="159">
        <f t="shared" si="42"/>
        <v>0</v>
      </c>
      <c r="DE19" s="159">
        <f t="shared" si="43"/>
        <v>0</v>
      </c>
      <c r="DF19" s="159">
        <f t="shared" si="44"/>
        <v>0</v>
      </c>
      <c r="DG19" s="160">
        <f t="shared" si="69"/>
        <v>0</v>
      </c>
      <c r="DH19" s="160">
        <f t="shared" si="70"/>
        <v>0</v>
      </c>
      <c r="DI19" s="160">
        <f t="shared" si="71"/>
        <v>0</v>
      </c>
      <c r="DJ19" s="160">
        <f t="shared" si="72"/>
        <v>0</v>
      </c>
      <c r="DK19" s="160">
        <f t="shared" si="73"/>
        <v>0</v>
      </c>
      <c r="DL19" s="160">
        <f t="shared" si="74"/>
        <v>0</v>
      </c>
      <c r="DM19" s="160">
        <f t="shared" si="75"/>
        <v>0</v>
      </c>
      <c r="DN19" s="160">
        <f t="shared" si="76"/>
        <v>0</v>
      </c>
      <c r="DO19" s="160">
        <f t="shared" si="77"/>
        <v>0</v>
      </c>
      <c r="DP19" s="160">
        <f t="shared" si="78"/>
        <v>0</v>
      </c>
      <c r="DQ19" s="159">
        <f t="array" ref="DQ19">MIN(IF(JPRL=AI19,$AG$15:$AG$214))</f>
        <v>0</v>
      </c>
      <c r="DR19" s="159">
        <f t="array" ref="DR19">MAX(IF(JPRL=AI19,$AG$15:$AG$214))</f>
        <v>0</v>
      </c>
      <c r="DS19" s="132">
        <f t="shared" si="79"/>
        <v>0</v>
      </c>
    </row>
    <row r="20" spans="1:123" s="143" customFormat="1" ht="24.95" customHeight="1" x14ac:dyDescent="0.25">
      <c r="A20" s="152">
        <v>6</v>
      </c>
      <c r="B20" s="225"/>
      <c r="C20" s="226"/>
      <c r="D20" s="205"/>
      <c r="E20" s="202"/>
      <c r="F20" s="204"/>
      <c r="G20" s="204"/>
      <c r="H20" s="204"/>
      <c r="I20" s="196"/>
      <c r="J20" s="198"/>
      <c r="K20" s="196"/>
      <c r="L20" s="199"/>
      <c r="M20" s="201"/>
      <c r="N20" s="196"/>
      <c r="O20" s="196"/>
      <c r="P20" s="196"/>
      <c r="Q20" s="196"/>
      <c r="R20" s="196"/>
      <c r="S20" s="153"/>
      <c r="T20" s="153"/>
      <c r="U20" s="153"/>
      <c r="V20" s="153"/>
      <c r="W20" s="153"/>
      <c r="X20" s="154"/>
      <c r="Y20" s="155"/>
      <c r="Z20" s="207"/>
      <c r="AA20" s="187">
        <f t="shared" si="45"/>
        <v>0</v>
      </c>
      <c r="AB20" s="7">
        <f t="shared" si="46"/>
        <v>0</v>
      </c>
      <c r="AC20" s="59">
        <f t="shared" si="11"/>
        <v>0</v>
      </c>
      <c r="AD20" s="151">
        <f t="shared" si="47"/>
        <v>0</v>
      </c>
      <c r="AE20" s="59">
        <f t="shared" si="48"/>
        <v>0</v>
      </c>
      <c r="AF20" s="59" t="str">
        <f t="shared" si="49"/>
        <v/>
      </c>
      <c r="AG20" s="151">
        <f t="shared" si="12"/>
        <v>0</v>
      </c>
      <c r="AH20" s="14" t="str">
        <f t="shared" si="80"/>
        <v/>
      </c>
      <c r="AI20" s="14" t="str">
        <f t="shared" si="81"/>
        <v/>
      </c>
      <c r="AJ20" s="14" t="str">
        <f t="array" ref="AJ20">IF(OR(AI20=$AI$15:AI19),"",AI20)</f>
        <v/>
      </c>
      <c r="AK20" s="14" t="str">
        <f t="shared" si="13"/>
        <v/>
      </c>
      <c r="AL20" s="14" t="str">
        <f t="array" ref="AL20">IF(OR(AK20=$AK$15:AK19),"",AK20)</f>
        <v/>
      </c>
      <c r="AM20" s="156" t="str">
        <f t="shared" si="50"/>
        <v/>
      </c>
      <c r="AN20" s="156" t="str">
        <f t="shared" si="51"/>
        <v/>
      </c>
      <c r="AO20" s="156" t="str">
        <f t="shared" si="52"/>
        <v/>
      </c>
      <c r="AP20" s="156" t="str">
        <f t="shared" si="53"/>
        <v/>
      </c>
      <c r="AQ20" s="156" t="str">
        <f t="shared" si="54"/>
        <v/>
      </c>
      <c r="AR20" s="151">
        <f t="shared" si="14"/>
        <v>0</v>
      </c>
      <c r="AS20" s="151">
        <f t="shared" si="15"/>
        <v>0</v>
      </c>
      <c r="AT20" s="151">
        <f t="shared" si="16"/>
        <v>0</v>
      </c>
      <c r="AU20" s="151">
        <f t="shared" si="17"/>
        <v>0</v>
      </c>
      <c r="AV20" s="151">
        <f t="shared" si="55"/>
        <v>0</v>
      </c>
      <c r="AW20" s="151">
        <f t="shared" si="18"/>
        <v>0</v>
      </c>
      <c r="AX20" s="151">
        <f t="shared" si="19"/>
        <v>0</v>
      </c>
      <c r="AY20" s="151">
        <f t="shared" si="20"/>
        <v>0</v>
      </c>
      <c r="AZ20" s="151">
        <f t="shared" si="21"/>
        <v>0</v>
      </c>
      <c r="BA20" s="10">
        <f t="shared" si="56"/>
        <v>0</v>
      </c>
      <c r="BB20" s="151">
        <f t="shared" si="22"/>
        <v>0</v>
      </c>
      <c r="BC20" s="151">
        <f t="shared" si="23"/>
        <v>0</v>
      </c>
      <c r="BD20" s="151">
        <f t="shared" si="24"/>
        <v>0</v>
      </c>
      <c r="BE20" s="151">
        <f t="shared" si="25"/>
        <v>0</v>
      </c>
      <c r="BF20" s="151">
        <f t="shared" si="57"/>
        <v>0</v>
      </c>
      <c r="BG20" s="151">
        <f t="shared" si="26"/>
        <v>0</v>
      </c>
      <c r="BH20" s="151">
        <f t="shared" si="27"/>
        <v>0</v>
      </c>
      <c r="BI20" s="151">
        <f t="shared" si="28"/>
        <v>0</v>
      </c>
      <c r="BJ20" s="151">
        <f t="shared" si="29"/>
        <v>0</v>
      </c>
      <c r="BK20" s="10">
        <f t="shared" si="58"/>
        <v>0</v>
      </c>
      <c r="BL20" s="157">
        <f t="shared" si="59"/>
        <v>0</v>
      </c>
      <c r="BM20" s="157">
        <f t="shared" si="60"/>
        <v>0</v>
      </c>
      <c r="BN20" s="157">
        <f t="shared" si="61"/>
        <v>0</v>
      </c>
      <c r="BO20" s="20">
        <f t="shared" si="62"/>
        <v>0</v>
      </c>
      <c r="BP20" s="151"/>
      <c r="BQ20" s="151"/>
      <c r="BR20" s="151"/>
      <c r="BS20" s="157">
        <f t="shared" si="63"/>
        <v>0</v>
      </c>
      <c r="BT20" s="20">
        <f t="shared" si="64"/>
        <v>0</v>
      </c>
      <c r="BU20" s="157">
        <f t="shared" si="65"/>
        <v>0</v>
      </c>
      <c r="BV20" s="157">
        <f t="shared" si="30"/>
        <v>0</v>
      </c>
      <c r="BW20" s="157">
        <f t="shared" si="31"/>
        <v>0</v>
      </c>
      <c r="BX20" s="157">
        <f t="shared" si="32"/>
        <v>0</v>
      </c>
      <c r="BY20" s="157">
        <f t="shared" si="33"/>
        <v>0</v>
      </c>
      <c r="BZ20" s="157">
        <f t="shared" si="34"/>
        <v>0</v>
      </c>
      <c r="CA20" s="20">
        <f t="shared" si="66"/>
        <v>0</v>
      </c>
      <c r="CB20" s="20">
        <f t="shared" si="67"/>
        <v>0</v>
      </c>
      <c r="CC20" s="44"/>
      <c r="CD20" s="20">
        <f t="shared" si="68"/>
        <v>0</v>
      </c>
      <c r="CH20" s="158" t="s">
        <v>143</v>
      </c>
      <c r="CI20" s="58"/>
      <c r="CJ20" s="59"/>
      <c r="CR20" s="46">
        <f t="shared" si="82"/>
        <v>0</v>
      </c>
      <c r="CT20" s="60" t="s">
        <v>197</v>
      </c>
      <c r="CV20" s="159">
        <f t="shared" si="83"/>
        <v>0</v>
      </c>
      <c r="CW20" s="159">
        <f t="shared" si="35"/>
        <v>0</v>
      </c>
      <c r="CX20" s="159">
        <f t="shared" si="36"/>
        <v>0</v>
      </c>
      <c r="CY20" s="159">
        <f t="shared" si="37"/>
        <v>0</v>
      </c>
      <c r="CZ20" s="159">
        <f t="shared" si="38"/>
        <v>0</v>
      </c>
      <c r="DA20" s="159">
        <f t="shared" si="39"/>
        <v>0</v>
      </c>
      <c r="DB20" s="159">
        <f t="shared" si="40"/>
        <v>0</v>
      </c>
      <c r="DC20" s="159">
        <f t="shared" si="41"/>
        <v>0</v>
      </c>
      <c r="DD20" s="159">
        <f t="shared" si="42"/>
        <v>0</v>
      </c>
      <c r="DE20" s="159">
        <f t="shared" si="43"/>
        <v>0</v>
      </c>
      <c r="DF20" s="159">
        <f t="shared" si="44"/>
        <v>0</v>
      </c>
      <c r="DG20" s="160">
        <f t="shared" si="69"/>
        <v>0</v>
      </c>
      <c r="DH20" s="160">
        <f t="shared" si="70"/>
        <v>0</v>
      </c>
      <c r="DI20" s="160">
        <f t="shared" si="71"/>
        <v>0</v>
      </c>
      <c r="DJ20" s="160">
        <f t="shared" si="72"/>
        <v>0</v>
      </c>
      <c r="DK20" s="160">
        <f t="shared" si="73"/>
        <v>0</v>
      </c>
      <c r="DL20" s="160">
        <f t="shared" si="74"/>
        <v>0</v>
      </c>
      <c r="DM20" s="160">
        <f t="shared" si="75"/>
        <v>0</v>
      </c>
      <c r="DN20" s="160">
        <f t="shared" si="76"/>
        <v>0</v>
      </c>
      <c r="DO20" s="160">
        <f t="shared" si="77"/>
        <v>0</v>
      </c>
      <c r="DP20" s="160">
        <f t="shared" si="78"/>
        <v>0</v>
      </c>
      <c r="DQ20" s="159">
        <f t="array" ref="DQ20">MIN(IF(JPRL=AI20,$AG$15:$AG$214))</f>
        <v>0</v>
      </c>
      <c r="DR20" s="159">
        <f t="array" ref="DR20">MAX(IF(JPRL=AI20,$AG$15:$AG$214))</f>
        <v>0</v>
      </c>
      <c r="DS20" s="132">
        <f t="shared" si="79"/>
        <v>0</v>
      </c>
    </row>
    <row r="21" spans="1:123" s="143" customFormat="1" ht="24.95" customHeight="1" x14ac:dyDescent="0.25">
      <c r="A21" s="152">
        <v>7</v>
      </c>
      <c r="B21" s="225"/>
      <c r="C21" s="226"/>
      <c r="D21" s="205"/>
      <c r="E21" s="202"/>
      <c r="F21" s="204"/>
      <c r="G21" s="204"/>
      <c r="H21" s="204"/>
      <c r="I21" s="196"/>
      <c r="J21" s="198"/>
      <c r="K21" s="196"/>
      <c r="L21" s="199"/>
      <c r="M21" s="201"/>
      <c r="N21" s="196"/>
      <c r="O21" s="196"/>
      <c r="P21" s="196"/>
      <c r="Q21" s="196"/>
      <c r="R21" s="196"/>
      <c r="S21" s="153"/>
      <c r="T21" s="153"/>
      <c r="U21" s="153"/>
      <c r="V21" s="153"/>
      <c r="W21" s="153"/>
      <c r="X21" s="154"/>
      <c r="Y21" s="155"/>
      <c r="Z21" s="207"/>
      <c r="AA21" s="187">
        <f t="shared" si="45"/>
        <v>0</v>
      </c>
      <c r="AB21" s="7">
        <f t="shared" si="46"/>
        <v>0</v>
      </c>
      <c r="AC21" s="59">
        <f t="shared" si="11"/>
        <v>0</v>
      </c>
      <c r="AD21" s="151">
        <f t="shared" si="47"/>
        <v>0</v>
      </c>
      <c r="AE21" s="59">
        <f t="shared" si="48"/>
        <v>0</v>
      </c>
      <c r="AF21" s="59" t="str">
        <f t="shared" si="49"/>
        <v/>
      </c>
      <c r="AG21" s="151">
        <f t="shared" si="12"/>
        <v>0</v>
      </c>
      <c r="AH21" s="14" t="str">
        <f t="shared" si="80"/>
        <v/>
      </c>
      <c r="AI21" s="14" t="str">
        <f t="shared" si="81"/>
        <v/>
      </c>
      <c r="AJ21" s="14" t="str">
        <f t="array" ref="AJ21">IF(OR(AI21=$AI$15:AI20),"",AI21)</f>
        <v/>
      </c>
      <c r="AK21" s="14" t="str">
        <f t="shared" si="13"/>
        <v/>
      </c>
      <c r="AL21" s="14" t="str">
        <f t="array" ref="AL21">IF(OR(AK21=$AK$15:AK20),"",AK21)</f>
        <v/>
      </c>
      <c r="AM21" s="156" t="str">
        <f t="shared" si="50"/>
        <v/>
      </c>
      <c r="AN21" s="156" t="str">
        <f t="shared" si="51"/>
        <v/>
      </c>
      <c r="AO21" s="156" t="str">
        <f t="shared" si="52"/>
        <v/>
      </c>
      <c r="AP21" s="156" t="str">
        <f t="shared" si="53"/>
        <v/>
      </c>
      <c r="AQ21" s="156" t="str">
        <f t="shared" si="54"/>
        <v/>
      </c>
      <c r="AR21" s="151">
        <f t="shared" si="14"/>
        <v>0</v>
      </c>
      <c r="AS21" s="151">
        <f t="shared" si="15"/>
        <v>0</v>
      </c>
      <c r="AT21" s="151">
        <f t="shared" si="16"/>
        <v>0</v>
      </c>
      <c r="AU21" s="151">
        <f t="shared" si="17"/>
        <v>0</v>
      </c>
      <c r="AV21" s="151">
        <f t="shared" si="55"/>
        <v>0</v>
      </c>
      <c r="AW21" s="151">
        <f t="shared" si="18"/>
        <v>0</v>
      </c>
      <c r="AX21" s="151">
        <f t="shared" si="19"/>
        <v>0</v>
      </c>
      <c r="AY21" s="151">
        <f t="shared" si="20"/>
        <v>0</v>
      </c>
      <c r="AZ21" s="151">
        <f t="shared" si="21"/>
        <v>0</v>
      </c>
      <c r="BA21" s="10">
        <f t="shared" si="56"/>
        <v>0</v>
      </c>
      <c r="BB21" s="151">
        <f t="shared" si="22"/>
        <v>0</v>
      </c>
      <c r="BC21" s="151">
        <f t="shared" si="23"/>
        <v>0</v>
      </c>
      <c r="BD21" s="151">
        <f t="shared" si="24"/>
        <v>0</v>
      </c>
      <c r="BE21" s="151">
        <f t="shared" si="25"/>
        <v>0</v>
      </c>
      <c r="BF21" s="151">
        <f t="shared" si="57"/>
        <v>0</v>
      </c>
      <c r="BG21" s="151">
        <f t="shared" si="26"/>
        <v>0</v>
      </c>
      <c r="BH21" s="151">
        <f t="shared" si="27"/>
        <v>0</v>
      </c>
      <c r="BI21" s="151">
        <f t="shared" si="28"/>
        <v>0</v>
      </c>
      <c r="BJ21" s="151">
        <f t="shared" si="29"/>
        <v>0</v>
      </c>
      <c r="BK21" s="10">
        <f t="shared" si="58"/>
        <v>0</v>
      </c>
      <c r="BL21" s="157">
        <f t="shared" si="59"/>
        <v>0</v>
      </c>
      <c r="BM21" s="157">
        <f t="shared" si="60"/>
        <v>0</v>
      </c>
      <c r="BN21" s="157">
        <f t="shared" si="61"/>
        <v>0</v>
      </c>
      <c r="BO21" s="20">
        <f t="shared" si="62"/>
        <v>0</v>
      </c>
      <c r="BP21" s="151"/>
      <c r="BQ21" s="151"/>
      <c r="BR21" s="151"/>
      <c r="BS21" s="157">
        <f t="shared" si="63"/>
        <v>0</v>
      </c>
      <c r="BT21" s="20">
        <f t="shared" si="64"/>
        <v>0</v>
      </c>
      <c r="BU21" s="157">
        <f t="shared" si="65"/>
        <v>0</v>
      </c>
      <c r="BV21" s="157">
        <f t="shared" si="30"/>
        <v>0</v>
      </c>
      <c r="BW21" s="157">
        <f t="shared" si="31"/>
        <v>0</v>
      </c>
      <c r="BX21" s="157">
        <f t="shared" si="32"/>
        <v>0</v>
      </c>
      <c r="BY21" s="157">
        <f t="shared" si="33"/>
        <v>0</v>
      </c>
      <c r="BZ21" s="157">
        <f t="shared" si="34"/>
        <v>0</v>
      </c>
      <c r="CA21" s="20">
        <f t="shared" si="66"/>
        <v>0</v>
      </c>
      <c r="CB21" s="20">
        <f t="shared" si="67"/>
        <v>0</v>
      </c>
      <c r="CC21" s="44"/>
      <c r="CD21" s="20">
        <f t="shared" si="68"/>
        <v>0</v>
      </c>
      <c r="CH21" s="158" t="s">
        <v>144</v>
      </c>
      <c r="CI21" s="58"/>
      <c r="CJ21" s="59"/>
      <c r="CR21" s="46">
        <f t="shared" si="82"/>
        <v>0</v>
      </c>
      <c r="CT21" s="60" t="s">
        <v>198</v>
      </c>
      <c r="CV21" s="159">
        <f t="shared" si="83"/>
        <v>0</v>
      </c>
      <c r="CW21" s="159">
        <f t="shared" si="35"/>
        <v>0</v>
      </c>
      <c r="CX21" s="159">
        <f t="shared" si="36"/>
        <v>0</v>
      </c>
      <c r="CY21" s="159">
        <f t="shared" si="37"/>
        <v>0</v>
      </c>
      <c r="CZ21" s="159">
        <f t="shared" si="38"/>
        <v>0</v>
      </c>
      <c r="DA21" s="159">
        <f t="shared" si="39"/>
        <v>0</v>
      </c>
      <c r="DB21" s="159">
        <f t="shared" si="40"/>
        <v>0</v>
      </c>
      <c r="DC21" s="159">
        <f t="shared" si="41"/>
        <v>0</v>
      </c>
      <c r="DD21" s="159">
        <f t="shared" si="42"/>
        <v>0</v>
      </c>
      <c r="DE21" s="159">
        <f t="shared" si="43"/>
        <v>0</v>
      </c>
      <c r="DF21" s="159">
        <f t="shared" si="44"/>
        <v>0</v>
      </c>
      <c r="DG21" s="160">
        <f t="shared" si="69"/>
        <v>0</v>
      </c>
      <c r="DH21" s="160">
        <f t="shared" si="70"/>
        <v>0</v>
      </c>
      <c r="DI21" s="160">
        <f t="shared" si="71"/>
        <v>0</v>
      </c>
      <c r="DJ21" s="160">
        <f t="shared" si="72"/>
        <v>0</v>
      </c>
      <c r="DK21" s="160">
        <f t="shared" si="73"/>
        <v>0</v>
      </c>
      <c r="DL21" s="160">
        <f t="shared" si="74"/>
        <v>0</v>
      </c>
      <c r="DM21" s="160">
        <f t="shared" si="75"/>
        <v>0</v>
      </c>
      <c r="DN21" s="160">
        <f t="shared" si="76"/>
        <v>0</v>
      </c>
      <c r="DO21" s="160">
        <f t="shared" si="77"/>
        <v>0</v>
      </c>
      <c r="DP21" s="160">
        <f t="shared" si="78"/>
        <v>0</v>
      </c>
      <c r="DQ21" s="159">
        <f t="array" ref="DQ21">MIN(IF(JPRL=AI21,$AG$15:$AG$214))</f>
        <v>0</v>
      </c>
      <c r="DR21" s="159">
        <f t="array" ref="DR21">MAX(IF(JPRL=AI21,$AG$15:$AG$214))</f>
        <v>0</v>
      </c>
      <c r="DS21" s="132">
        <f t="shared" si="79"/>
        <v>0</v>
      </c>
    </row>
    <row r="22" spans="1:123" s="143" customFormat="1" ht="24.95" customHeight="1" x14ac:dyDescent="0.25">
      <c r="A22" s="152">
        <v>8</v>
      </c>
      <c r="B22" s="225"/>
      <c r="C22" s="226"/>
      <c r="D22" s="205"/>
      <c r="E22" s="202"/>
      <c r="F22" s="204"/>
      <c r="G22" s="204"/>
      <c r="H22" s="204"/>
      <c r="I22" s="196"/>
      <c r="J22" s="198"/>
      <c r="K22" s="196"/>
      <c r="L22" s="199"/>
      <c r="M22" s="201"/>
      <c r="N22" s="196"/>
      <c r="O22" s="196"/>
      <c r="P22" s="196"/>
      <c r="Q22" s="196"/>
      <c r="R22" s="196"/>
      <c r="S22" s="153"/>
      <c r="T22" s="153"/>
      <c r="U22" s="153"/>
      <c r="V22" s="153"/>
      <c r="W22" s="153"/>
      <c r="X22" s="154"/>
      <c r="Y22" s="155"/>
      <c r="Z22" s="207"/>
      <c r="AA22" s="187">
        <f t="shared" si="45"/>
        <v>0</v>
      </c>
      <c r="AB22" s="7">
        <f t="shared" si="46"/>
        <v>0</v>
      </c>
      <c r="AC22" s="59">
        <f t="shared" si="11"/>
        <v>0</v>
      </c>
      <c r="AD22" s="151">
        <f t="shared" si="47"/>
        <v>0</v>
      </c>
      <c r="AE22" s="59">
        <f t="shared" si="48"/>
        <v>0</v>
      </c>
      <c r="AF22" s="59" t="str">
        <f t="shared" si="49"/>
        <v/>
      </c>
      <c r="AG22" s="151">
        <f t="shared" si="12"/>
        <v>0</v>
      </c>
      <c r="AH22" s="14" t="str">
        <f t="shared" si="80"/>
        <v/>
      </c>
      <c r="AI22" s="14" t="str">
        <f t="shared" si="81"/>
        <v/>
      </c>
      <c r="AJ22" s="14" t="str">
        <f t="array" ref="AJ22">IF(OR(AI22=$AI$15:AI21),"",AI22)</f>
        <v/>
      </c>
      <c r="AK22" s="14" t="str">
        <f t="shared" si="13"/>
        <v/>
      </c>
      <c r="AL22" s="14" t="str">
        <f t="array" ref="AL22">IF(OR(AK22=$AK$15:AK21),"",AK22)</f>
        <v/>
      </c>
      <c r="AM22" s="156" t="str">
        <f t="shared" si="50"/>
        <v/>
      </c>
      <c r="AN22" s="156" t="str">
        <f t="shared" si="51"/>
        <v/>
      </c>
      <c r="AO22" s="156" t="str">
        <f t="shared" si="52"/>
        <v/>
      </c>
      <c r="AP22" s="156" t="str">
        <f t="shared" si="53"/>
        <v/>
      </c>
      <c r="AQ22" s="156" t="str">
        <f t="shared" si="54"/>
        <v/>
      </c>
      <c r="AR22" s="10">
        <f t="shared" si="14"/>
        <v>0</v>
      </c>
      <c r="AS22" s="10">
        <f t="shared" si="15"/>
        <v>0</v>
      </c>
      <c r="AT22" s="10">
        <f t="shared" si="16"/>
        <v>0</v>
      </c>
      <c r="AU22" s="10">
        <f t="shared" si="17"/>
        <v>0</v>
      </c>
      <c r="AV22" s="10">
        <f t="shared" si="55"/>
        <v>0</v>
      </c>
      <c r="AW22" s="10">
        <f t="shared" si="18"/>
        <v>0</v>
      </c>
      <c r="AX22" s="151">
        <f t="shared" si="19"/>
        <v>0</v>
      </c>
      <c r="AY22" s="151">
        <f t="shared" si="20"/>
        <v>0</v>
      </c>
      <c r="AZ22" s="151">
        <f t="shared" si="21"/>
        <v>0</v>
      </c>
      <c r="BA22" s="10">
        <f t="shared" si="56"/>
        <v>0</v>
      </c>
      <c r="BB22" s="151">
        <f t="shared" si="22"/>
        <v>0</v>
      </c>
      <c r="BC22" s="151">
        <f t="shared" si="23"/>
        <v>0</v>
      </c>
      <c r="BD22" s="151">
        <f t="shared" si="24"/>
        <v>0</v>
      </c>
      <c r="BE22" s="151">
        <f t="shared" si="25"/>
        <v>0</v>
      </c>
      <c r="BF22" s="151">
        <f t="shared" si="57"/>
        <v>0</v>
      </c>
      <c r="BG22" s="151">
        <f t="shared" si="26"/>
        <v>0</v>
      </c>
      <c r="BH22" s="151">
        <f t="shared" si="27"/>
        <v>0</v>
      </c>
      <c r="BI22" s="151">
        <f t="shared" si="28"/>
        <v>0</v>
      </c>
      <c r="BJ22" s="151">
        <f t="shared" si="29"/>
        <v>0</v>
      </c>
      <c r="BK22" s="10">
        <f t="shared" si="58"/>
        <v>0</v>
      </c>
      <c r="BL22" s="157">
        <f t="shared" si="59"/>
        <v>0</v>
      </c>
      <c r="BM22" s="157">
        <f t="shared" si="60"/>
        <v>0</v>
      </c>
      <c r="BN22" s="157">
        <f t="shared" si="61"/>
        <v>0</v>
      </c>
      <c r="BO22" s="20">
        <f t="shared" si="62"/>
        <v>0</v>
      </c>
      <c r="BP22" s="151"/>
      <c r="BQ22" s="151"/>
      <c r="BR22" s="151"/>
      <c r="BS22" s="157">
        <f t="shared" si="63"/>
        <v>0</v>
      </c>
      <c r="BT22" s="20">
        <f t="shared" si="64"/>
        <v>0</v>
      </c>
      <c r="BU22" s="157">
        <f t="shared" si="65"/>
        <v>0</v>
      </c>
      <c r="BV22" s="157">
        <f t="shared" si="30"/>
        <v>0</v>
      </c>
      <c r="BW22" s="157">
        <f t="shared" si="31"/>
        <v>0</v>
      </c>
      <c r="BX22" s="157">
        <f t="shared" si="32"/>
        <v>0</v>
      </c>
      <c r="BY22" s="157">
        <f t="shared" si="33"/>
        <v>0</v>
      </c>
      <c r="BZ22" s="157">
        <f t="shared" si="34"/>
        <v>0</v>
      </c>
      <c r="CA22" s="20">
        <f t="shared" si="66"/>
        <v>0</v>
      </c>
      <c r="CB22" s="20">
        <f t="shared" si="67"/>
        <v>0</v>
      </c>
      <c r="CC22" s="44"/>
      <c r="CD22" s="20">
        <f t="shared" si="68"/>
        <v>0</v>
      </c>
      <c r="CH22" s="158" t="s">
        <v>145</v>
      </c>
      <c r="CI22" s="58"/>
      <c r="CJ22" s="59"/>
      <c r="CR22" s="46">
        <f t="shared" si="82"/>
        <v>0</v>
      </c>
      <c r="CT22" s="60" t="s">
        <v>199</v>
      </c>
      <c r="CV22" s="159">
        <f t="shared" si="83"/>
        <v>0</v>
      </c>
      <c r="CW22" s="159">
        <f t="shared" si="35"/>
        <v>0</v>
      </c>
      <c r="CX22" s="159">
        <f t="shared" si="36"/>
        <v>0</v>
      </c>
      <c r="CY22" s="159">
        <f t="shared" si="37"/>
        <v>0</v>
      </c>
      <c r="CZ22" s="159">
        <f t="shared" si="38"/>
        <v>0</v>
      </c>
      <c r="DA22" s="159">
        <f t="shared" si="39"/>
        <v>0</v>
      </c>
      <c r="DB22" s="159">
        <f t="shared" si="40"/>
        <v>0</v>
      </c>
      <c r="DC22" s="159">
        <f t="shared" si="41"/>
        <v>0</v>
      </c>
      <c r="DD22" s="159">
        <f t="shared" si="42"/>
        <v>0</v>
      </c>
      <c r="DE22" s="159">
        <f t="shared" si="43"/>
        <v>0</v>
      </c>
      <c r="DF22" s="159">
        <f t="shared" si="44"/>
        <v>0</v>
      </c>
      <c r="DG22" s="160">
        <f t="shared" si="69"/>
        <v>0</v>
      </c>
      <c r="DH22" s="160">
        <f t="shared" si="70"/>
        <v>0</v>
      </c>
      <c r="DI22" s="160">
        <f t="shared" si="71"/>
        <v>0</v>
      </c>
      <c r="DJ22" s="160">
        <f t="shared" si="72"/>
        <v>0</v>
      </c>
      <c r="DK22" s="160">
        <f t="shared" si="73"/>
        <v>0</v>
      </c>
      <c r="DL22" s="160">
        <f t="shared" si="74"/>
        <v>0</v>
      </c>
      <c r="DM22" s="160">
        <f t="shared" si="75"/>
        <v>0</v>
      </c>
      <c r="DN22" s="160">
        <f t="shared" si="76"/>
        <v>0</v>
      </c>
      <c r="DO22" s="160">
        <f t="shared" si="77"/>
        <v>0</v>
      </c>
      <c r="DP22" s="160">
        <f t="shared" si="78"/>
        <v>0</v>
      </c>
      <c r="DQ22" s="159">
        <f t="array" ref="DQ22">MIN(IF(JPRL=AI22,$AG$15:$AG$214))</f>
        <v>0</v>
      </c>
      <c r="DR22" s="159">
        <f t="array" ref="DR22">MAX(IF(JPRL=AI22,$AG$15:$AG$214))</f>
        <v>0</v>
      </c>
      <c r="DS22" s="132">
        <f t="shared" si="79"/>
        <v>0</v>
      </c>
    </row>
    <row r="23" spans="1:123" ht="24.95" customHeight="1" x14ac:dyDescent="0.25">
      <c r="A23" s="5">
        <v>9</v>
      </c>
      <c r="B23" s="225"/>
      <c r="C23" s="226"/>
      <c r="D23" s="205"/>
      <c r="E23" s="202"/>
      <c r="F23" s="204"/>
      <c r="G23" s="204"/>
      <c r="H23" s="204"/>
      <c r="I23" s="196"/>
      <c r="J23" s="198"/>
      <c r="K23" s="196"/>
      <c r="L23" s="199"/>
      <c r="M23" s="201"/>
      <c r="N23" s="196"/>
      <c r="O23" s="196"/>
      <c r="P23" s="196"/>
      <c r="Q23" s="196"/>
      <c r="R23" s="196"/>
      <c r="S23" s="9"/>
      <c r="T23" s="9"/>
      <c r="U23" s="9"/>
      <c r="V23" s="9"/>
      <c r="W23" s="9"/>
      <c r="X23" s="13"/>
      <c r="Y23" s="21"/>
      <c r="Z23" s="207"/>
      <c r="AA23" s="187">
        <f t="shared" si="45"/>
        <v>0</v>
      </c>
      <c r="AB23" s="7">
        <f t="shared" si="46"/>
        <v>0</v>
      </c>
      <c r="AC23" s="7">
        <f t="shared" si="11"/>
        <v>0</v>
      </c>
      <c r="AD23" s="10">
        <f t="shared" si="47"/>
        <v>0</v>
      </c>
      <c r="AE23" s="7">
        <f t="shared" si="48"/>
        <v>0</v>
      </c>
      <c r="AF23" s="7" t="str">
        <f t="shared" si="49"/>
        <v/>
      </c>
      <c r="AG23" s="10">
        <f t="shared" si="12"/>
        <v>0</v>
      </c>
      <c r="AH23" s="3" t="str">
        <f t="shared" si="80"/>
        <v/>
      </c>
      <c r="AI23" s="3" t="str">
        <f t="shared" si="81"/>
        <v/>
      </c>
      <c r="AJ23" s="3" t="str">
        <f t="array" ref="AJ23">IF(OR(AI23=$AI$15:AI22),"",AI23)</f>
        <v/>
      </c>
      <c r="AK23" s="3" t="str">
        <f t="shared" si="13"/>
        <v/>
      </c>
      <c r="AL23" s="3" t="str">
        <f t="array" ref="AL23">IF(OR(AK23=$AK$15:AK22),"",AK23)</f>
        <v/>
      </c>
      <c r="AM23" s="139" t="str">
        <f t="shared" si="50"/>
        <v/>
      </c>
      <c r="AN23" s="139" t="str">
        <f t="shared" si="51"/>
        <v/>
      </c>
      <c r="AO23" s="139" t="str">
        <f t="shared" si="52"/>
        <v/>
      </c>
      <c r="AP23" s="139" t="str">
        <f t="shared" si="53"/>
        <v/>
      </c>
      <c r="AQ23" s="139" t="str">
        <f t="shared" si="54"/>
        <v/>
      </c>
      <c r="AR23" s="10">
        <f t="shared" si="14"/>
        <v>0</v>
      </c>
      <c r="AS23" s="10">
        <f t="shared" si="15"/>
        <v>0</v>
      </c>
      <c r="AT23" s="10">
        <f t="shared" si="16"/>
        <v>0</v>
      </c>
      <c r="AU23" s="10">
        <f t="shared" si="17"/>
        <v>0</v>
      </c>
      <c r="AV23" s="10">
        <f t="shared" si="55"/>
        <v>0</v>
      </c>
      <c r="AW23" s="10">
        <f t="shared" si="18"/>
        <v>0</v>
      </c>
      <c r="AX23" s="10">
        <f t="shared" si="19"/>
        <v>0</v>
      </c>
      <c r="AY23" s="10">
        <f t="shared" si="20"/>
        <v>0</v>
      </c>
      <c r="AZ23" s="10">
        <f t="shared" si="21"/>
        <v>0</v>
      </c>
      <c r="BA23" s="10">
        <f t="shared" si="56"/>
        <v>0</v>
      </c>
      <c r="BB23" s="10">
        <f t="shared" si="22"/>
        <v>0</v>
      </c>
      <c r="BC23" s="10">
        <f t="shared" si="23"/>
        <v>0</v>
      </c>
      <c r="BD23" s="10">
        <f t="shared" si="24"/>
        <v>0</v>
      </c>
      <c r="BE23" s="10">
        <f t="shared" si="25"/>
        <v>0</v>
      </c>
      <c r="BF23" s="10">
        <f t="shared" si="57"/>
        <v>0</v>
      </c>
      <c r="BG23" s="10">
        <f t="shared" si="26"/>
        <v>0</v>
      </c>
      <c r="BH23" s="10">
        <f t="shared" si="27"/>
        <v>0</v>
      </c>
      <c r="BI23" s="10">
        <f t="shared" si="28"/>
        <v>0</v>
      </c>
      <c r="BJ23" s="10">
        <f t="shared" si="29"/>
        <v>0</v>
      </c>
      <c r="BK23" s="10">
        <f t="shared" si="58"/>
        <v>0</v>
      </c>
      <c r="BL23" s="20">
        <f t="shared" si="59"/>
        <v>0</v>
      </c>
      <c r="BM23" s="20">
        <f t="shared" si="60"/>
        <v>0</v>
      </c>
      <c r="BN23" s="20">
        <f t="shared" si="61"/>
        <v>0</v>
      </c>
      <c r="BO23" s="20">
        <f t="shared" si="62"/>
        <v>0</v>
      </c>
      <c r="BP23" s="10"/>
      <c r="BQ23" s="10"/>
      <c r="BR23" s="10"/>
      <c r="BS23" s="20">
        <f t="shared" si="63"/>
        <v>0</v>
      </c>
      <c r="BT23" s="20">
        <f t="shared" si="64"/>
        <v>0</v>
      </c>
      <c r="BU23" s="20">
        <f t="shared" si="65"/>
        <v>0</v>
      </c>
      <c r="BV23" s="20">
        <f t="shared" si="30"/>
        <v>0</v>
      </c>
      <c r="BW23" s="20">
        <f t="shared" si="31"/>
        <v>0</v>
      </c>
      <c r="BX23" s="20">
        <f t="shared" si="32"/>
        <v>0</v>
      </c>
      <c r="BY23" s="20">
        <f t="shared" si="33"/>
        <v>0</v>
      </c>
      <c r="BZ23" s="20">
        <f t="shared" si="34"/>
        <v>0</v>
      </c>
      <c r="CA23" s="20">
        <f t="shared" si="66"/>
        <v>0</v>
      </c>
      <c r="CB23" s="20">
        <f t="shared" si="67"/>
        <v>0</v>
      </c>
      <c r="CC23" s="44"/>
      <c r="CD23" s="20">
        <f t="shared" si="68"/>
        <v>0</v>
      </c>
      <c r="CH23" s="111" t="s">
        <v>146</v>
      </c>
      <c r="CI23" s="22"/>
      <c r="CJ23" s="7"/>
      <c r="CR23" s="4">
        <f t="shared" si="82"/>
        <v>0</v>
      </c>
      <c r="CT23" s="60" t="s">
        <v>200</v>
      </c>
      <c r="CV23" s="134">
        <f t="shared" si="83"/>
        <v>0</v>
      </c>
      <c r="CW23" s="134">
        <f t="shared" si="35"/>
        <v>0</v>
      </c>
      <c r="CX23" s="134">
        <f t="shared" si="36"/>
        <v>0</v>
      </c>
      <c r="CY23" s="134">
        <f t="shared" si="37"/>
        <v>0</v>
      </c>
      <c r="CZ23" s="134">
        <f t="shared" si="38"/>
        <v>0</v>
      </c>
      <c r="DA23" s="134">
        <f t="shared" si="39"/>
        <v>0</v>
      </c>
      <c r="DB23" s="134">
        <f t="shared" si="40"/>
        <v>0</v>
      </c>
      <c r="DC23" s="134">
        <f t="shared" si="41"/>
        <v>0</v>
      </c>
      <c r="DD23" s="134">
        <f t="shared" si="42"/>
        <v>0</v>
      </c>
      <c r="DE23" s="134">
        <f t="shared" si="43"/>
        <v>0</v>
      </c>
      <c r="DF23" s="134">
        <f t="shared" si="44"/>
        <v>0</v>
      </c>
      <c r="DG23" s="149">
        <f t="shared" si="69"/>
        <v>0</v>
      </c>
      <c r="DH23" s="149">
        <f t="shared" si="70"/>
        <v>0</v>
      </c>
      <c r="DI23" s="149">
        <f t="shared" si="71"/>
        <v>0</v>
      </c>
      <c r="DJ23" s="149">
        <f t="shared" si="72"/>
        <v>0</v>
      </c>
      <c r="DK23" s="149">
        <f t="shared" si="73"/>
        <v>0</v>
      </c>
      <c r="DL23" s="149">
        <f t="shared" si="74"/>
        <v>0</v>
      </c>
      <c r="DM23" s="149">
        <f t="shared" si="75"/>
        <v>0</v>
      </c>
      <c r="DN23" s="149">
        <f t="shared" si="76"/>
        <v>0</v>
      </c>
      <c r="DO23" s="149">
        <f t="shared" si="77"/>
        <v>0</v>
      </c>
      <c r="DP23" s="149">
        <f t="shared" si="78"/>
        <v>0</v>
      </c>
      <c r="DQ23" s="134">
        <f t="array" ref="DQ23">MIN(IF(JPRL=AI23,$AG$15:$AG$214))</f>
        <v>0</v>
      </c>
      <c r="DR23" s="134">
        <f t="array" ref="DR23">MAX(IF(JPRL=AI23,$AG$15:$AG$214))</f>
        <v>0</v>
      </c>
      <c r="DS23" s="132">
        <f t="shared" si="79"/>
        <v>0</v>
      </c>
    </row>
    <row r="24" spans="1:123" ht="24.95" customHeight="1" x14ac:dyDescent="0.25">
      <c r="A24" s="5">
        <v>10</v>
      </c>
      <c r="B24" s="225"/>
      <c r="C24" s="226"/>
      <c r="D24" s="205"/>
      <c r="E24" s="202"/>
      <c r="F24" s="203"/>
      <c r="G24" s="203"/>
      <c r="H24" s="203"/>
      <c r="I24" s="195"/>
      <c r="J24" s="197"/>
      <c r="K24" s="195"/>
      <c r="L24" s="199"/>
      <c r="M24" s="200"/>
      <c r="N24" s="195"/>
      <c r="O24" s="195"/>
      <c r="P24" s="195"/>
      <c r="Q24" s="195"/>
      <c r="R24" s="195"/>
      <c r="S24" s="9"/>
      <c r="T24" s="9"/>
      <c r="U24" s="9"/>
      <c r="V24" s="9"/>
      <c r="W24" s="9"/>
      <c r="X24" s="13"/>
      <c r="Y24" s="21"/>
      <c r="Z24" s="207"/>
      <c r="AA24" s="187">
        <f t="shared" si="45"/>
        <v>0</v>
      </c>
      <c r="AB24" s="7">
        <f t="shared" si="46"/>
        <v>0</v>
      </c>
      <c r="AC24" s="7">
        <f t="shared" si="11"/>
        <v>0</v>
      </c>
      <c r="AD24" s="10">
        <f t="shared" si="47"/>
        <v>0</v>
      </c>
      <c r="AE24" s="7">
        <f t="shared" si="48"/>
        <v>0</v>
      </c>
      <c r="AF24" s="7" t="str">
        <f t="shared" si="49"/>
        <v/>
      </c>
      <c r="AG24" s="10">
        <f t="shared" si="12"/>
        <v>0</v>
      </c>
      <c r="AH24" s="3" t="str">
        <f t="shared" si="80"/>
        <v/>
      </c>
      <c r="AI24" s="3" t="str">
        <f t="shared" si="81"/>
        <v/>
      </c>
      <c r="AJ24" s="3" t="str">
        <f t="array" ref="AJ24">IF(OR(AI24=$AI$15:AI23),"",AI24)</f>
        <v/>
      </c>
      <c r="AK24" s="3" t="str">
        <f t="shared" si="13"/>
        <v/>
      </c>
      <c r="AL24" s="3" t="str">
        <f t="array" ref="AL24">IF(OR(AK24=$AK$15:AK23),"",AK24)</f>
        <v/>
      </c>
      <c r="AM24" s="139" t="str">
        <f t="shared" si="50"/>
        <v/>
      </c>
      <c r="AN24" s="139" t="str">
        <f t="shared" si="51"/>
        <v/>
      </c>
      <c r="AO24" s="139" t="str">
        <f t="shared" si="52"/>
        <v/>
      </c>
      <c r="AP24" s="139" t="str">
        <f t="shared" si="53"/>
        <v/>
      </c>
      <c r="AQ24" s="139" t="str">
        <f t="shared" si="54"/>
        <v/>
      </c>
      <c r="AR24" s="10">
        <f t="shared" si="14"/>
        <v>0</v>
      </c>
      <c r="AS24" s="10">
        <f t="shared" si="15"/>
        <v>0</v>
      </c>
      <c r="AT24" s="10">
        <f t="shared" si="16"/>
        <v>0</v>
      </c>
      <c r="AU24" s="10">
        <f t="shared" si="17"/>
        <v>0</v>
      </c>
      <c r="AV24" s="10">
        <f t="shared" si="55"/>
        <v>0</v>
      </c>
      <c r="AW24" s="10">
        <f t="shared" si="18"/>
        <v>0</v>
      </c>
      <c r="AX24" s="10">
        <f t="shared" si="19"/>
        <v>0</v>
      </c>
      <c r="AY24" s="10">
        <f t="shared" si="20"/>
        <v>0</v>
      </c>
      <c r="AZ24" s="10">
        <f t="shared" si="21"/>
        <v>0</v>
      </c>
      <c r="BA24" s="10">
        <f t="shared" si="56"/>
        <v>0</v>
      </c>
      <c r="BB24" s="10">
        <f t="shared" si="22"/>
        <v>0</v>
      </c>
      <c r="BC24" s="10">
        <f t="shared" si="23"/>
        <v>0</v>
      </c>
      <c r="BD24" s="10">
        <f t="shared" si="24"/>
        <v>0</v>
      </c>
      <c r="BE24" s="10">
        <f t="shared" si="25"/>
        <v>0</v>
      </c>
      <c r="BF24" s="10">
        <f t="shared" si="57"/>
        <v>0</v>
      </c>
      <c r="BG24" s="10">
        <f t="shared" si="26"/>
        <v>0</v>
      </c>
      <c r="BH24" s="10">
        <f t="shared" si="27"/>
        <v>0</v>
      </c>
      <c r="BI24" s="10">
        <f t="shared" si="28"/>
        <v>0</v>
      </c>
      <c r="BJ24" s="10">
        <f t="shared" si="29"/>
        <v>0</v>
      </c>
      <c r="BK24" s="10">
        <f t="shared" si="58"/>
        <v>0</v>
      </c>
      <c r="BL24" s="20">
        <f t="shared" si="59"/>
        <v>0</v>
      </c>
      <c r="BM24" s="20">
        <f t="shared" si="60"/>
        <v>0</v>
      </c>
      <c r="BN24" s="20">
        <f t="shared" si="61"/>
        <v>0</v>
      </c>
      <c r="BO24" s="20">
        <f t="shared" si="62"/>
        <v>0</v>
      </c>
      <c r="BP24" s="10"/>
      <c r="BQ24" s="10"/>
      <c r="BR24" s="10"/>
      <c r="BS24" s="20">
        <f t="shared" si="63"/>
        <v>0</v>
      </c>
      <c r="BT24" s="20">
        <f t="shared" si="64"/>
        <v>0</v>
      </c>
      <c r="BU24" s="20">
        <f t="shared" si="65"/>
        <v>0</v>
      </c>
      <c r="BV24" s="20">
        <f t="shared" si="30"/>
        <v>0</v>
      </c>
      <c r="BW24" s="20">
        <f t="shared" si="31"/>
        <v>0</v>
      </c>
      <c r="BX24" s="20">
        <f t="shared" si="32"/>
        <v>0</v>
      </c>
      <c r="BY24" s="20">
        <f t="shared" si="33"/>
        <v>0</v>
      </c>
      <c r="BZ24" s="20">
        <f t="shared" si="34"/>
        <v>0</v>
      </c>
      <c r="CA24" s="20">
        <f t="shared" si="66"/>
        <v>0</v>
      </c>
      <c r="CB24" s="20">
        <f t="shared" si="67"/>
        <v>0</v>
      </c>
      <c r="CC24" s="44"/>
      <c r="CD24" s="20">
        <f t="shared" si="68"/>
        <v>0</v>
      </c>
      <c r="CH24" s="111" t="s">
        <v>147</v>
      </c>
      <c r="CI24" s="22"/>
      <c r="CJ24" s="7"/>
      <c r="CR24" s="4">
        <f t="shared" si="82"/>
        <v>0</v>
      </c>
      <c r="CT24" s="60" t="s">
        <v>201</v>
      </c>
      <c r="CV24" s="134">
        <f t="shared" si="83"/>
        <v>0</v>
      </c>
      <c r="CW24" s="134">
        <f t="shared" si="35"/>
        <v>0</v>
      </c>
      <c r="CX24" s="134">
        <f t="shared" si="36"/>
        <v>0</v>
      </c>
      <c r="CY24" s="134">
        <f t="shared" si="37"/>
        <v>0</v>
      </c>
      <c r="CZ24" s="134">
        <f t="shared" si="38"/>
        <v>0</v>
      </c>
      <c r="DA24" s="134">
        <f t="shared" si="39"/>
        <v>0</v>
      </c>
      <c r="DB24" s="134">
        <f t="shared" si="40"/>
        <v>0</v>
      </c>
      <c r="DC24" s="134">
        <f t="shared" si="41"/>
        <v>0</v>
      </c>
      <c r="DD24" s="134">
        <f t="shared" si="42"/>
        <v>0</v>
      </c>
      <c r="DE24" s="134">
        <f t="shared" si="43"/>
        <v>0</v>
      </c>
      <c r="DF24" s="134">
        <f t="shared" si="44"/>
        <v>0</v>
      </c>
      <c r="DG24" s="149">
        <f t="shared" si="69"/>
        <v>0</v>
      </c>
      <c r="DH24" s="149">
        <f t="shared" si="70"/>
        <v>0</v>
      </c>
      <c r="DI24" s="149">
        <f t="shared" si="71"/>
        <v>0</v>
      </c>
      <c r="DJ24" s="149">
        <f t="shared" si="72"/>
        <v>0</v>
      </c>
      <c r="DK24" s="149">
        <f t="shared" si="73"/>
        <v>0</v>
      </c>
      <c r="DL24" s="149">
        <f t="shared" si="74"/>
        <v>0</v>
      </c>
      <c r="DM24" s="149">
        <f t="shared" si="75"/>
        <v>0</v>
      </c>
      <c r="DN24" s="149">
        <f t="shared" si="76"/>
        <v>0</v>
      </c>
      <c r="DO24" s="149">
        <f t="shared" si="77"/>
        <v>0</v>
      </c>
      <c r="DP24" s="149">
        <f t="shared" si="78"/>
        <v>0</v>
      </c>
      <c r="DQ24" s="134">
        <f t="array" ref="DQ24">MIN(IF(JPRL=AI24,$AG$15:$AG$214))</f>
        <v>0</v>
      </c>
      <c r="DR24" s="134">
        <f t="array" ref="DR24">MAX(IF(JPRL=AI24,$AG$15:$AG$214))</f>
        <v>0</v>
      </c>
      <c r="DS24" s="132">
        <f t="shared" si="79"/>
        <v>0</v>
      </c>
    </row>
    <row r="25" spans="1:123" ht="24.95" customHeight="1" x14ac:dyDescent="0.25">
      <c r="A25" s="5">
        <v>11</v>
      </c>
      <c r="B25" s="225"/>
      <c r="C25" s="226"/>
      <c r="D25" s="205"/>
      <c r="E25" s="202"/>
      <c r="F25" s="203"/>
      <c r="G25" s="203"/>
      <c r="H25" s="203"/>
      <c r="I25" s="195"/>
      <c r="J25" s="197"/>
      <c r="K25" s="195"/>
      <c r="L25" s="199"/>
      <c r="M25" s="200"/>
      <c r="N25" s="195"/>
      <c r="O25" s="195"/>
      <c r="P25" s="195"/>
      <c r="Q25" s="195"/>
      <c r="R25" s="195"/>
      <c r="S25" s="9"/>
      <c r="T25" s="9"/>
      <c r="U25" s="9"/>
      <c r="V25" s="9"/>
      <c r="W25" s="9"/>
      <c r="X25" s="13"/>
      <c r="Y25" s="21"/>
      <c r="Z25" s="207"/>
      <c r="AA25" s="187">
        <f t="shared" si="45"/>
        <v>0</v>
      </c>
      <c r="AB25" s="7">
        <f t="shared" si="46"/>
        <v>0</v>
      </c>
      <c r="AC25" s="7">
        <f t="shared" si="11"/>
        <v>0</v>
      </c>
      <c r="AD25" s="10">
        <f t="shared" si="47"/>
        <v>0</v>
      </c>
      <c r="AE25" s="7">
        <f t="shared" si="48"/>
        <v>0</v>
      </c>
      <c r="AF25" s="7" t="str">
        <f t="shared" si="49"/>
        <v/>
      </c>
      <c r="AG25" s="10">
        <f t="shared" si="12"/>
        <v>0</v>
      </c>
      <c r="AH25" s="3" t="str">
        <f t="shared" si="80"/>
        <v/>
      </c>
      <c r="AI25" s="3" t="str">
        <f t="shared" si="81"/>
        <v/>
      </c>
      <c r="AJ25" s="3" t="str">
        <f t="array" ref="AJ25">IF(OR(AI25=$AI$15:AI24),"",AI25)</f>
        <v/>
      </c>
      <c r="AK25" s="3" t="str">
        <f t="shared" si="13"/>
        <v/>
      </c>
      <c r="AL25" s="3" t="str">
        <f t="array" ref="AL25">IF(OR(AK25=$AK$15:AK24),"",AK25)</f>
        <v/>
      </c>
      <c r="AM25" s="139" t="str">
        <f t="shared" si="50"/>
        <v/>
      </c>
      <c r="AN25" s="139" t="str">
        <f t="shared" si="51"/>
        <v/>
      </c>
      <c r="AO25" s="139" t="str">
        <f t="shared" si="52"/>
        <v/>
      </c>
      <c r="AP25" s="139" t="str">
        <f t="shared" si="53"/>
        <v/>
      </c>
      <c r="AQ25" s="139" t="str">
        <f t="shared" si="54"/>
        <v/>
      </c>
      <c r="AR25" s="10">
        <f t="shared" si="14"/>
        <v>0</v>
      </c>
      <c r="AS25" s="10">
        <f t="shared" si="15"/>
        <v>0</v>
      </c>
      <c r="AT25" s="10">
        <f t="shared" si="16"/>
        <v>0</v>
      </c>
      <c r="AU25" s="10">
        <f t="shared" si="17"/>
        <v>0</v>
      </c>
      <c r="AV25" s="10">
        <f t="shared" si="55"/>
        <v>0</v>
      </c>
      <c r="AW25" s="10">
        <f t="shared" si="18"/>
        <v>0</v>
      </c>
      <c r="AX25" s="10">
        <f t="shared" si="19"/>
        <v>0</v>
      </c>
      <c r="AY25" s="10">
        <f t="shared" si="20"/>
        <v>0</v>
      </c>
      <c r="AZ25" s="10">
        <f t="shared" si="21"/>
        <v>0</v>
      </c>
      <c r="BA25" s="10">
        <f t="shared" si="56"/>
        <v>0</v>
      </c>
      <c r="BB25" s="10">
        <f t="shared" si="22"/>
        <v>0</v>
      </c>
      <c r="BC25" s="10">
        <f t="shared" si="23"/>
        <v>0</v>
      </c>
      <c r="BD25" s="10">
        <f t="shared" si="24"/>
        <v>0</v>
      </c>
      <c r="BE25" s="10">
        <f t="shared" si="25"/>
        <v>0</v>
      </c>
      <c r="BF25" s="10">
        <f t="shared" si="57"/>
        <v>0</v>
      </c>
      <c r="BG25" s="10">
        <f t="shared" si="26"/>
        <v>0</v>
      </c>
      <c r="BH25" s="10">
        <f t="shared" si="27"/>
        <v>0</v>
      </c>
      <c r="BI25" s="10">
        <f t="shared" si="28"/>
        <v>0</v>
      </c>
      <c r="BJ25" s="10">
        <f t="shared" si="29"/>
        <v>0</v>
      </c>
      <c r="BK25" s="10">
        <f t="shared" si="58"/>
        <v>0</v>
      </c>
      <c r="BL25" s="20">
        <f t="shared" si="59"/>
        <v>0</v>
      </c>
      <c r="BM25" s="20">
        <f t="shared" si="60"/>
        <v>0</v>
      </c>
      <c r="BN25" s="20">
        <f t="shared" si="61"/>
        <v>0</v>
      </c>
      <c r="BO25" s="20">
        <f t="shared" si="62"/>
        <v>0</v>
      </c>
      <c r="BP25" s="10"/>
      <c r="BQ25" s="10"/>
      <c r="BR25" s="10"/>
      <c r="BS25" s="20">
        <f t="shared" si="63"/>
        <v>0</v>
      </c>
      <c r="BT25" s="20">
        <f t="shared" si="64"/>
        <v>0</v>
      </c>
      <c r="BU25" s="20">
        <f t="shared" si="65"/>
        <v>0</v>
      </c>
      <c r="BV25" s="20">
        <f t="shared" si="30"/>
        <v>0</v>
      </c>
      <c r="BW25" s="20">
        <f t="shared" si="31"/>
        <v>0</v>
      </c>
      <c r="BX25" s="20">
        <f t="shared" si="32"/>
        <v>0</v>
      </c>
      <c r="BY25" s="20">
        <f t="shared" si="33"/>
        <v>0</v>
      </c>
      <c r="BZ25" s="20">
        <f t="shared" si="34"/>
        <v>0</v>
      </c>
      <c r="CA25" s="20">
        <f t="shared" si="66"/>
        <v>0</v>
      </c>
      <c r="CB25" s="20">
        <f t="shared" si="67"/>
        <v>0</v>
      </c>
      <c r="CC25" s="44"/>
      <c r="CD25" s="20">
        <f t="shared" si="68"/>
        <v>0</v>
      </c>
      <c r="CH25" s="111" t="s">
        <v>148</v>
      </c>
      <c r="CI25" s="22"/>
      <c r="CJ25" s="7"/>
      <c r="CR25" s="4">
        <f t="shared" si="82"/>
        <v>0</v>
      </c>
      <c r="CT25" s="60" t="s">
        <v>202</v>
      </c>
      <c r="CV25" s="134">
        <f t="shared" si="83"/>
        <v>0</v>
      </c>
      <c r="CW25" s="134">
        <f t="shared" si="35"/>
        <v>0</v>
      </c>
      <c r="CX25" s="134">
        <f t="shared" si="36"/>
        <v>0</v>
      </c>
      <c r="CY25" s="134">
        <f t="shared" si="37"/>
        <v>0</v>
      </c>
      <c r="CZ25" s="134">
        <f t="shared" si="38"/>
        <v>0</v>
      </c>
      <c r="DA25" s="134">
        <f t="shared" si="39"/>
        <v>0</v>
      </c>
      <c r="DB25" s="134">
        <f t="shared" si="40"/>
        <v>0</v>
      </c>
      <c r="DC25" s="134">
        <f t="shared" si="41"/>
        <v>0</v>
      </c>
      <c r="DD25" s="134">
        <f t="shared" si="42"/>
        <v>0</v>
      </c>
      <c r="DE25" s="134">
        <f t="shared" si="43"/>
        <v>0</v>
      </c>
      <c r="DF25" s="134">
        <f t="shared" si="44"/>
        <v>0</v>
      </c>
      <c r="DG25" s="149">
        <f t="shared" si="69"/>
        <v>0</v>
      </c>
      <c r="DH25" s="149">
        <f t="shared" si="70"/>
        <v>0</v>
      </c>
      <c r="DI25" s="149">
        <f t="shared" si="71"/>
        <v>0</v>
      </c>
      <c r="DJ25" s="149">
        <f t="shared" si="72"/>
        <v>0</v>
      </c>
      <c r="DK25" s="149">
        <f t="shared" si="73"/>
        <v>0</v>
      </c>
      <c r="DL25" s="149">
        <f t="shared" si="74"/>
        <v>0</v>
      </c>
      <c r="DM25" s="149">
        <f t="shared" si="75"/>
        <v>0</v>
      </c>
      <c r="DN25" s="149">
        <f t="shared" si="76"/>
        <v>0</v>
      </c>
      <c r="DO25" s="149">
        <f t="shared" si="77"/>
        <v>0</v>
      </c>
      <c r="DP25" s="149">
        <f t="shared" si="78"/>
        <v>0</v>
      </c>
      <c r="DQ25" s="134">
        <f t="array" ref="DQ25">MIN(IF(JPRL=AI25,$AG$15:$AG$214))</f>
        <v>0</v>
      </c>
      <c r="DR25" s="134">
        <f t="array" ref="DR25">MAX(IF(JPRL=AI25,$AG$15:$AG$214))</f>
        <v>0</v>
      </c>
      <c r="DS25" s="132">
        <f t="shared" si="79"/>
        <v>0</v>
      </c>
    </row>
    <row r="26" spans="1:123" ht="24.95" customHeight="1" x14ac:dyDescent="0.25">
      <c r="A26" s="5">
        <v>12</v>
      </c>
      <c r="B26" s="225"/>
      <c r="C26" s="226"/>
      <c r="D26" s="205"/>
      <c r="E26" s="202"/>
      <c r="F26" s="203"/>
      <c r="G26" s="203"/>
      <c r="H26" s="203"/>
      <c r="I26" s="195"/>
      <c r="J26" s="197"/>
      <c r="K26" s="195"/>
      <c r="L26" s="199"/>
      <c r="M26" s="200"/>
      <c r="N26" s="195"/>
      <c r="O26" s="195"/>
      <c r="P26" s="195"/>
      <c r="Q26" s="195"/>
      <c r="R26" s="195"/>
      <c r="S26" s="9"/>
      <c r="T26" s="9"/>
      <c r="U26" s="9"/>
      <c r="V26" s="9"/>
      <c r="W26" s="9"/>
      <c r="X26" s="13"/>
      <c r="Y26" s="21"/>
      <c r="Z26" s="207"/>
      <c r="AA26" s="187">
        <f t="shared" si="45"/>
        <v>0</v>
      </c>
      <c r="AB26" s="7">
        <f t="shared" si="46"/>
        <v>0</v>
      </c>
      <c r="AC26" s="7">
        <f t="shared" si="11"/>
        <v>0</v>
      </c>
      <c r="AD26" s="10">
        <f t="shared" si="47"/>
        <v>0</v>
      </c>
      <c r="AE26" s="7">
        <f t="shared" si="48"/>
        <v>0</v>
      </c>
      <c r="AF26" s="7" t="str">
        <f t="shared" si="49"/>
        <v/>
      </c>
      <c r="AG26" s="10">
        <f t="shared" si="12"/>
        <v>0</v>
      </c>
      <c r="AH26" s="3" t="str">
        <f t="shared" si="80"/>
        <v/>
      </c>
      <c r="AI26" s="3" t="str">
        <f t="shared" si="81"/>
        <v/>
      </c>
      <c r="AJ26" s="3" t="str">
        <f t="array" ref="AJ26">IF(OR(AI26=$AI$15:AI25),"",AI26)</f>
        <v/>
      </c>
      <c r="AK26" s="3" t="str">
        <f t="shared" si="13"/>
        <v/>
      </c>
      <c r="AL26" s="3" t="str">
        <f t="array" ref="AL26">IF(OR(AK26=$AK$15:AK25),"",AK26)</f>
        <v/>
      </c>
      <c r="AM26" s="139" t="str">
        <f t="shared" si="50"/>
        <v/>
      </c>
      <c r="AN26" s="139" t="str">
        <f t="shared" si="51"/>
        <v/>
      </c>
      <c r="AO26" s="139" t="str">
        <f t="shared" si="52"/>
        <v/>
      </c>
      <c r="AP26" s="139" t="str">
        <f t="shared" si="53"/>
        <v/>
      </c>
      <c r="AQ26" s="139" t="str">
        <f t="shared" si="54"/>
        <v/>
      </c>
      <c r="AR26" s="10">
        <f t="shared" si="14"/>
        <v>0</v>
      </c>
      <c r="AS26" s="10">
        <f t="shared" si="15"/>
        <v>0</v>
      </c>
      <c r="AT26" s="10">
        <f t="shared" si="16"/>
        <v>0</v>
      </c>
      <c r="AU26" s="10">
        <f t="shared" si="17"/>
        <v>0</v>
      </c>
      <c r="AV26" s="10">
        <f t="shared" si="55"/>
        <v>0</v>
      </c>
      <c r="AW26" s="10">
        <f t="shared" si="18"/>
        <v>0</v>
      </c>
      <c r="AX26" s="10">
        <f t="shared" si="19"/>
        <v>0</v>
      </c>
      <c r="AY26" s="10">
        <f t="shared" si="20"/>
        <v>0</v>
      </c>
      <c r="AZ26" s="10">
        <f t="shared" si="21"/>
        <v>0</v>
      </c>
      <c r="BA26" s="10">
        <f t="shared" si="56"/>
        <v>0</v>
      </c>
      <c r="BB26" s="10">
        <f t="shared" si="22"/>
        <v>0</v>
      </c>
      <c r="BC26" s="10">
        <f t="shared" si="23"/>
        <v>0</v>
      </c>
      <c r="BD26" s="10">
        <f t="shared" si="24"/>
        <v>0</v>
      </c>
      <c r="BE26" s="10">
        <f t="shared" si="25"/>
        <v>0</v>
      </c>
      <c r="BF26" s="10">
        <f t="shared" si="57"/>
        <v>0</v>
      </c>
      <c r="BG26" s="10">
        <f t="shared" si="26"/>
        <v>0</v>
      </c>
      <c r="BH26" s="10">
        <f t="shared" si="27"/>
        <v>0</v>
      </c>
      <c r="BI26" s="10">
        <f t="shared" si="28"/>
        <v>0</v>
      </c>
      <c r="BJ26" s="10">
        <f t="shared" si="29"/>
        <v>0</v>
      </c>
      <c r="BK26" s="10">
        <f t="shared" si="58"/>
        <v>0</v>
      </c>
      <c r="BL26" s="20">
        <f t="shared" si="59"/>
        <v>0</v>
      </c>
      <c r="BM26" s="20">
        <f t="shared" si="60"/>
        <v>0</v>
      </c>
      <c r="BN26" s="20">
        <f t="shared" si="61"/>
        <v>0</v>
      </c>
      <c r="BO26" s="20">
        <f t="shared" si="62"/>
        <v>0</v>
      </c>
      <c r="BP26" s="10"/>
      <c r="BQ26" s="10"/>
      <c r="BR26" s="10"/>
      <c r="BS26" s="20">
        <f t="shared" si="63"/>
        <v>0</v>
      </c>
      <c r="BT26" s="20">
        <f t="shared" si="64"/>
        <v>0</v>
      </c>
      <c r="BU26" s="20">
        <f t="shared" si="65"/>
        <v>0</v>
      </c>
      <c r="BV26" s="20">
        <f t="shared" si="30"/>
        <v>0</v>
      </c>
      <c r="BW26" s="20">
        <f t="shared" si="31"/>
        <v>0</v>
      </c>
      <c r="BX26" s="20">
        <f t="shared" si="32"/>
        <v>0</v>
      </c>
      <c r="BY26" s="20">
        <f t="shared" si="33"/>
        <v>0</v>
      </c>
      <c r="BZ26" s="20">
        <f t="shared" si="34"/>
        <v>0</v>
      </c>
      <c r="CA26" s="20">
        <f t="shared" si="66"/>
        <v>0</v>
      </c>
      <c r="CB26" s="20">
        <f t="shared" si="67"/>
        <v>0</v>
      </c>
      <c r="CC26" s="44"/>
      <c r="CD26" s="20">
        <f t="shared" si="68"/>
        <v>0</v>
      </c>
      <c r="CH26" s="111" t="s">
        <v>149</v>
      </c>
      <c r="CI26" s="22"/>
      <c r="CJ26" s="7"/>
      <c r="CR26" s="4">
        <f t="shared" si="82"/>
        <v>0</v>
      </c>
      <c r="CT26" s="60" t="s">
        <v>203</v>
      </c>
      <c r="CV26" s="134">
        <f t="shared" si="83"/>
        <v>0</v>
      </c>
      <c r="CW26" s="134">
        <f t="shared" si="35"/>
        <v>0</v>
      </c>
      <c r="CX26" s="134">
        <f t="shared" si="36"/>
        <v>0</v>
      </c>
      <c r="CY26" s="134">
        <f t="shared" si="37"/>
        <v>0</v>
      </c>
      <c r="CZ26" s="134">
        <f t="shared" si="38"/>
        <v>0</v>
      </c>
      <c r="DA26" s="134">
        <f t="shared" si="39"/>
        <v>0</v>
      </c>
      <c r="DB26" s="134">
        <f t="shared" si="40"/>
        <v>0</v>
      </c>
      <c r="DC26" s="134">
        <f t="shared" si="41"/>
        <v>0</v>
      </c>
      <c r="DD26" s="134">
        <f t="shared" si="42"/>
        <v>0</v>
      </c>
      <c r="DE26" s="134">
        <f t="shared" si="43"/>
        <v>0</v>
      </c>
      <c r="DF26" s="134">
        <f t="shared" si="44"/>
        <v>0</v>
      </c>
      <c r="DG26" s="149">
        <f t="shared" si="69"/>
        <v>0</v>
      </c>
      <c r="DH26" s="149">
        <f t="shared" si="70"/>
        <v>0</v>
      </c>
      <c r="DI26" s="149">
        <f t="shared" si="71"/>
        <v>0</v>
      </c>
      <c r="DJ26" s="149">
        <f t="shared" si="72"/>
        <v>0</v>
      </c>
      <c r="DK26" s="149">
        <f t="shared" si="73"/>
        <v>0</v>
      </c>
      <c r="DL26" s="149">
        <f t="shared" si="74"/>
        <v>0</v>
      </c>
      <c r="DM26" s="149">
        <f t="shared" si="75"/>
        <v>0</v>
      </c>
      <c r="DN26" s="149">
        <f t="shared" si="76"/>
        <v>0</v>
      </c>
      <c r="DO26" s="149">
        <f t="shared" si="77"/>
        <v>0</v>
      </c>
      <c r="DP26" s="149">
        <f t="shared" si="78"/>
        <v>0</v>
      </c>
      <c r="DQ26" s="134">
        <f t="array" ref="DQ26">MIN(IF(JPRL=AI26,$AG$15:$AG$214))</f>
        <v>0</v>
      </c>
      <c r="DR26" s="134">
        <f t="array" ref="DR26">MAX(IF(JPRL=AI26,$AG$15:$AG$214))</f>
        <v>0</v>
      </c>
      <c r="DS26" s="132">
        <f t="shared" si="79"/>
        <v>0</v>
      </c>
    </row>
    <row r="27" spans="1:123" ht="24.95" customHeight="1" x14ac:dyDescent="0.25">
      <c r="A27" s="5">
        <v>13</v>
      </c>
      <c r="B27" s="225"/>
      <c r="C27" s="226"/>
      <c r="D27" s="205"/>
      <c r="E27" s="202"/>
      <c r="F27" s="203"/>
      <c r="G27" s="203"/>
      <c r="H27" s="203"/>
      <c r="I27" s="195"/>
      <c r="J27" s="197"/>
      <c r="K27" s="195"/>
      <c r="L27" s="199"/>
      <c r="M27" s="200"/>
      <c r="N27" s="195"/>
      <c r="O27" s="195"/>
      <c r="P27" s="195"/>
      <c r="Q27" s="195"/>
      <c r="R27" s="195"/>
      <c r="S27" s="9"/>
      <c r="T27" s="9"/>
      <c r="U27" s="9"/>
      <c r="V27" s="9"/>
      <c r="W27" s="9"/>
      <c r="X27" s="13"/>
      <c r="Y27" s="21"/>
      <c r="Z27" s="207"/>
      <c r="AA27" s="187">
        <f t="shared" si="45"/>
        <v>0</v>
      </c>
      <c r="AB27" s="7">
        <f t="shared" si="46"/>
        <v>0</v>
      </c>
      <c r="AC27" s="7">
        <f t="shared" si="11"/>
        <v>0</v>
      </c>
      <c r="AD27" s="10">
        <f t="shared" si="47"/>
        <v>0</v>
      </c>
      <c r="AE27" s="7">
        <f t="shared" si="48"/>
        <v>0</v>
      </c>
      <c r="AF27" s="7" t="str">
        <f t="shared" si="49"/>
        <v/>
      </c>
      <c r="AG27" s="10">
        <f t="shared" si="12"/>
        <v>0</v>
      </c>
      <c r="AH27" s="3" t="str">
        <f t="shared" si="80"/>
        <v/>
      </c>
      <c r="AI27" s="3" t="str">
        <f t="shared" si="81"/>
        <v/>
      </c>
      <c r="AJ27" s="3" t="str">
        <f t="array" ref="AJ27">IF(OR(AI27=$AI$15:AI26),"",AI27)</f>
        <v/>
      </c>
      <c r="AK27" s="3" t="str">
        <f t="shared" si="13"/>
        <v/>
      </c>
      <c r="AL27" s="3" t="str">
        <f t="array" ref="AL27">IF(OR(AK27=$AK$15:AK26),"",AK27)</f>
        <v/>
      </c>
      <c r="AM27" s="139" t="str">
        <f t="shared" si="50"/>
        <v/>
      </c>
      <c r="AN27" s="139" t="str">
        <f t="shared" si="51"/>
        <v/>
      </c>
      <c r="AO27" s="139" t="str">
        <f t="shared" si="52"/>
        <v/>
      </c>
      <c r="AP27" s="139" t="str">
        <f t="shared" si="53"/>
        <v/>
      </c>
      <c r="AQ27" s="139" t="str">
        <f t="shared" si="54"/>
        <v/>
      </c>
      <c r="AR27" s="10">
        <f t="shared" si="14"/>
        <v>0</v>
      </c>
      <c r="AS27" s="10">
        <f t="shared" si="15"/>
        <v>0</v>
      </c>
      <c r="AT27" s="10">
        <f t="shared" si="16"/>
        <v>0</v>
      </c>
      <c r="AU27" s="10">
        <f t="shared" si="17"/>
        <v>0</v>
      </c>
      <c r="AV27" s="10">
        <f t="shared" si="55"/>
        <v>0</v>
      </c>
      <c r="AW27" s="10">
        <f t="shared" si="18"/>
        <v>0</v>
      </c>
      <c r="AX27" s="10">
        <f t="shared" si="19"/>
        <v>0</v>
      </c>
      <c r="AY27" s="10">
        <f t="shared" si="20"/>
        <v>0</v>
      </c>
      <c r="AZ27" s="10">
        <f t="shared" si="21"/>
        <v>0</v>
      </c>
      <c r="BA27" s="10">
        <f t="shared" si="56"/>
        <v>0</v>
      </c>
      <c r="BB27" s="10">
        <f t="shared" si="22"/>
        <v>0</v>
      </c>
      <c r="BC27" s="10">
        <f t="shared" si="23"/>
        <v>0</v>
      </c>
      <c r="BD27" s="10">
        <f t="shared" si="24"/>
        <v>0</v>
      </c>
      <c r="BE27" s="10">
        <f t="shared" si="25"/>
        <v>0</v>
      </c>
      <c r="BF27" s="10">
        <f t="shared" si="57"/>
        <v>0</v>
      </c>
      <c r="BG27" s="10">
        <f t="shared" si="26"/>
        <v>0</v>
      </c>
      <c r="BH27" s="10">
        <f t="shared" si="27"/>
        <v>0</v>
      </c>
      <c r="BI27" s="10">
        <f t="shared" si="28"/>
        <v>0</v>
      </c>
      <c r="BJ27" s="10">
        <f t="shared" si="29"/>
        <v>0</v>
      </c>
      <c r="BK27" s="10">
        <f t="shared" si="58"/>
        <v>0</v>
      </c>
      <c r="BL27" s="20">
        <f t="shared" si="59"/>
        <v>0</v>
      </c>
      <c r="BM27" s="20">
        <f t="shared" si="60"/>
        <v>0</v>
      </c>
      <c r="BN27" s="20">
        <f t="shared" si="61"/>
        <v>0</v>
      </c>
      <c r="BO27" s="20">
        <f t="shared" si="62"/>
        <v>0</v>
      </c>
      <c r="BP27" s="10"/>
      <c r="BQ27" s="10"/>
      <c r="BR27" s="10"/>
      <c r="BS27" s="20">
        <f t="shared" si="63"/>
        <v>0</v>
      </c>
      <c r="BT27" s="20">
        <f t="shared" si="64"/>
        <v>0</v>
      </c>
      <c r="BU27" s="20">
        <f t="shared" si="65"/>
        <v>0</v>
      </c>
      <c r="BV27" s="20">
        <f t="shared" si="30"/>
        <v>0</v>
      </c>
      <c r="BW27" s="20">
        <f t="shared" si="31"/>
        <v>0</v>
      </c>
      <c r="BX27" s="20">
        <f t="shared" si="32"/>
        <v>0</v>
      </c>
      <c r="BY27" s="20">
        <f t="shared" si="33"/>
        <v>0</v>
      </c>
      <c r="BZ27" s="20">
        <f t="shared" si="34"/>
        <v>0</v>
      </c>
      <c r="CA27" s="20">
        <f t="shared" si="66"/>
        <v>0</v>
      </c>
      <c r="CB27" s="20">
        <f t="shared" si="67"/>
        <v>0</v>
      </c>
      <c r="CC27" s="44"/>
      <c r="CD27" s="20">
        <f t="shared" si="68"/>
        <v>0</v>
      </c>
      <c r="CH27" s="111" t="s">
        <v>150</v>
      </c>
      <c r="CI27" s="22"/>
      <c r="CJ27" s="7"/>
      <c r="CR27" s="4">
        <f t="shared" si="82"/>
        <v>0</v>
      </c>
      <c r="CT27" s="60" t="s">
        <v>204</v>
      </c>
      <c r="CV27" s="134">
        <f t="shared" si="83"/>
        <v>0</v>
      </c>
      <c r="CW27" s="134">
        <f t="shared" si="35"/>
        <v>0</v>
      </c>
      <c r="CX27" s="134">
        <f t="shared" si="36"/>
        <v>0</v>
      </c>
      <c r="CY27" s="134">
        <f t="shared" si="37"/>
        <v>0</v>
      </c>
      <c r="CZ27" s="134">
        <f t="shared" si="38"/>
        <v>0</v>
      </c>
      <c r="DA27" s="134">
        <f t="shared" si="39"/>
        <v>0</v>
      </c>
      <c r="DB27" s="134">
        <f t="shared" si="40"/>
        <v>0</v>
      </c>
      <c r="DC27" s="134">
        <f t="shared" si="41"/>
        <v>0</v>
      </c>
      <c r="DD27" s="134">
        <f t="shared" si="42"/>
        <v>0</v>
      </c>
      <c r="DE27" s="134">
        <f t="shared" si="43"/>
        <v>0</v>
      </c>
      <c r="DF27" s="134">
        <f t="shared" si="44"/>
        <v>0</v>
      </c>
      <c r="DG27" s="149">
        <f t="shared" si="69"/>
        <v>0</v>
      </c>
      <c r="DH27" s="149">
        <f t="shared" si="70"/>
        <v>0</v>
      </c>
      <c r="DI27" s="149">
        <f t="shared" si="71"/>
        <v>0</v>
      </c>
      <c r="DJ27" s="149">
        <f t="shared" si="72"/>
        <v>0</v>
      </c>
      <c r="DK27" s="149">
        <f t="shared" si="73"/>
        <v>0</v>
      </c>
      <c r="DL27" s="149">
        <f t="shared" si="74"/>
        <v>0</v>
      </c>
      <c r="DM27" s="149">
        <f t="shared" si="75"/>
        <v>0</v>
      </c>
      <c r="DN27" s="149">
        <f t="shared" si="76"/>
        <v>0</v>
      </c>
      <c r="DO27" s="149">
        <f t="shared" si="77"/>
        <v>0</v>
      </c>
      <c r="DP27" s="149">
        <f t="shared" si="78"/>
        <v>0</v>
      </c>
      <c r="DQ27" s="134">
        <f t="array" ref="DQ27">MIN(IF(JPRL=AI27,$AG$15:$AG$214))</f>
        <v>0</v>
      </c>
      <c r="DR27" s="134">
        <f t="array" ref="DR27">MAX(IF(JPRL=AI27,$AG$15:$AG$214))</f>
        <v>0</v>
      </c>
      <c r="DS27" s="132">
        <f t="shared" si="79"/>
        <v>0</v>
      </c>
    </row>
    <row r="28" spans="1:123" ht="24.95" customHeight="1" x14ac:dyDescent="0.25">
      <c r="A28" s="5">
        <v>14</v>
      </c>
      <c r="B28" s="225"/>
      <c r="C28" s="226"/>
      <c r="D28" s="205"/>
      <c r="E28" s="202"/>
      <c r="F28" s="203"/>
      <c r="G28" s="203"/>
      <c r="H28" s="203"/>
      <c r="I28" s="195"/>
      <c r="J28" s="197"/>
      <c r="K28" s="195"/>
      <c r="L28" s="199"/>
      <c r="M28" s="200"/>
      <c r="N28" s="195"/>
      <c r="O28" s="195"/>
      <c r="P28" s="195"/>
      <c r="Q28" s="195"/>
      <c r="R28" s="195"/>
      <c r="S28" s="9"/>
      <c r="T28" s="9"/>
      <c r="U28" s="9"/>
      <c r="V28" s="9"/>
      <c r="W28" s="9"/>
      <c r="X28" s="13"/>
      <c r="Y28" s="21"/>
      <c r="Z28" s="207"/>
      <c r="AA28" s="187">
        <f t="shared" si="45"/>
        <v>0</v>
      </c>
      <c r="AB28" s="7">
        <f t="shared" si="46"/>
        <v>0</v>
      </c>
      <c r="AC28" s="7">
        <f t="shared" si="11"/>
        <v>0</v>
      </c>
      <c r="AD28" s="10">
        <f t="shared" si="47"/>
        <v>0</v>
      </c>
      <c r="AE28" s="7">
        <f t="shared" si="48"/>
        <v>0</v>
      </c>
      <c r="AF28" s="7" t="str">
        <f t="shared" si="49"/>
        <v/>
      </c>
      <c r="AG28" s="10">
        <f t="shared" si="12"/>
        <v>0</v>
      </c>
      <c r="AH28" s="3" t="str">
        <f t="shared" si="80"/>
        <v/>
      </c>
      <c r="AI28" s="3" t="str">
        <f t="shared" si="81"/>
        <v/>
      </c>
      <c r="AJ28" s="3" t="str">
        <f t="array" ref="AJ28">IF(OR(AI28=$AI$15:AI27),"",AI28)</f>
        <v/>
      </c>
      <c r="AK28" s="3" t="str">
        <f t="shared" si="13"/>
        <v/>
      </c>
      <c r="AL28" s="3" t="str">
        <f t="array" ref="AL28">IF(OR(AK28=$AK$15:AK27),"",AK28)</f>
        <v/>
      </c>
      <c r="AM28" s="139" t="str">
        <f t="shared" si="50"/>
        <v/>
      </c>
      <c r="AN28" s="139" t="str">
        <f t="shared" si="51"/>
        <v/>
      </c>
      <c r="AO28" s="139" t="str">
        <f t="shared" si="52"/>
        <v/>
      </c>
      <c r="AP28" s="139" t="str">
        <f t="shared" si="53"/>
        <v/>
      </c>
      <c r="AQ28" s="139" t="str">
        <f t="shared" si="54"/>
        <v/>
      </c>
      <c r="AR28" s="10">
        <f t="shared" si="14"/>
        <v>0</v>
      </c>
      <c r="AS28" s="10">
        <f t="shared" si="15"/>
        <v>0</v>
      </c>
      <c r="AT28" s="10">
        <f t="shared" si="16"/>
        <v>0</v>
      </c>
      <c r="AU28" s="10">
        <f t="shared" si="17"/>
        <v>0</v>
      </c>
      <c r="AV28" s="10">
        <f t="shared" si="55"/>
        <v>0</v>
      </c>
      <c r="AW28" s="10">
        <f t="shared" si="18"/>
        <v>0</v>
      </c>
      <c r="AX28" s="10">
        <f t="shared" si="19"/>
        <v>0</v>
      </c>
      <c r="AY28" s="10">
        <f t="shared" si="20"/>
        <v>0</v>
      </c>
      <c r="AZ28" s="10">
        <f t="shared" si="21"/>
        <v>0</v>
      </c>
      <c r="BA28" s="10">
        <f t="shared" si="56"/>
        <v>0</v>
      </c>
      <c r="BB28" s="10">
        <f t="shared" si="22"/>
        <v>0</v>
      </c>
      <c r="BC28" s="10">
        <f t="shared" si="23"/>
        <v>0</v>
      </c>
      <c r="BD28" s="10">
        <f t="shared" si="24"/>
        <v>0</v>
      </c>
      <c r="BE28" s="10">
        <f t="shared" si="25"/>
        <v>0</v>
      </c>
      <c r="BF28" s="10">
        <f t="shared" si="57"/>
        <v>0</v>
      </c>
      <c r="BG28" s="10">
        <f t="shared" si="26"/>
        <v>0</v>
      </c>
      <c r="BH28" s="10">
        <f t="shared" si="27"/>
        <v>0</v>
      </c>
      <c r="BI28" s="10">
        <f t="shared" si="28"/>
        <v>0</v>
      </c>
      <c r="BJ28" s="10">
        <f t="shared" si="29"/>
        <v>0</v>
      </c>
      <c r="BK28" s="10">
        <f t="shared" si="58"/>
        <v>0</v>
      </c>
      <c r="BL28" s="20">
        <f t="shared" si="59"/>
        <v>0</v>
      </c>
      <c r="BM28" s="20">
        <f t="shared" si="60"/>
        <v>0</v>
      </c>
      <c r="BN28" s="20">
        <f t="shared" si="61"/>
        <v>0</v>
      </c>
      <c r="BO28" s="20">
        <f t="shared" si="62"/>
        <v>0</v>
      </c>
      <c r="BP28" s="10"/>
      <c r="BQ28" s="10"/>
      <c r="BR28" s="10"/>
      <c r="BS28" s="20">
        <f t="shared" si="63"/>
        <v>0</v>
      </c>
      <c r="BT28" s="20">
        <f t="shared" si="64"/>
        <v>0</v>
      </c>
      <c r="BU28" s="20">
        <f t="shared" si="65"/>
        <v>0</v>
      </c>
      <c r="BV28" s="20">
        <f t="shared" si="30"/>
        <v>0</v>
      </c>
      <c r="BW28" s="20">
        <f t="shared" si="31"/>
        <v>0</v>
      </c>
      <c r="BX28" s="20">
        <f t="shared" si="32"/>
        <v>0</v>
      </c>
      <c r="BY28" s="20">
        <f t="shared" si="33"/>
        <v>0</v>
      </c>
      <c r="BZ28" s="20">
        <f t="shared" si="34"/>
        <v>0</v>
      </c>
      <c r="CA28" s="20">
        <f t="shared" si="66"/>
        <v>0</v>
      </c>
      <c r="CB28" s="20">
        <f t="shared" si="67"/>
        <v>0</v>
      </c>
      <c r="CC28" s="44"/>
      <c r="CD28" s="20">
        <f t="shared" si="68"/>
        <v>0</v>
      </c>
      <c r="CH28" s="111" t="s">
        <v>151</v>
      </c>
      <c r="CI28" s="22"/>
      <c r="CJ28" s="7"/>
      <c r="CR28" s="4">
        <f t="shared" si="82"/>
        <v>0</v>
      </c>
      <c r="CT28" s="60" t="s">
        <v>205</v>
      </c>
      <c r="CV28" s="134">
        <f t="shared" si="83"/>
        <v>0</v>
      </c>
      <c r="CW28" s="134">
        <f t="shared" si="35"/>
        <v>0</v>
      </c>
      <c r="CX28" s="134">
        <f t="shared" si="36"/>
        <v>0</v>
      </c>
      <c r="CY28" s="134">
        <f t="shared" si="37"/>
        <v>0</v>
      </c>
      <c r="CZ28" s="134">
        <f t="shared" si="38"/>
        <v>0</v>
      </c>
      <c r="DA28" s="134">
        <f t="shared" si="39"/>
        <v>0</v>
      </c>
      <c r="DB28" s="134">
        <f t="shared" si="40"/>
        <v>0</v>
      </c>
      <c r="DC28" s="134">
        <f t="shared" si="41"/>
        <v>0</v>
      </c>
      <c r="DD28" s="134">
        <f t="shared" si="42"/>
        <v>0</v>
      </c>
      <c r="DE28" s="134">
        <f t="shared" si="43"/>
        <v>0</v>
      </c>
      <c r="DF28" s="134">
        <f t="shared" si="44"/>
        <v>0</v>
      </c>
      <c r="DG28" s="149">
        <f t="shared" si="69"/>
        <v>0</v>
      </c>
      <c r="DH28" s="149">
        <f t="shared" si="70"/>
        <v>0</v>
      </c>
      <c r="DI28" s="149">
        <f t="shared" si="71"/>
        <v>0</v>
      </c>
      <c r="DJ28" s="149">
        <f t="shared" si="72"/>
        <v>0</v>
      </c>
      <c r="DK28" s="149">
        <f t="shared" si="73"/>
        <v>0</v>
      </c>
      <c r="DL28" s="149">
        <f t="shared" si="74"/>
        <v>0</v>
      </c>
      <c r="DM28" s="149">
        <f t="shared" si="75"/>
        <v>0</v>
      </c>
      <c r="DN28" s="149">
        <f t="shared" si="76"/>
        <v>0</v>
      </c>
      <c r="DO28" s="149">
        <f t="shared" si="77"/>
        <v>0</v>
      </c>
      <c r="DP28" s="149">
        <f t="shared" si="78"/>
        <v>0</v>
      </c>
      <c r="DQ28" s="134">
        <f t="array" ref="DQ28">MIN(IF(JPRL=AI28,$AG$15:$AG$214))</f>
        <v>0</v>
      </c>
      <c r="DR28" s="134">
        <f t="array" ref="DR28">MAX(IF(JPRL=AI28,$AG$15:$AG$214))</f>
        <v>0</v>
      </c>
      <c r="DS28" s="132">
        <f t="shared" si="79"/>
        <v>0</v>
      </c>
    </row>
    <row r="29" spans="1:123" ht="24.95" customHeight="1" x14ac:dyDescent="0.25">
      <c r="A29" s="5">
        <v>15</v>
      </c>
      <c r="B29" s="225"/>
      <c r="C29" s="226"/>
      <c r="D29" s="205"/>
      <c r="E29" s="202"/>
      <c r="F29" s="203"/>
      <c r="G29" s="203"/>
      <c r="H29" s="203"/>
      <c r="I29" s="195"/>
      <c r="J29" s="197"/>
      <c r="K29" s="195"/>
      <c r="L29" s="199"/>
      <c r="M29" s="200"/>
      <c r="N29" s="195"/>
      <c r="O29" s="195"/>
      <c r="P29" s="195"/>
      <c r="Q29" s="195"/>
      <c r="R29" s="195"/>
      <c r="S29" s="9"/>
      <c r="T29" s="9"/>
      <c r="U29" s="9"/>
      <c r="V29" s="9"/>
      <c r="W29" s="9"/>
      <c r="X29" s="13"/>
      <c r="Y29" s="21"/>
      <c r="Z29" s="207"/>
      <c r="AA29" s="187">
        <f t="shared" si="45"/>
        <v>0</v>
      </c>
      <c r="AB29" s="7">
        <f t="shared" si="46"/>
        <v>0</v>
      </c>
      <c r="AC29" s="7">
        <f t="shared" si="11"/>
        <v>0</v>
      </c>
      <c r="AD29" s="10">
        <f t="shared" si="47"/>
        <v>0</v>
      </c>
      <c r="AE29" s="7">
        <f t="shared" si="48"/>
        <v>0</v>
      </c>
      <c r="AF29" s="7" t="str">
        <f t="shared" si="49"/>
        <v/>
      </c>
      <c r="AG29" s="10">
        <f t="shared" si="12"/>
        <v>0</v>
      </c>
      <c r="AH29" s="3" t="str">
        <f t="shared" si="80"/>
        <v/>
      </c>
      <c r="AI29" s="3" t="str">
        <f t="shared" si="81"/>
        <v/>
      </c>
      <c r="AJ29" s="3" t="str">
        <f t="array" ref="AJ29">IF(OR(AI29=$AI$15:AI28),"",AI29)</f>
        <v/>
      </c>
      <c r="AK29" s="3" t="str">
        <f t="shared" si="13"/>
        <v/>
      </c>
      <c r="AL29" s="3" t="str">
        <f t="array" ref="AL29">IF(OR(AK29=$AK$15:AK28),"",AK29)</f>
        <v/>
      </c>
      <c r="AM29" s="139" t="str">
        <f t="shared" si="50"/>
        <v/>
      </c>
      <c r="AN29" s="139" t="str">
        <f t="shared" si="51"/>
        <v/>
      </c>
      <c r="AO29" s="139" t="str">
        <f t="shared" si="52"/>
        <v/>
      </c>
      <c r="AP29" s="139" t="str">
        <f t="shared" si="53"/>
        <v/>
      </c>
      <c r="AQ29" s="139" t="str">
        <f t="shared" si="54"/>
        <v/>
      </c>
      <c r="AR29" s="10">
        <f t="shared" si="14"/>
        <v>0</v>
      </c>
      <c r="AS29" s="10">
        <f t="shared" si="15"/>
        <v>0</v>
      </c>
      <c r="AT29" s="10">
        <f t="shared" si="16"/>
        <v>0</v>
      </c>
      <c r="AU29" s="10">
        <f t="shared" si="17"/>
        <v>0</v>
      </c>
      <c r="AV29" s="10">
        <f t="shared" si="55"/>
        <v>0</v>
      </c>
      <c r="AW29" s="10">
        <f t="shared" si="18"/>
        <v>0</v>
      </c>
      <c r="AX29" s="10">
        <f t="shared" si="19"/>
        <v>0</v>
      </c>
      <c r="AY29" s="10">
        <f t="shared" si="20"/>
        <v>0</v>
      </c>
      <c r="AZ29" s="10">
        <f t="shared" si="21"/>
        <v>0</v>
      </c>
      <c r="BA29" s="10">
        <f t="shared" si="56"/>
        <v>0</v>
      </c>
      <c r="BB29" s="10">
        <f t="shared" si="22"/>
        <v>0</v>
      </c>
      <c r="BC29" s="10">
        <f t="shared" si="23"/>
        <v>0</v>
      </c>
      <c r="BD29" s="10">
        <f t="shared" si="24"/>
        <v>0</v>
      </c>
      <c r="BE29" s="10">
        <f t="shared" si="25"/>
        <v>0</v>
      </c>
      <c r="BF29" s="10">
        <f t="shared" si="57"/>
        <v>0</v>
      </c>
      <c r="BG29" s="10">
        <f t="shared" si="26"/>
        <v>0</v>
      </c>
      <c r="BH29" s="10">
        <f t="shared" si="27"/>
        <v>0</v>
      </c>
      <c r="BI29" s="10">
        <f t="shared" si="28"/>
        <v>0</v>
      </c>
      <c r="BJ29" s="10">
        <f t="shared" si="29"/>
        <v>0</v>
      </c>
      <c r="BK29" s="10">
        <f t="shared" si="58"/>
        <v>0</v>
      </c>
      <c r="BL29" s="20">
        <f t="shared" si="59"/>
        <v>0</v>
      </c>
      <c r="BM29" s="20">
        <f t="shared" si="60"/>
        <v>0</v>
      </c>
      <c r="BN29" s="20">
        <f t="shared" si="61"/>
        <v>0</v>
      </c>
      <c r="BO29" s="20">
        <f t="shared" si="62"/>
        <v>0</v>
      </c>
      <c r="BP29" s="10"/>
      <c r="BQ29" s="10"/>
      <c r="BR29" s="10"/>
      <c r="BS29" s="20">
        <f t="shared" si="63"/>
        <v>0</v>
      </c>
      <c r="BT29" s="20">
        <f t="shared" si="64"/>
        <v>0</v>
      </c>
      <c r="BU29" s="20">
        <f t="shared" si="65"/>
        <v>0</v>
      </c>
      <c r="BV29" s="20">
        <f t="shared" si="30"/>
        <v>0</v>
      </c>
      <c r="BW29" s="20">
        <f t="shared" si="31"/>
        <v>0</v>
      </c>
      <c r="BX29" s="20">
        <f t="shared" si="32"/>
        <v>0</v>
      </c>
      <c r="BY29" s="20">
        <f t="shared" si="33"/>
        <v>0</v>
      </c>
      <c r="BZ29" s="20">
        <f t="shared" si="34"/>
        <v>0</v>
      </c>
      <c r="CA29" s="20">
        <f t="shared" si="66"/>
        <v>0</v>
      </c>
      <c r="CB29" s="20">
        <f t="shared" si="67"/>
        <v>0</v>
      </c>
      <c r="CC29" s="44"/>
      <c r="CD29" s="20">
        <f t="shared" si="68"/>
        <v>0</v>
      </c>
      <c r="CH29" s="111" t="s">
        <v>152</v>
      </c>
      <c r="CI29" s="22"/>
      <c r="CJ29" s="7"/>
      <c r="CR29" s="4">
        <f t="shared" si="82"/>
        <v>0</v>
      </c>
      <c r="CT29" s="60" t="s">
        <v>206</v>
      </c>
      <c r="CV29" s="134">
        <f t="shared" si="83"/>
        <v>0</v>
      </c>
      <c r="CW29" s="134">
        <f t="shared" si="35"/>
        <v>0</v>
      </c>
      <c r="CX29" s="134">
        <f t="shared" si="36"/>
        <v>0</v>
      </c>
      <c r="CY29" s="134">
        <f t="shared" si="37"/>
        <v>0</v>
      </c>
      <c r="CZ29" s="134">
        <f t="shared" si="38"/>
        <v>0</v>
      </c>
      <c r="DA29" s="134">
        <f t="shared" si="39"/>
        <v>0</v>
      </c>
      <c r="DB29" s="134">
        <f t="shared" si="40"/>
        <v>0</v>
      </c>
      <c r="DC29" s="134">
        <f t="shared" si="41"/>
        <v>0</v>
      </c>
      <c r="DD29" s="134">
        <f t="shared" si="42"/>
        <v>0</v>
      </c>
      <c r="DE29" s="134">
        <f t="shared" si="43"/>
        <v>0</v>
      </c>
      <c r="DF29" s="134">
        <f t="shared" si="44"/>
        <v>0</v>
      </c>
      <c r="DG29" s="149">
        <f t="shared" si="69"/>
        <v>0</v>
      </c>
      <c r="DH29" s="149">
        <f t="shared" si="70"/>
        <v>0</v>
      </c>
      <c r="DI29" s="149">
        <f t="shared" si="71"/>
        <v>0</v>
      </c>
      <c r="DJ29" s="149">
        <f t="shared" si="72"/>
        <v>0</v>
      </c>
      <c r="DK29" s="149">
        <f t="shared" si="73"/>
        <v>0</v>
      </c>
      <c r="DL29" s="149">
        <f t="shared" si="74"/>
        <v>0</v>
      </c>
      <c r="DM29" s="149">
        <f t="shared" si="75"/>
        <v>0</v>
      </c>
      <c r="DN29" s="149">
        <f t="shared" si="76"/>
        <v>0</v>
      </c>
      <c r="DO29" s="149">
        <f t="shared" si="77"/>
        <v>0</v>
      </c>
      <c r="DP29" s="149">
        <f t="shared" si="78"/>
        <v>0</v>
      </c>
      <c r="DQ29" s="134">
        <f t="array" ref="DQ29">MIN(IF(JPRL=AI29,$AG$15:$AG$214))</f>
        <v>0</v>
      </c>
      <c r="DR29" s="134">
        <f t="array" ref="DR29">MAX(IF(JPRL=AI29,$AG$15:$AG$214))</f>
        <v>0</v>
      </c>
      <c r="DS29" s="132">
        <f t="shared" si="79"/>
        <v>0</v>
      </c>
    </row>
    <row r="30" spans="1:123" ht="24.95" customHeight="1" x14ac:dyDescent="0.25">
      <c r="A30" s="5">
        <v>16</v>
      </c>
      <c r="B30" s="225"/>
      <c r="C30" s="226"/>
      <c r="D30" s="205"/>
      <c r="E30" s="202"/>
      <c r="F30" s="203"/>
      <c r="G30" s="203"/>
      <c r="H30" s="203"/>
      <c r="I30" s="195"/>
      <c r="J30" s="197"/>
      <c r="K30" s="195"/>
      <c r="L30" s="199"/>
      <c r="M30" s="200"/>
      <c r="N30" s="195"/>
      <c r="O30" s="195"/>
      <c r="P30" s="195"/>
      <c r="Q30" s="195"/>
      <c r="R30" s="195"/>
      <c r="S30" s="9"/>
      <c r="T30" s="9"/>
      <c r="U30" s="9"/>
      <c r="V30" s="9"/>
      <c r="W30" s="9"/>
      <c r="X30" s="13"/>
      <c r="Y30" s="21"/>
      <c r="Z30" s="207"/>
      <c r="AA30" s="187">
        <f t="shared" si="45"/>
        <v>0</v>
      </c>
      <c r="AB30" s="7">
        <f t="shared" si="46"/>
        <v>0</v>
      </c>
      <c r="AC30" s="7">
        <f t="shared" si="11"/>
        <v>0</v>
      </c>
      <c r="AD30" s="10">
        <f t="shared" si="47"/>
        <v>0</v>
      </c>
      <c r="AE30" s="7">
        <f t="shared" si="48"/>
        <v>0</v>
      </c>
      <c r="AF30" s="7" t="str">
        <f t="shared" si="49"/>
        <v/>
      </c>
      <c r="AG30" s="10">
        <f t="shared" si="12"/>
        <v>0</v>
      </c>
      <c r="AH30" s="3" t="str">
        <f t="shared" si="80"/>
        <v/>
      </c>
      <c r="AI30" s="3" t="str">
        <f t="shared" si="81"/>
        <v/>
      </c>
      <c r="AJ30" s="3" t="str">
        <f t="array" ref="AJ30">IF(OR(AI30=$AI$15:AI29),"",AI30)</f>
        <v/>
      </c>
      <c r="AK30" s="3" t="str">
        <f t="shared" si="13"/>
        <v/>
      </c>
      <c r="AL30" s="3" t="str">
        <f t="array" ref="AL30">IF(OR(AK30=$AK$15:AK29),"",AK30)</f>
        <v/>
      </c>
      <c r="AM30" s="139" t="str">
        <f t="shared" si="50"/>
        <v/>
      </c>
      <c r="AN30" s="139" t="str">
        <f t="shared" si="51"/>
        <v/>
      </c>
      <c r="AO30" s="139" t="str">
        <f t="shared" si="52"/>
        <v/>
      </c>
      <c r="AP30" s="139" t="str">
        <f t="shared" si="53"/>
        <v/>
      </c>
      <c r="AQ30" s="139" t="str">
        <f t="shared" si="54"/>
        <v/>
      </c>
      <c r="AR30" s="10">
        <f t="shared" si="14"/>
        <v>0</v>
      </c>
      <c r="AS30" s="10">
        <f t="shared" si="15"/>
        <v>0</v>
      </c>
      <c r="AT30" s="10">
        <f t="shared" si="16"/>
        <v>0</v>
      </c>
      <c r="AU30" s="10">
        <f t="shared" si="17"/>
        <v>0</v>
      </c>
      <c r="AV30" s="10">
        <f t="shared" si="55"/>
        <v>0</v>
      </c>
      <c r="AW30" s="10">
        <f t="shared" si="18"/>
        <v>0</v>
      </c>
      <c r="AX30" s="10">
        <f t="shared" si="19"/>
        <v>0</v>
      </c>
      <c r="AY30" s="10">
        <f t="shared" si="20"/>
        <v>0</v>
      </c>
      <c r="AZ30" s="10">
        <f t="shared" si="21"/>
        <v>0</v>
      </c>
      <c r="BA30" s="10">
        <f t="shared" si="56"/>
        <v>0</v>
      </c>
      <c r="BB30" s="10">
        <f t="shared" si="22"/>
        <v>0</v>
      </c>
      <c r="BC30" s="10">
        <f t="shared" si="23"/>
        <v>0</v>
      </c>
      <c r="BD30" s="10">
        <f t="shared" si="24"/>
        <v>0</v>
      </c>
      <c r="BE30" s="10">
        <f t="shared" si="25"/>
        <v>0</v>
      </c>
      <c r="BF30" s="10">
        <f t="shared" si="57"/>
        <v>0</v>
      </c>
      <c r="BG30" s="10">
        <f t="shared" si="26"/>
        <v>0</v>
      </c>
      <c r="BH30" s="10">
        <f t="shared" si="27"/>
        <v>0</v>
      </c>
      <c r="BI30" s="10">
        <f t="shared" si="28"/>
        <v>0</v>
      </c>
      <c r="BJ30" s="10">
        <f t="shared" si="29"/>
        <v>0</v>
      </c>
      <c r="BK30" s="10">
        <f t="shared" si="58"/>
        <v>0</v>
      </c>
      <c r="BL30" s="20">
        <f t="shared" si="59"/>
        <v>0</v>
      </c>
      <c r="BM30" s="20">
        <f t="shared" si="60"/>
        <v>0</v>
      </c>
      <c r="BN30" s="20">
        <f t="shared" si="61"/>
        <v>0</v>
      </c>
      <c r="BO30" s="20">
        <f t="shared" si="62"/>
        <v>0</v>
      </c>
      <c r="BP30" s="10"/>
      <c r="BQ30" s="10"/>
      <c r="BR30" s="10"/>
      <c r="BS30" s="20">
        <f t="shared" si="63"/>
        <v>0</v>
      </c>
      <c r="BT30" s="20">
        <f t="shared" si="64"/>
        <v>0</v>
      </c>
      <c r="BU30" s="20">
        <f t="shared" si="65"/>
        <v>0</v>
      </c>
      <c r="BV30" s="20">
        <f t="shared" si="30"/>
        <v>0</v>
      </c>
      <c r="BW30" s="20">
        <f t="shared" si="31"/>
        <v>0</v>
      </c>
      <c r="BX30" s="20">
        <f t="shared" si="32"/>
        <v>0</v>
      </c>
      <c r="BY30" s="20">
        <f t="shared" si="33"/>
        <v>0</v>
      </c>
      <c r="BZ30" s="20">
        <f t="shared" si="34"/>
        <v>0</v>
      </c>
      <c r="CA30" s="20">
        <f t="shared" si="66"/>
        <v>0</v>
      </c>
      <c r="CB30" s="20">
        <f t="shared" si="67"/>
        <v>0</v>
      </c>
      <c r="CC30" s="44"/>
      <c r="CD30" s="20">
        <f t="shared" si="68"/>
        <v>0</v>
      </c>
      <c r="CH30" s="111" t="s">
        <v>153</v>
      </c>
      <c r="CI30" s="22"/>
      <c r="CJ30" s="7"/>
      <c r="CR30" s="4">
        <f t="shared" si="82"/>
        <v>0</v>
      </c>
      <c r="CT30" s="60" t="s">
        <v>207</v>
      </c>
      <c r="CV30" s="134">
        <f t="shared" si="83"/>
        <v>0</v>
      </c>
      <c r="CW30" s="134">
        <f t="shared" si="35"/>
        <v>0</v>
      </c>
      <c r="CX30" s="134">
        <f t="shared" si="36"/>
        <v>0</v>
      </c>
      <c r="CY30" s="134">
        <f t="shared" si="37"/>
        <v>0</v>
      </c>
      <c r="CZ30" s="134">
        <f t="shared" si="38"/>
        <v>0</v>
      </c>
      <c r="DA30" s="134">
        <f t="shared" si="39"/>
        <v>0</v>
      </c>
      <c r="DB30" s="134">
        <f t="shared" si="40"/>
        <v>0</v>
      </c>
      <c r="DC30" s="134">
        <f t="shared" si="41"/>
        <v>0</v>
      </c>
      <c r="DD30" s="134">
        <f t="shared" si="42"/>
        <v>0</v>
      </c>
      <c r="DE30" s="134">
        <f t="shared" si="43"/>
        <v>0</v>
      </c>
      <c r="DF30" s="134">
        <f t="shared" si="44"/>
        <v>0</v>
      </c>
      <c r="DG30" s="149">
        <f t="shared" si="69"/>
        <v>0</v>
      </c>
      <c r="DH30" s="149">
        <f t="shared" si="70"/>
        <v>0</v>
      </c>
      <c r="DI30" s="149">
        <f t="shared" si="71"/>
        <v>0</v>
      </c>
      <c r="DJ30" s="149">
        <f t="shared" si="72"/>
        <v>0</v>
      </c>
      <c r="DK30" s="149">
        <f t="shared" si="73"/>
        <v>0</v>
      </c>
      <c r="DL30" s="149">
        <f t="shared" si="74"/>
        <v>0</v>
      </c>
      <c r="DM30" s="149">
        <f t="shared" si="75"/>
        <v>0</v>
      </c>
      <c r="DN30" s="149">
        <f t="shared" si="76"/>
        <v>0</v>
      </c>
      <c r="DO30" s="149">
        <f t="shared" si="77"/>
        <v>0</v>
      </c>
      <c r="DP30" s="149">
        <f t="shared" si="78"/>
        <v>0</v>
      </c>
      <c r="DQ30" s="134">
        <f t="array" ref="DQ30">MIN(IF(JPRL=AI30,$AG$15:$AG$214))</f>
        <v>0</v>
      </c>
      <c r="DR30" s="134">
        <f t="array" ref="DR30">MAX(IF(JPRL=AI30,$AG$15:$AG$214))</f>
        <v>0</v>
      </c>
      <c r="DS30" s="132">
        <f t="shared" si="79"/>
        <v>0</v>
      </c>
    </row>
    <row r="31" spans="1:123" ht="24.95" customHeight="1" x14ac:dyDescent="0.25">
      <c r="A31" s="5">
        <v>17</v>
      </c>
      <c r="B31" s="225"/>
      <c r="C31" s="226"/>
      <c r="D31" s="205"/>
      <c r="E31" s="202"/>
      <c r="F31" s="203"/>
      <c r="G31" s="203"/>
      <c r="H31" s="203"/>
      <c r="I31" s="195"/>
      <c r="J31" s="197"/>
      <c r="K31" s="195"/>
      <c r="L31" s="199"/>
      <c r="M31" s="200"/>
      <c r="N31" s="195"/>
      <c r="O31" s="195"/>
      <c r="P31" s="195"/>
      <c r="Q31" s="195"/>
      <c r="R31" s="195"/>
      <c r="S31" s="9"/>
      <c r="T31" s="9"/>
      <c r="U31" s="9"/>
      <c r="V31" s="9"/>
      <c r="W31" s="9"/>
      <c r="X31" s="13"/>
      <c r="Y31" s="21"/>
      <c r="Z31" s="207"/>
      <c r="AA31" s="187">
        <f t="shared" si="45"/>
        <v>0</v>
      </c>
      <c r="AB31" s="7">
        <f t="shared" si="46"/>
        <v>0</v>
      </c>
      <c r="AC31" s="7">
        <f t="shared" si="11"/>
        <v>0</v>
      </c>
      <c r="AD31" s="10">
        <f t="shared" si="47"/>
        <v>0</v>
      </c>
      <c r="AE31" s="7">
        <f t="shared" si="48"/>
        <v>0</v>
      </c>
      <c r="AF31" s="7" t="str">
        <f t="shared" si="49"/>
        <v/>
      </c>
      <c r="AG31" s="10">
        <f t="shared" si="12"/>
        <v>0</v>
      </c>
      <c r="AH31" s="3" t="str">
        <f t="shared" si="80"/>
        <v/>
      </c>
      <c r="AI31" s="3" t="str">
        <f t="shared" si="81"/>
        <v/>
      </c>
      <c r="AJ31" s="3" t="str">
        <f t="array" ref="AJ31">IF(OR(AI31=$AI$15:AI30),"",AI31)</f>
        <v/>
      </c>
      <c r="AK31" s="3" t="str">
        <f t="shared" si="13"/>
        <v/>
      </c>
      <c r="AL31" s="3" t="str">
        <f t="array" ref="AL31">IF(OR(AK31=$AK$15:AK30),"",AK31)</f>
        <v/>
      </c>
      <c r="AM31" s="139" t="str">
        <f t="shared" si="50"/>
        <v/>
      </c>
      <c r="AN31" s="139" t="str">
        <f t="shared" si="51"/>
        <v/>
      </c>
      <c r="AO31" s="139" t="str">
        <f t="shared" si="52"/>
        <v/>
      </c>
      <c r="AP31" s="139" t="str">
        <f t="shared" si="53"/>
        <v/>
      </c>
      <c r="AQ31" s="139" t="str">
        <f t="shared" si="54"/>
        <v/>
      </c>
      <c r="AR31" s="10">
        <f t="shared" si="14"/>
        <v>0</v>
      </c>
      <c r="AS31" s="10">
        <f t="shared" si="15"/>
        <v>0</v>
      </c>
      <c r="AT31" s="10">
        <f t="shared" si="16"/>
        <v>0</v>
      </c>
      <c r="AU31" s="10">
        <f t="shared" si="17"/>
        <v>0</v>
      </c>
      <c r="AV31" s="10">
        <f t="shared" si="55"/>
        <v>0</v>
      </c>
      <c r="AW31" s="10">
        <f t="shared" si="18"/>
        <v>0</v>
      </c>
      <c r="AX31" s="10">
        <f t="shared" si="19"/>
        <v>0</v>
      </c>
      <c r="AY31" s="10">
        <f t="shared" si="20"/>
        <v>0</v>
      </c>
      <c r="AZ31" s="10">
        <f t="shared" si="21"/>
        <v>0</v>
      </c>
      <c r="BA31" s="10">
        <f t="shared" si="56"/>
        <v>0</v>
      </c>
      <c r="BB31" s="10">
        <f t="shared" si="22"/>
        <v>0</v>
      </c>
      <c r="BC31" s="10">
        <f t="shared" si="23"/>
        <v>0</v>
      </c>
      <c r="BD31" s="10">
        <f t="shared" si="24"/>
        <v>0</v>
      </c>
      <c r="BE31" s="10">
        <f t="shared" si="25"/>
        <v>0</v>
      </c>
      <c r="BF31" s="10">
        <f t="shared" si="57"/>
        <v>0</v>
      </c>
      <c r="BG31" s="10">
        <f t="shared" si="26"/>
        <v>0</v>
      </c>
      <c r="BH31" s="10">
        <f t="shared" si="27"/>
        <v>0</v>
      </c>
      <c r="BI31" s="10">
        <f t="shared" si="28"/>
        <v>0</v>
      </c>
      <c r="BJ31" s="10">
        <f t="shared" si="29"/>
        <v>0</v>
      </c>
      <c r="BK31" s="10">
        <f t="shared" si="58"/>
        <v>0</v>
      </c>
      <c r="BL31" s="20">
        <f t="shared" si="59"/>
        <v>0</v>
      </c>
      <c r="BM31" s="20">
        <f t="shared" si="60"/>
        <v>0</v>
      </c>
      <c r="BN31" s="20">
        <f t="shared" si="61"/>
        <v>0</v>
      </c>
      <c r="BO31" s="20">
        <f t="shared" si="62"/>
        <v>0</v>
      </c>
      <c r="BP31" s="10"/>
      <c r="BQ31" s="10"/>
      <c r="BR31" s="10"/>
      <c r="BS31" s="20">
        <f t="shared" si="63"/>
        <v>0</v>
      </c>
      <c r="BT31" s="20">
        <f t="shared" si="64"/>
        <v>0</v>
      </c>
      <c r="BU31" s="20">
        <f t="shared" si="65"/>
        <v>0</v>
      </c>
      <c r="BV31" s="20">
        <f t="shared" si="30"/>
        <v>0</v>
      </c>
      <c r="BW31" s="20">
        <f t="shared" si="31"/>
        <v>0</v>
      </c>
      <c r="BX31" s="20">
        <f t="shared" si="32"/>
        <v>0</v>
      </c>
      <c r="BY31" s="20">
        <f t="shared" si="33"/>
        <v>0</v>
      </c>
      <c r="BZ31" s="20">
        <f t="shared" si="34"/>
        <v>0</v>
      </c>
      <c r="CA31" s="20">
        <f t="shared" si="66"/>
        <v>0</v>
      </c>
      <c r="CB31" s="20">
        <f t="shared" si="67"/>
        <v>0</v>
      </c>
      <c r="CC31" s="44"/>
      <c r="CD31" s="20">
        <f t="shared" si="68"/>
        <v>0</v>
      </c>
      <c r="CH31" s="111" t="s">
        <v>154</v>
      </c>
      <c r="CI31" s="22"/>
      <c r="CJ31" s="7"/>
      <c r="CR31" s="4">
        <f t="shared" si="82"/>
        <v>0</v>
      </c>
      <c r="CT31" s="60" t="s">
        <v>208</v>
      </c>
      <c r="CV31" s="134">
        <f t="shared" si="83"/>
        <v>0</v>
      </c>
      <c r="CW31" s="134">
        <f t="shared" si="35"/>
        <v>0</v>
      </c>
      <c r="CX31" s="134">
        <f t="shared" si="36"/>
        <v>0</v>
      </c>
      <c r="CY31" s="134">
        <f t="shared" si="37"/>
        <v>0</v>
      </c>
      <c r="CZ31" s="134">
        <f t="shared" si="38"/>
        <v>0</v>
      </c>
      <c r="DA31" s="134">
        <f t="shared" si="39"/>
        <v>0</v>
      </c>
      <c r="DB31" s="134">
        <f t="shared" si="40"/>
        <v>0</v>
      </c>
      <c r="DC31" s="134">
        <f t="shared" si="41"/>
        <v>0</v>
      </c>
      <c r="DD31" s="134">
        <f t="shared" si="42"/>
        <v>0</v>
      </c>
      <c r="DE31" s="134">
        <f t="shared" si="43"/>
        <v>0</v>
      </c>
      <c r="DF31" s="134">
        <f t="shared" si="44"/>
        <v>0</v>
      </c>
      <c r="DG31" s="149">
        <f t="shared" si="69"/>
        <v>0</v>
      </c>
      <c r="DH31" s="149">
        <f t="shared" si="70"/>
        <v>0</v>
      </c>
      <c r="DI31" s="149">
        <f t="shared" si="71"/>
        <v>0</v>
      </c>
      <c r="DJ31" s="149">
        <f t="shared" si="72"/>
        <v>0</v>
      </c>
      <c r="DK31" s="149">
        <f t="shared" si="73"/>
        <v>0</v>
      </c>
      <c r="DL31" s="149">
        <f t="shared" si="74"/>
        <v>0</v>
      </c>
      <c r="DM31" s="149">
        <f t="shared" si="75"/>
        <v>0</v>
      </c>
      <c r="DN31" s="149">
        <f t="shared" si="76"/>
        <v>0</v>
      </c>
      <c r="DO31" s="149">
        <f t="shared" si="77"/>
        <v>0</v>
      </c>
      <c r="DP31" s="149">
        <f t="shared" si="78"/>
        <v>0</v>
      </c>
      <c r="DQ31" s="134">
        <f t="array" ref="DQ31">MIN(IF(JPRL=AI31,$AG$15:$AG$214))</f>
        <v>0</v>
      </c>
      <c r="DR31" s="134">
        <f t="array" ref="DR31">MAX(IF(JPRL=AI31,$AG$15:$AG$214))</f>
        <v>0</v>
      </c>
      <c r="DS31" s="132">
        <f t="shared" si="79"/>
        <v>0</v>
      </c>
    </row>
    <row r="32" spans="1:123" ht="24.95" customHeight="1" x14ac:dyDescent="0.25">
      <c r="A32" s="5">
        <v>18</v>
      </c>
      <c r="B32" s="225"/>
      <c r="C32" s="226"/>
      <c r="D32" s="205"/>
      <c r="E32" s="202"/>
      <c r="F32" s="203"/>
      <c r="G32" s="203"/>
      <c r="H32" s="203"/>
      <c r="I32" s="195"/>
      <c r="J32" s="197"/>
      <c r="K32" s="195"/>
      <c r="L32" s="199"/>
      <c r="M32" s="200"/>
      <c r="N32" s="195"/>
      <c r="O32" s="195"/>
      <c r="P32" s="195"/>
      <c r="Q32" s="195"/>
      <c r="R32" s="195"/>
      <c r="S32" s="9"/>
      <c r="T32" s="9"/>
      <c r="U32" s="9"/>
      <c r="V32" s="9"/>
      <c r="W32" s="9"/>
      <c r="X32" s="13"/>
      <c r="Y32" s="21"/>
      <c r="Z32" s="207"/>
      <c r="AA32" s="187">
        <f t="shared" si="45"/>
        <v>0</v>
      </c>
      <c r="AB32" s="7">
        <f t="shared" si="46"/>
        <v>0</v>
      </c>
      <c r="AC32" s="7">
        <f t="shared" si="11"/>
        <v>0</v>
      </c>
      <c r="AD32" s="10">
        <f t="shared" si="47"/>
        <v>0</v>
      </c>
      <c r="AE32" s="7">
        <f t="shared" si="48"/>
        <v>0</v>
      </c>
      <c r="AF32" s="7" t="str">
        <f t="shared" si="49"/>
        <v/>
      </c>
      <c r="AG32" s="10">
        <f t="shared" si="12"/>
        <v>0</v>
      </c>
      <c r="AH32" s="3" t="str">
        <f t="shared" si="80"/>
        <v/>
      </c>
      <c r="AI32" s="3" t="str">
        <f t="shared" si="81"/>
        <v/>
      </c>
      <c r="AJ32" s="3" t="str">
        <f t="array" ref="AJ32">IF(OR(AI32=$AI$15:AI31),"",AI32)</f>
        <v/>
      </c>
      <c r="AK32" s="3" t="str">
        <f t="shared" si="13"/>
        <v/>
      </c>
      <c r="AL32" s="3" t="str">
        <f t="array" ref="AL32">IF(OR(AK32=$AK$15:AK31),"",AK32)</f>
        <v/>
      </c>
      <c r="AM32" s="139" t="str">
        <f t="shared" si="50"/>
        <v/>
      </c>
      <c r="AN32" s="139" t="str">
        <f t="shared" si="51"/>
        <v/>
      </c>
      <c r="AO32" s="139" t="str">
        <f t="shared" si="52"/>
        <v/>
      </c>
      <c r="AP32" s="139" t="str">
        <f t="shared" si="53"/>
        <v/>
      </c>
      <c r="AQ32" s="139" t="str">
        <f t="shared" si="54"/>
        <v/>
      </c>
      <c r="AR32" s="10">
        <f t="shared" si="14"/>
        <v>0</v>
      </c>
      <c r="AS32" s="10">
        <f t="shared" si="15"/>
        <v>0</v>
      </c>
      <c r="AT32" s="10">
        <f t="shared" si="16"/>
        <v>0</v>
      </c>
      <c r="AU32" s="10">
        <f t="shared" si="17"/>
        <v>0</v>
      </c>
      <c r="AV32" s="10">
        <f t="shared" si="55"/>
        <v>0</v>
      </c>
      <c r="AW32" s="10">
        <f t="shared" si="18"/>
        <v>0</v>
      </c>
      <c r="AX32" s="10">
        <f t="shared" si="19"/>
        <v>0</v>
      </c>
      <c r="AY32" s="10">
        <f t="shared" si="20"/>
        <v>0</v>
      </c>
      <c r="AZ32" s="10">
        <f t="shared" si="21"/>
        <v>0</v>
      </c>
      <c r="BA32" s="10">
        <f t="shared" si="56"/>
        <v>0</v>
      </c>
      <c r="BB32" s="10">
        <f t="shared" si="22"/>
        <v>0</v>
      </c>
      <c r="BC32" s="10">
        <f t="shared" si="23"/>
        <v>0</v>
      </c>
      <c r="BD32" s="10">
        <f t="shared" si="24"/>
        <v>0</v>
      </c>
      <c r="BE32" s="10">
        <f t="shared" si="25"/>
        <v>0</v>
      </c>
      <c r="BF32" s="10">
        <f t="shared" si="57"/>
        <v>0</v>
      </c>
      <c r="BG32" s="10">
        <f t="shared" si="26"/>
        <v>0</v>
      </c>
      <c r="BH32" s="10">
        <f t="shared" si="27"/>
        <v>0</v>
      </c>
      <c r="BI32" s="10">
        <f t="shared" si="28"/>
        <v>0</v>
      </c>
      <c r="BJ32" s="10">
        <f t="shared" si="29"/>
        <v>0</v>
      </c>
      <c r="BK32" s="10">
        <f t="shared" si="58"/>
        <v>0</v>
      </c>
      <c r="BL32" s="20">
        <f t="shared" si="59"/>
        <v>0</v>
      </c>
      <c r="BM32" s="20">
        <f t="shared" si="60"/>
        <v>0</v>
      </c>
      <c r="BN32" s="20">
        <f t="shared" si="61"/>
        <v>0</v>
      </c>
      <c r="BO32" s="20">
        <f t="shared" si="62"/>
        <v>0</v>
      </c>
      <c r="BP32" s="10"/>
      <c r="BQ32" s="10"/>
      <c r="BR32" s="10"/>
      <c r="BS32" s="20">
        <f t="shared" si="63"/>
        <v>0</v>
      </c>
      <c r="BT32" s="20">
        <f t="shared" si="64"/>
        <v>0</v>
      </c>
      <c r="BU32" s="20">
        <f t="shared" si="65"/>
        <v>0</v>
      </c>
      <c r="BV32" s="20">
        <f t="shared" si="30"/>
        <v>0</v>
      </c>
      <c r="BW32" s="20">
        <f t="shared" si="31"/>
        <v>0</v>
      </c>
      <c r="BX32" s="20">
        <f t="shared" si="32"/>
        <v>0</v>
      </c>
      <c r="BY32" s="20">
        <f t="shared" si="33"/>
        <v>0</v>
      </c>
      <c r="BZ32" s="20">
        <f t="shared" si="34"/>
        <v>0</v>
      </c>
      <c r="CA32" s="20">
        <f t="shared" si="66"/>
        <v>0</v>
      </c>
      <c r="CB32" s="20">
        <f t="shared" si="67"/>
        <v>0</v>
      </c>
      <c r="CC32" s="44"/>
      <c r="CD32" s="20">
        <f t="shared" si="68"/>
        <v>0</v>
      </c>
      <c r="CH32" s="111" t="s">
        <v>155</v>
      </c>
      <c r="CI32" s="22"/>
      <c r="CJ32" s="7"/>
      <c r="CR32" s="4">
        <f t="shared" si="82"/>
        <v>0</v>
      </c>
      <c r="CT32" s="60" t="s">
        <v>209</v>
      </c>
      <c r="CV32" s="134">
        <f t="shared" si="83"/>
        <v>0</v>
      </c>
      <c r="CW32" s="134">
        <f t="shared" si="35"/>
        <v>0</v>
      </c>
      <c r="CX32" s="134">
        <f t="shared" si="36"/>
        <v>0</v>
      </c>
      <c r="CY32" s="134">
        <f t="shared" si="37"/>
        <v>0</v>
      </c>
      <c r="CZ32" s="134">
        <f t="shared" si="38"/>
        <v>0</v>
      </c>
      <c r="DA32" s="134">
        <f t="shared" si="39"/>
        <v>0</v>
      </c>
      <c r="DB32" s="134">
        <f t="shared" si="40"/>
        <v>0</v>
      </c>
      <c r="DC32" s="134">
        <f t="shared" si="41"/>
        <v>0</v>
      </c>
      <c r="DD32" s="134">
        <f t="shared" si="42"/>
        <v>0</v>
      </c>
      <c r="DE32" s="134">
        <f t="shared" si="43"/>
        <v>0</v>
      </c>
      <c r="DF32" s="134">
        <f t="shared" si="44"/>
        <v>0</v>
      </c>
      <c r="DG32" s="149">
        <f t="shared" si="69"/>
        <v>0</v>
      </c>
      <c r="DH32" s="149">
        <f t="shared" si="70"/>
        <v>0</v>
      </c>
      <c r="DI32" s="149">
        <f t="shared" si="71"/>
        <v>0</v>
      </c>
      <c r="DJ32" s="149">
        <f t="shared" si="72"/>
        <v>0</v>
      </c>
      <c r="DK32" s="149">
        <f t="shared" si="73"/>
        <v>0</v>
      </c>
      <c r="DL32" s="149">
        <f t="shared" si="74"/>
        <v>0</v>
      </c>
      <c r="DM32" s="149">
        <f t="shared" si="75"/>
        <v>0</v>
      </c>
      <c r="DN32" s="149">
        <f t="shared" si="76"/>
        <v>0</v>
      </c>
      <c r="DO32" s="149">
        <f t="shared" si="77"/>
        <v>0</v>
      </c>
      <c r="DP32" s="149">
        <f t="shared" si="78"/>
        <v>0</v>
      </c>
      <c r="DQ32" s="134">
        <f t="array" ref="DQ32">MIN(IF(JPRL=AI32,$AG$15:$AG$214))</f>
        <v>0</v>
      </c>
      <c r="DR32" s="134">
        <f t="array" ref="DR32">MAX(IF(JPRL=AI32,$AG$15:$AG$214))</f>
        <v>0</v>
      </c>
      <c r="DS32" s="132">
        <f t="shared" si="79"/>
        <v>0</v>
      </c>
    </row>
    <row r="33" spans="1:123" ht="24.95" customHeight="1" x14ac:dyDescent="0.25">
      <c r="A33" s="5">
        <v>19</v>
      </c>
      <c r="B33" s="225"/>
      <c r="C33" s="226"/>
      <c r="D33" s="205"/>
      <c r="E33" s="202"/>
      <c r="F33" s="203"/>
      <c r="G33" s="203"/>
      <c r="H33" s="203"/>
      <c r="I33" s="195"/>
      <c r="J33" s="197"/>
      <c r="K33" s="195"/>
      <c r="L33" s="199"/>
      <c r="M33" s="200"/>
      <c r="N33" s="195"/>
      <c r="O33" s="195"/>
      <c r="P33" s="195"/>
      <c r="Q33" s="195"/>
      <c r="R33" s="195"/>
      <c r="S33" s="9"/>
      <c r="T33" s="9"/>
      <c r="U33" s="9"/>
      <c r="V33" s="9"/>
      <c r="W33" s="9"/>
      <c r="X33" s="13"/>
      <c r="Y33" s="21"/>
      <c r="Z33" s="207"/>
      <c r="AA33" s="187">
        <f t="shared" si="45"/>
        <v>0</v>
      </c>
      <c r="AB33" s="7">
        <f t="shared" si="46"/>
        <v>0</v>
      </c>
      <c r="AC33" s="7">
        <f t="shared" si="11"/>
        <v>0</v>
      </c>
      <c r="AD33" s="10">
        <f t="shared" si="47"/>
        <v>0</v>
      </c>
      <c r="AE33" s="7">
        <f t="shared" si="48"/>
        <v>0</v>
      </c>
      <c r="AF33" s="7" t="str">
        <f t="shared" si="49"/>
        <v/>
      </c>
      <c r="AG33" s="10">
        <f t="shared" si="12"/>
        <v>0</v>
      </c>
      <c r="AH33" s="3" t="str">
        <f t="shared" si="80"/>
        <v/>
      </c>
      <c r="AI33" s="3" t="str">
        <f t="shared" si="81"/>
        <v/>
      </c>
      <c r="AJ33" s="3" t="str">
        <f t="array" ref="AJ33">IF(OR(AI33=$AI$15:AI32),"",AI33)</f>
        <v/>
      </c>
      <c r="AK33" s="3" t="str">
        <f t="shared" si="13"/>
        <v/>
      </c>
      <c r="AL33" s="3" t="str">
        <f t="array" ref="AL33">IF(OR(AK33=$AK$15:AK32),"",AK33)</f>
        <v/>
      </c>
      <c r="AM33" s="139" t="str">
        <f t="shared" si="50"/>
        <v/>
      </c>
      <c r="AN33" s="139" t="str">
        <f t="shared" si="51"/>
        <v/>
      </c>
      <c r="AO33" s="139" t="str">
        <f t="shared" si="52"/>
        <v/>
      </c>
      <c r="AP33" s="139" t="str">
        <f t="shared" si="53"/>
        <v/>
      </c>
      <c r="AQ33" s="139" t="str">
        <f t="shared" si="54"/>
        <v/>
      </c>
      <c r="AR33" s="10">
        <f t="shared" si="14"/>
        <v>0</v>
      </c>
      <c r="AS33" s="10">
        <f t="shared" si="15"/>
        <v>0</v>
      </c>
      <c r="AT33" s="10">
        <f t="shared" si="16"/>
        <v>0</v>
      </c>
      <c r="AU33" s="10">
        <f t="shared" si="17"/>
        <v>0</v>
      </c>
      <c r="AV33" s="10">
        <f t="shared" si="55"/>
        <v>0</v>
      </c>
      <c r="AW33" s="10">
        <f t="shared" si="18"/>
        <v>0</v>
      </c>
      <c r="AX33" s="10">
        <f t="shared" si="19"/>
        <v>0</v>
      </c>
      <c r="AY33" s="10">
        <f t="shared" si="20"/>
        <v>0</v>
      </c>
      <c r="AZ33" s="10">
        <f t="shared" si="21"/>
        <v>0</v>
      </c>
      <c r="BA33" s="10">
        <f t="shared" si="56"/>
        <v>0</v>
      </c>
      <c r="BB33" s="10">
        <f t="shared" si="22"/>
        <v>0</v>
      </c>
      <c r="BC33" s="10">
        <f t="shared" si="23"/>
        <v>0</v>
      </c>
      <c r="BD33" s="10">
        <f t="shared" si="24"/>
        <v>0</v>
      </c>
      <c r="BE33" s="10">
        <f t="shared" si="25"/>
        <v>0</v>
      </c>
      <c r="BF33" s="10">
        <f t="shared" si="57"/>
        <v>0</v>
      </c>
      <c r="BG33" s="10">
        <f t="shared" si="26"/>
        <v>0</v>
      </c>
      <c r="BH33" s="10">
        <f t="shared" si="27"/>
        <v>0</v>
      </c>
      <c r="BI33" s="10">
        <f t="shared" si="28"/>
        <v>0</v>
      </c>
      <c r="BJ33" s="10">
        <f t="shared" si="29"/>
        <v>0</v>
      </c>
      <c r="BK33" s="10">
        <f t="shared" si="58"/>
        <v>0</v>
      </c>
      <c r="BL33" s="20">
        <f t="shared" si="59"/>
        <v>0</v>
      </c>
      <c r="BM33" s="20">
        <f t="shared" si="60"/>
        <v>0</v>
      </c>
      <c r="BN33" s="20">
        <f t="shared" si="61"/>
        <v>0</v>
      </c>
      <c r="BO33" s="20">
        <f t="shared" si="62"/>
        <v>0</v>
      </c>
      <c r="BP33" s="10"/>
      <c r="BQ33" s="10"/>
      <c r="BR33" s="10"/>
      <c r="BS33" s="20">
        <f t="shared" si="63"/>
        <v>0</v>
      </c>
      <c r="BT33" s="20">
        <f t="shared" si="64"/>
        <v>0</v>
      </c>
      <c r="BU33" s="20">
        <f t="shared" si="65"/>
        <v>0</v>
      </c>
      <c r="BV33" s="20">
        <f t="shared" si="30"/>
        <v>0</v>
      </c>
      <c r="BW33" s="20">
        <f t="shared" si="31"/>
        <v>0</v>
      </c>
      <c r="BX33" s="20">
        <f t="shared" si="32"/>
        <v>0</v>
      </c>
      <c r="BY33" s="20">
        <f t="shared" si="33"/>
        <v>0</v>
      </c>
      <c r="BZ33" s="20">
        <f t="shared" si="34"/>
        <v>0</v>
      </c>
      <c r="CA33" s="20">
        <f t="shared" si="66"/>
        <v>0</v>
      </c>
      <c r="CB33" s="20">
        <f t="shared" si="67"/>
        <v>0</v>
      </c>
      <c r="CC33" s="44"/>
      <c r="CD33" s="20">
        <f t="shared" si="68"/>
        <v>0</v>
      </c>
      <c r="CH33" s="111" t="s">
        <v>156</v>
      </c>
      <c r="CI33" s="22"/>
      <c r="CJ33" s="7"/>
      <c r="CR33" s="4">
        <f t="shared" si="82"/>
        <v>0</v>
      </c>
      <c r="CT33" s="60" t="s">
        <v>210</v>
      </c>
      <c r="CV33" s="134">
        <f t="shared" si="83"/>
        <v>0</v>
      </c>
      <c r="CW33" s="134">
        <f t="shared" si="35"/>
        <v>0</v>
      </c>
      <c r="CX33" s="134">
        <f t="shared" si="36"/>
        <v>0</v>
      </c>
      <c r="CY33" s="134">
        <f t="shared" si="37"/>
        <v>0</v>
      </c>
      <c r="CZ33" s="134">
        <f t="shared" si="38"/>
        <v>0</v>
      </c>
      <c r="DA33" s="134">
        <f t="shared" si="39"/>
        <v>0</v>
      </c>
      <c r="DB33" s="134">
        <f t="shared" si="40"/>
        <v>0</v>
      </c>
      <c r="DC33" s="134">
        <f t="shared" si="41"/>
        <v>0</v>
      </c>
      <c r="DD33" s="134">
        <f t="shared" si="42"/>
        <v>0</v>
      </c>
      <c r="DE33" s="134">
        <f t="shared" si="43"/>
        <v>0</v>
      </c>
      <c r="DF33" s="134">
        <f t="shared" si="44"/>
        <v>0</v>
      </c>
      <c r="DG33" s="149">
        <f t="shared" si="69"/>
        <v>0</v>
      </c>
      <c r="DH33" s="149">
        <f t="shared" si="70"/>
        <v>0</v>
      </c>
      <c r="DI33" s="149">
        <f t="shared" si="71"/>
        <v>0</v>
      </c>
      <c r="DJ33" s="149">
        <f t="shared" si="72"/>
        <v>0</v>
      </c>
      <c r="DK33" s="149">
        <f t="shared" si="73"/>
        <v>0</v>
      </c>
      <c r="DL33" s="149">
        <f t="shared" si="74"/>
        <v>0</v>
      </c>
      <c r="DM33" s="149">
        <f t="shared" si="75"/>
        <v>0</v>
      </c>
      <c r="DN33" s="149">
        <f t="shared" si="76"/>
        <v>0</v>
      </c>
      <c r="DO33" s="149">
        <f t="shared" si="77"/>
        <v>0</v>
      </c>
      <c r="DP33" s="149">
        <f t="shared" si="78"/>
        <v>0</v>
      </c>
      <c r="DQ33" s="134">
        <f t="array" ref="DQ33">MIN(IF(JPRL=AI33,$AG$15:$AG$214))</f>
        <v>0</v>
      </c>
      <c r="DR33" s="134">
        <f t="array" ref="DR33">MAX(IF(JPRL=AI33,$AG$15:$AG$214))</f>
        <v>0</v>
      </c>
      <c r="DS33" s="132">
        <f t="shared" si="79"/>
        <v>0</v>
      </c>
    </row>
    <row r="34" spans="1:123" ht="24.95" customHeight="1" x14ac:dyDescent="0.25">
      <c r="A34" s="5">
        <v>20</v>
      </c>
      <c r="B34" s="225"/>
      <c r="C34" s="226"/>
      <c r="D34" s="205"/>
      <c r="E34" s="202"/>
      <c r="F34" s="203"/>
      <c r="G34" s="203"/>
      <c r="H34" s="203"/>
      <c r="I34" s="195"/>
      <c r="J34" s="197"/>
      <c r="K34" s="195"/>
      <c r="L34" s="199"/>
      <c r="M34" s="200"/>
      <c r="N34" s="195"/>
      <c r="O34" s="195"/>
      <c r="P34" s="195"/>
      <c r="Q34" s="195"/>
      <c r="R34" s="195"/>
      <c r="S34" s="9"/>
      <c r="T34" s="9"/>
      <c r="U34" s="9"/>
      <c r="V34" s="9"/>
      <c r="W34" s="9"/>
      <c r="X34" s="13"/>
      <c r="Y34" s="21"/>
      <c r="Z34" s="207"/>
      <c r="AA34" s="187">
        <f t="shared" si="45"/>
        <v>0</v>
      </c>
      <c r="AB34" s="7">
        <f t="shared" si="46"/>
        <v>0</v>
      </c>
      <c r="AC34" s="7">
        <f t="shared" si="11"/>
        <v>0</v>
      </c>
      <c r="AD34" s="10">
        <f t="shared" si="47"/>
        <v>0</v>
      </c>
      <c r="AE34" s="7">
        <f t="shared" si="48"/>
        <v>0</v>
      </c>
      <c r="AF34" s="7" t="str">
        <f t="shared" si="49"/>
        <v/>
      </c>
      <c r="AG34" s="10">
        <f t="shared" si="12"/>
        <v>0</v>
      </c>
      <c r="AH34" s="3" t="str">
        <f t="shared" si="80"/>
        <v/>
      </c>
      <c r="AI34" s="3" t="str">
        <f t="shared" si="81"/>
        <v/>
      </c>
      <c r="AJ34" s="3" t="str">
        <f t="array" ref="AJ34">IF(OR(AI34=$AI$15:AI33),"",AI34)</f>
        <v/>
      </c>
      <c r="AK34" s="3" t="str">
        <f t="shared" si="13"/>
        <v/>
      </c>
      <c r="AL34" s="3" t="str">
        <f t="array" ref="AL34">IF(OR(AK34=$AK$15:AK33),"",AK34)</f>
        <v/>
      </c>
      <c r="AM34" s="139" t="str">
        <f t="shared" si="50"/>
        <v/>
      </c>
      <c r="AN34" s="139" t="str">
        <f t="shared" si="51"/>
        <v/>
      </c>
      <c r="AO34" s="139" t="str">
        <f t="shared" si="52"/>
        <v/>
      </c>
      <c r="AP34" s="139" t="str">
        <f t="shared" si="53"/>
        <v/>
      </c>
      <c r="AQ34" s="139" t="str">
        <f t="shared" si="54"/>
        <v/>
      </c>
      <c r="AR34" s="10">
        <f t="shared" si="14"/>
        <v>0</v>
      </c>
      <c r="AS34" s="10">
        <f t="shared" si="15"/>
        <v>0</v>
      </c>
      <c r="AT34" s="10">
        <f t="shared" si="16"/>
        <v>0</v>
      </c>
      <c r="AU34" s="10">
        <f t="shared" si="17"/>
        <v>0</v>
      </c>
      <c r="AV34" s="10">
        <f t="shared" si="55"/>
        <v>0</v>
      </c>
      <c r="AW34" s="10">
        <f t="shared" si="18"/>
        <v>0</v>
      </c>
      <c r="AX34" s="10">
        <f t="shared" si="19"/>
        <v>0</v>
      </c>
      <c r="AY34" s="10">
        <f t="shared" si="20"/>
        <v>0</v>
      </c>
      <c r="AZ34" s="10">
        <f t="shared" si="21"/>
        <v>0</v>
      </c>
      <c r="BA34" s="10">
        <f t="shared" si="56"/>
        <v>0</v>
      </c>
      <c r="BB34" s="10">
        <f t="shared" si="22"/>
        <v>0</v>
      </c>
      <c r="BC34" s="10">
        <f t="shared" si="23"/>
        <v>0</v>
      </c>
      <c r="BD34" s="10">
        <f t="shared" si="24"/>
        <v>0</v>
      </c>
      <c r="BE34" s="10">
        <f t="shared" si="25"/>
        <v>0</v>
      </c>
      <c r="BF34" s="10">
        <f t="shared" si="57"/>
        <v>0</v>
      </c>
      <c r="BG34" s="10">
        <f t="shared" si="26"/>
        <v>0</v>
      </c>
      <c r="BH34" s="10">
        <f t="shared" si="27"/>
        <v>0</v>
      </c>
      <c r="BI34" s="10">
        <f t="shared" si="28"/>
        <v>0</v>
      </c>
      <c r="BJ34" s="10">
        <f t="shared" si="29"/>
        <v>0</v>
      </c>
      <c r="BK34" s="10">
        <f t="shared" si="58"/>
        <v>0</v>
      </c>
      <c r="BL34" s="20">
        <f t="shared" si="59"/>
        <v>0</v>
      </c>
      <c r="BM34" s="20">
        <f t="shared" si="60"/>
        <v>0</v>
      </c>
      <c r="BN34" s="20">
        <f t="shared" si="61"/>
        <v>0</v>
      </c>
      <c r="BO34" s="20">
        <f t="shared" si="62"/>
        <v>0</v>
      </c>
      <c r="BP34" s="10"/>
      <c r="BQ34" s="10"/>
      <c r="BR34" s="10"/>
      <c r="BS34" s="20">
        <f t="shared" si="63"/>
        <v>0</v>
      </c>
      <c r="BT34" s="20">
        <f t="shared" si="64"/>
        <v>0</v>
      </c>
      <c r="BU34" s="20">
        <f t="shared" si="65"/>
        <v>0</v>
      </c>
      <c r="BV34" s="20">
        <f t="shared" si="30"/>
        <v>0</v>
      </c>
      <c r="BW34" s="20">
        <f t="shared" si="31"/>
        <v>0</v>
      </c>
      <c r="BX34" s="20">
        <f t="shared" si="32"/>
        <v>0</v>
      </c>
      <c r="BY34" s="20">
        <f t="shared" si="33"/>
        <v>0</v>
      </c>
      <c r="BZ34" s="20">
        <f t="shared" si="34"/>
        <v>0</v>
      </c>
      <c r="CA34" s="20">
        <f t="shared" si="66"/>
        <v>0</v>
      </c>
      <c r="CB34" s="20">
        <f t="shared" si="67"/>
        <v>0</v>
      </c>
      <c r="CC34" s="44"/>
      <c r="CD34" s="20">
        <f t="shared" si="68"/>
        <v>0</v>
      </c>
      <c r="CH34" s="111" t="s">
        <v>157</v>
      </c>
      <c r="CI34" s="22"/>
      <c r="CJ34" s="7"/>
      <c r="CR34" s="4">
        <f t="shared" si="82"/>
        <v>0</v>
      </c>
      <c r="CT34" s="60" t="s">
        <v>211</v>
      </c>
      <c r="CV34" s="134">
        <f t="shared" si="83"/>
        <v>0</v>
      </c>
      <c r="CW34" s="134">
        <f t="shared" si="35"/>
        <v>0</v>
      </c>
      <c r="CX34" s="134">
        <f t="shared" si="36"/>
        <v>0</v>
      </c>
      <c r="CY34" s="134">
        <f t="shared" si="37"/>
        <v>0</v>
      </c>
      <c r="CZ34" s="134">
        <f t="shared" si="38"/>
        <v>0</v>
      </c>
      <c r="DA34" s="134">
        <f t="shared" si="39"/>
        <v>0</v>
      </c>
      <c r="DB34" s="134">
        <f t="shared" si="40"/>
        <v>0</v>
      </c>
      <c r="DC34" s="134">
        <f t="shared" si="41"/>
        <v>0</v>
      </c>
      <c r="DD34" s="134">
        <f t="shared" si="42"/>
        <v>0</v>
      </c>
      <c r="DE34" s="134">
        <f t="shared" si="43"/>
        <v>0</v>
      </c>
      <c r="DF34" s="134">
        <f t="shared" si="44"/>
        <v>0</v>
      </c>
      <c r="DG34" s="149">
        <f t="shared" si="69"/>
        <v>0</v>
      </c>
      <c r="DH34" s="149">
        <f t="shared" si="70"/>
        <v>0</v>
      </c>
      <c r="DI34" s="149">
        <f t="shared" si="71"/>
        <v>0</v>
      </c>
      <c r="DJ34" s="149">
        <f t="shared" si="72"/>
        <v>0</v>
      </c>
      <c r="DK34" s="149">
        <f t="shared" si="73"/>
        <v>0</v>
      </c>
      <c r="DL34" s="149">
        <f t="shared" si="74"/>
        <v>0</v>
      </c>
      <c r="DM34" s="149">
        <f t="shared" si="75"/>
        <v>0</v>
      </c>
      <c r="DN34" s="149">
        <f t="shared" si="76"/>
        <v>0</v>
      </c>
      <c r="DO34" s="149">
        <f t="shared" si="77"/>
        <v>0</v>
      </c>
      <c r="DP34" s="149">
        <f t="shared" si="78"/>
        <v>0</v>
      </c>
      <c r="DQ34" s="134">
        <f t="array" ref="DQ34">MIN(IF(JPRL=AI34,$AG$15:$AG$214))</f>
        <v>0</v>
      </c>
      <c r="DR34" s="134">
        <f t="array" ref="DR34">MAX(IF(JPRL=AI34,$AG$15:$AG$214))</f>
        <v>0</v>
      </c>
      <c r="DS34" s="132">
        <f t="shared" si="79"/>
        <v>0</v>
      </c>
    </row>
    <row r="35" spans="1:123" ht="24.95" customHeight="1" x14ac:dyDescent="0.25">
      <c r="A35" s="5">
        <v>21</v>
      </c>
      <c r="B35" s="225"/>
      <c r="C35" s="226"/>
      <c r="D35" s="205"/>
      <c r="E35" s="202"/>
      <c r="F35" s="203"/>
      <c r="G35" s="203"/>
      <c r="H35" s="203"/>
      <c r="I35" s="195"/>
      <c r="J35" s="197"/>
      <c r="K35" s="195"/>
      <c r="L35" s="199"/>
      <c r="M35" s="200"/>
      <c r="N35" s="195"/>
      <c r="O35" s="195"/>
      <c r="P35" s="195"/>
      <c r="Q35" s="195"/>
      <c r="R35" s="195"/>
      <c r="S35" s="9"/>
      <c r="T35" s="9"/>
      <c r="U35" s="9"/>
      <c r="V35" s="9"/>
      <c r="W35" s="9"/>
      <c r="X35" s="13"/>
      <c r="Y35" s="21"/>
      <c r="Z35" s="207"/>
      <c r="AA35" s="187">
        <f t="shared" si="45"/>
        <v>0</v>
      </c>
      <c r="AB35" s="7">
        <f t="shared" si="46"/>
        <v>0</v>
      </c>
      <c r="AC35" s="7">
        <f t="shared" si="11"/>
        <v>0</v>
      </c>
      <c r="AD35" s="10">
        <f t="shared" si="47"/>
        <v>0</v>
      </c>
      <c r="AE35" s="7">
        <f t="shared" si="48"/>
        <v>0</v>
      </c>
      <c r="AF35" s="7" t="str">
        <f t="shared" si="49"/>
        <v/>
      </c>
      <c r="AG35" s="10">
        <f t="shared" si="12"/>
        <v>0</v>
      </c>
      <c r="AH35" s="3" t="str">
        <f t="shared" si="80"/>
        <v/>
      </c>
      <c r="AI35" s="3" t="str">
        <f t="shared" si="81"/>
        <v/>
      </c>
      <c r="AJ35" s="3" t="str">
        <f t="array" ref="AJ35">IF(OR(AI35=$AI$15:AI34),"",AI35)</f>
        <v/>
      </c>
      <c r="AK35" s="3" t="str">
        <f t="shared" si="13"/>
        <v/>
      </c>
      <c r="AL35" s="3" t="str">
        <f t="array" ref="AL35">IF(OR(AK35=$AK$15:AK34),"",AK35)</f>
        <v/>
      </c>
      <c r="AM35" s="139" t="str">
        <f t="shared" si="50"/>
        <v/>
      </c>
      <c r="AN35" s="139" t="str">
        <f t="shared" si="51"/>
        <v/>
      </c>
      <c r="AO35" s="139" t="str">
        <f t="shared" si="52"/>
        <v/>
      </c>
      <c r="AP35" s="139" t="str">
        <f t="shared" si="53"/>
        <v/>
      </c>
      <c r="AQ35" s="139" t="str">
        <f t="shared" si="54"/>
        <v/>
      </c>
      <c r="AR35" s="10">
        <f t="shared" si="14"/>
        <v>0</v>
      </c>
      <c r="AS35" s="10">
        <f t="shared" si="15"/>
        <v>0</v>
      </c>
      <c r="AT35" s="10">
        <f t="shared" si="16"/>
        <v>0</v>
      </c>
      <c r="AU35" s="10">
        <f t="shared" si="17"/>
        <v>0</v>
      </c>
      <c r="AV35" s="10">
        <f t="shared" si="55"/>
        <v>0</v>
      </c>
      <c r="AW35" s="10">
        <f t="shared" si="18"/>
        <v>0</v>
      </c>
      <c r="AX35" s="10">
        <f t="shared" si="19"/>
        <v>0</v>
      </c>
      <c r="AY35" s="10">
        <f t="shared" si="20"/>
        <v>0</v>
      </c>
      <c r="AZ35" s="10">
        <f t="shared" si="21"/>
        <v>0</v>
      </c>
      <c r="BA35" s="10">
        <f t="shared" si="56"/>
        <v>0</v>
      </c>
      <c r="BB35" s="10">
        <f t="shared" si="22"/>
        <v>0</v>
      </c>
      <c r="BC35" s="10">
        <f t="shared" si="23"/>
        <v>0</v>
      </c>
      <c r="BD35" s="10">
        <f t="shared" si="24"/>
        <v>0</v>
      </c>
      <c r="BE35" s="10">
        <f t="shared" si="25"/>
        <v>0</v>
      </c>
      <c r="BF35" s="10">
        <f t="shared" si="57"/>
        <v>0</v>
      </c>
      <c r="BG35" s="10">
        <f t="shared" si="26"/>
        <v>0</v>
      </c>
      <c r="BH35" s="10">
        <f t="shared" si="27"/>
        <v>0</v>
      </c>
      <c r="BI35" s="10">
        <f t="shared" si="28"/>
        <v>0</v>
      </c>
      <c r="BJ35" s="10">
        <f t="shared" si="29"/>
        <v>0</v>
      </c>
      <c r="BK35" s="10">
        <f t="shared" si="58"/>
        <v>0</v>
      </c>
      <c r="BL35" s="20">
        <f t="shared" si="59"/>
        <v>0</v>
      </c>
      <c r="BM35" s="20">
        <f t="shared" si="60"/>
        <v>0</v>
      </c>
      <c r="BN35" s="20">
        <f t="shared" si="61"/>
        <v>0</v>
      </c>
      <c r="BO35" s="20">
        <f t="shared" si="62"/>
        <v>0</v>
      </c>
      <c r="BP35" s="10"/>
      <c r="BQ35" s="10"/>
      <c r="BR35" s="10"/>
      <c r="BS35" s="20">
        <f t="shared" si="63"/>
        <v>0</v>
      </c>
      <c r="BT35" s="20">
        <f t="shared" si="64"/>
        <v>0</v>
      </c>
      <c r="BU35" s="20">
        <f t="shared" si="65"/>
        <v>0</v>
      </c>
      <c r="BV35" s="20">
        <f t="shared" si="30"/>
        <v>0</v>
      </c>
      <c r="BW35" s="20">
        <f t="shared" si="31"/>
        <v>0</v>
      </c>
      <c r="BX35" s="20">
        <f t="shared" si="32"/>
        <v>0</v>
      </c>
      <c r="BY35" s="20">
        <f t="shared" si="33"/>
        <v>0</v>
      </c>
      <c r="BZ35" s="20">
        <f t="shared" si="34"/>
        <v>0</v>
      </c>
      <c r="CA35" s="20">
        <f t="shared" si="66"/>
        <v>0</v>
      </c>
      <c r="CB35" s="20">
        <f t="shared" si="67"/>
        <v>0</v>
      </c>
      <c r="CC35" s="44"/>
      <c r="CD35" s="20">
        <f t="shared" si="68"/>
        <v>0</v>
      </c>
      <c r="CH35" s="111" t="s">
        <v>158</v>
      </c>
      <c r="CI35" s="22"/>
      <c r="CJ35" s="7"/>
      <c r="CR35" s="4">
        <f t="shared" si="82"/>
        <v>0</v>
      </c>
      <c r="CT35" s="60" t="s">
        <v>212</v>
      </c>
      <c r="CV35" s="134">
        <f t="shared" si="83"/>
        <v>0</v>
      </c>
      <c r="CW35" s="134">
        <f t="shared" si="35"/>
        <v>0</v>
      </c>
      <c r="CX35" s="134">
        <f t="shared" si="36"/>
        <v>0</v>
      </c>
      <c r="CY35" s="134">
        <f t="shared" si="37"/>
        <v>0</v>
      </c>
      <c r="CZ35" s="134">
        <f t="shared" si="38"/>
        <v>0</v>
      </c>
      <c r="DA35" s="134">
        <f t="shared" si="39"/>
        <v>0</v>
      </c>
      <c r="DB35" s="134">
        <f t="shared" si="40"/>
        <v>0</v>
      </c>
      <c r="DC35" s="134">
        <f t="shared" si="41"/>
        <v>0</v>
      </c>
      <c r="DD35" s="134">
        <f t="shared" si="42"/>
        <v>0</v>
      </c>
      <c r="DE35" s="134">
        <f t="shared" si="43"/>
        <v>0</v>
      </c>
      <c r="DF35" s="134">
        <f t="shared" si="44"/>
        <v>0</v>
      </c>
      <c r="DG35" s="149">
        <f t="shared" si="69"/>
        <v>0</v>
      </c>
      <c r="DH35" s="149">
        <f t="shared" si="70"/>
        <v>0</v>
      </c>
      <c r="DI35" s="149">
        <f t="shared" si="71"/>
        <v>0</v>
      </c>
      <c r="DJ35" s="149">
        <f t="shared" si="72"/>
        <v>0</v>
      </c>
      <c r="DK35" s="149">
        <f t="shared" si="73"/>
        <v>0</v>
      </c>
      <c r="DL35" s="149">
        <f t="shared" si="74"/>
        <v>0</v>
      </c>
      <c r="DM35" s="149">
        <f t="shared" si="75"/>
        <v>0</v>
      </c>
      <c r="DN35" s="149">
        <f t="shared" si="76"/>
        <v>0</v>
      </c>
      <c r="DO35" s="149">
        <f t="shared" si="77"/>
        <v>0</v>
      </c>
      <c r="DP35" s="149">
        <f t="shared" si="78"/>
        <v>0</v>
      </c>
      <c r="DQ35" s="134">
        <f t="array" ref="DQ35">MIN(IF(JPRL=AI35,$AG$15:$AG$214))</f>
        <v>0</v>
      </c>
      <c r="DR35" s="134">
        <f t="array" ref="DR35">MAX(IF(JPRL=AI35,$AG$15:$AG$214))</f>
        <v>0</v>
      </c>
      <c r="DS35" s="132">
        <f t="shared" si="79"/>
        <v>0</v>
      </c>
    </row>
    <row r="36" spans="1:123" ht="24.95" customHeight="1" x14ac:dyDescent="0.25">
      <c r="A36" s="5">
        <v>22</v>
      </c>
      <c r="B36" s="225"/>
      <c r="C36" s="226"/>
      <c r="D36" s="205"/>
      <c r="E36" s="202"/>
      <c r="F36" s="203"/>
      <c r="G36" s="203"/>
      <c r="H36" s="203"/>
      <c r="I36" s="195"/>
      <c r="J36" s="197"/>
      <c r="K36" s="195"/>
      <c r="L36" s="199"/>
      <c r="M36" s="200"/>
      <c r="N36" s="195"/>
      <c r="O36" s="195"/>
      <c r="P36" s="195"/>
      <c r="Q36" s="195"/>
      <c r="R36" s="195"/>
      <c r="S36" s="9"/>
      <c r="T36" s="9"/>
      <c r="U36" s="9"/>
      <c r="V36" s="9"/>
      <c r="W36" s="9"/>
      <c r="X36" s="13"/>
      <c r="Y36" s="21"/>
      <c r="Z36" s="207"/>
      <c r="AA36" s="187">
        <f t="shared" si="45"/>
        <v>0</v>
      </c>
      <c r="AB36" s="7">
        <f t="shared" si="46"/>
        <v>0</v>
      </c>
      <c r="AC36" s="7">
        <f t="shared" si="11"/>
        <v>0</v>
      </c>
      <c r="AD36" s="10">
        <f t="shared" si="47"/>
        <v>0</v>
      </c>
      <c r="AE36" s="7">
        <f t="shared" si="48"/>
        <v>0</v>
      </c>
      <c r="AF36" s="7" t="str">
        <f t="shared" si="49"/>
        <v/>
      </c>
      <c r="AG36" s="10">
        <f t="shared" si="12"/>
        <v>0</v>
      </c>
      <c r="AH36" s="3" t="str">
        <f t="shared" si="80"/>
        <v/>
      </c>
      <c r="AI36" s="3" t="str">
        <f t="shared" si="81"/>
        <v/>
      </c>
      <c r="AJ36" s="3" t="str">
        <f t="array" ref="AJ36">IF(OR(AI36=$AI$15:AI35),"",AI36)</f>
        <v/>
      </c>
      <c r="AK36" s="3" t="str">
        <f t="shared" si="13"/>
        <v/>
      </c>
      <c r="AL36" s="3" t="str">
        <f t="array" ref="AL36">IF(OR(AK36=$AK$15:AK35),"",AK36)</f>
        <v/>
      </c>
      <c r="AM36" s="139" t="str">
        <f t="shared" si="50"/>
        <v/>
      </c>
      <c r="AN36" s="139" t="str">
        <f t="shared" si="51"/>
        <v/>
      </c>
      <c r="AO36" s="139" t="str">
        <f t="shared" si="52"/>
        <v/>
      </c>
      <c r="AP36" s="139" t="str">
        <f t="shared" si="53"/>
        <v/>
      </c>
      <c r="AQ36" s="139" t="str">
        <f t="shared" si="54"/>
        <v/>
      </c>
      <c r="AR36" s="10">
        <f t="shared" si="14"/>
        <v>0</v>
      </c>
      <c r="AS36" s="10">
        <f t="shared" si="15"/>
        <v>0</v>
      </c>
      <c r="AT36" s="10">
        <f t="shared" si="16"/>
        <v>0</v>
      </c>
      <c r="AU36" s="10">
        <f t="shared" si="17"/>
        <v>0</v>
      </c>
      <c r="AV36" s="10">
        <f t="shared" si="55"/>
        <v>0</v>
      </c>
      <c r="AW36" s="10">
        <f t="shared" si="18"/>
        <v>0</v>
      </c>
      <c r="AX36" s="10">
        <f t="shared" si="19"/>
        <v>0</v>
      </c>
      <c r="AY36" s="10">
        <f t="shared" si="20"/>
        <v>0</v>
      </c>
      <c r="AZ36" s="10">
        <f t="shared" si="21"/>
        <v>0</v>
      </c>
      <c r="BA36" s="10">
        <f t="shared" si="56"/>
        <v>0</v>
      </c>
      <c r="BB36" s="10">
        <f t="shared" si="22"/>
        <v>0</v>
      </c>
      <c r="BC36" s="10">
        <f t="shared" si="23"/>
        <v>0</v>
      </c>
      <c r="BD36" s="10">
        <f t="shared" si="24"/>
        <v>0</v>
      </c>
      <c r="BE36" s="10">
        <f t="shared" si="25"/>
        <v>0</v>
      </c>
      <c r="BF36" s="10">
        <f t="shared" si="57"/>
        <v>0</v>
      </c>
      <c r="BG36" s="10">
        <f t="shared" si="26"/>
        <v>0</v>
      </c>
      <c r="BH36" s="10">
        <f t="shared" si="27"/>
        <v>0</v>
      </c>
      <c r="BI36" s="10">
        <f t="shared" si="28"/>
        <v>0</v>
      </c>
      <c r="BJ36" s="10">
        <f t="shared" si="29"/>
        <v>0</v>
      </c>
      <c r="BK36" s="10">
        <f t="shared" si="58"/>
        <v>0</v>
      </c>
      <c r="BL36" s="20">
        <f t="shared" si="59"/>
        <v>0</v>
      </c>
      <c r="BM36" s="20">
        <f t="shared" si="60"/>
        <v>0</v>
      </c>
      <c r="BN36" s="20">
        <f t="shared" si="61"/>
        <v>0</v>
      </c>
      <c r="BO36" s="20">
        <f t="shared" si="62"/>
        <v>0</v>
      </c>
      <c r="BP36" s="10"/>
      <c r="BQ36" s="10"/>
      <c r="BR36" s="10"/>
      <c r="BS36" s="20">
        <f t="shared" si="63"/>
        <v>0</v>
      </c>
      <c r="BT36" s="20">
        <f t="shared" si="64"/>
        <v>0</v>
      </c>
      <c r="BU36" s="20">
        <f t="shared" si="65"/>
        <v>0</v>
      </c>
      <c r="BV36" s="20">
        <f t="shared" si="30"/>
        <v>0</v>
      </c>
      <c r="BW36" s="20">
        <f t="shared" si="31"/>
        <v>0</v>
      </c>
      <c r="BX36" s="20">
        <f t="shared" si="32"/>
        <v>0</v>
      </c>
      <c r="BY36" s="20">
        <f t="shared" si="33"/>
        <v>0</v>
      </c>
      <c r="BZ36" s="20">
        <f t="shared" si="34"/>
        <v>0</v>
      </c>
      <c r="CA36" s="20">
        <f t="shared" si="66"/>
        <v>0</v>
      </c>
      <c r="CB36" s="20">
        <f t="shared" si="67"/>
        <v>0</v>
      </c>
      <c r="CC36" s="44"/>
      <c r="CD36" s="20">
        <f t="shared" si="68"/>
        <v>0</v>
      </c>
      <c r="CH36" s="111" t="s">
        <v>159</v>
      </c>
      <c r="CI36" s="22"/>
      <c r="CJ36" s="7"/>
      <c r="CR36" s="4">
        <f t="shared" si="82"/>
        <v>0</v>
      </c>
      <c r="CT36" s="60" t="s">
        <v>213</v>
      </c>
      <c r="CV36" s="134">
        <f t="shared" si="83"/>
        <v>0</v>
      </c>
      <c r="CW36" s="134">
        <f t="shared" si="35"/>
        <v>0</v>
      </c>
      <c r="CX36" s="134">
        <f t="shared" si="36"/>
        <v>0</v>
      </c>
      <c r="CY36" s="134">
        <f t="shared" si="37"/>
        <v>0</v>
      </c>
      <c r="CZ36" s="134">
        <f t="shared" si="38"/>
        <v>0</v>
      </c>
      <c r="DA36" s="134">
        <f t="shared" si="39"/>
        <v>0</v>
      </c>
      <c r="DB36" s="134">
        <f t="shared" si="40"/>
        <v>0</v>
      </c>
      <c r="DC36" s="134">
        <f t="shared" si="41"/>
        <v>0</v>
      </c>
      <c r="DD36" s="134">
        <f t="shared" si="42"/>
        <v>0</v>
      </c>
      <c r="DE36" s="134">
        <f t="shared" si="43"/>
        <v>0</v>
      </c>
      <c r="DF36" s="134">
        <f t="shared" si="44"/>
        <v>0</v>
      </c>
      <c r="DG36" s="149">
        <f t="shared" si="69"/>
        <v>0</v>
      </c>
      <c r="DH36" s="149">
        <f t="shared" si="70"/>
        <v>0</v>
      </c>
      <c r="DI36" s="149">
        <f t="shared" si="71"/>
        <v>0</v>
      </c>
      <c r="DJ36" s="149">
        <f t="shared" si="72"/>
        <v>0</v>
      </c>
      <c r="DK36" s="149">
        <f t="shared" si="73"/>
        <v>0</v>
      </c>
      <c r="DL36" s="149">
        <f t="shared" si="74"/>
        <v>0</v>
      </c>
      <c r="DM36" s="149">
        <f t="shared" si="75"/>
        <v>0</v>
      </c>
      <c r="DN36" s="149">
        <f t="shared" si="76"/>
        <v>0</v>
      </c>
      <c r="DO36" s="149">
        <f t="shared" si="77"/>
        <v>0</v>
      </c>
      <c r="DP36" s="149">
        <f t="shared" si="78"/>
        <v>0</v>
      </c>
      <c r="DQ36" s="134">
        <f t="array" ref="DQ36">MIN(IF(JPRL=AI36,$AG$15:$AG$214))</f>
        <v>0</v>
      </c>
      <c r="DR36" s="134">
        <f t="array" ref="DR36">MAX(IF(JPRL=AI36,$AG$15:$AG$214))</f>
        <v>0</v>
      </c>
      <c r="DS36" s="132">
        <f t="shared" si="79"/>
        <v>0</v>
      </c>
    </row>
    <row r="37" spans="1:123" ht="24.95" customHeight="1" x14ac:dyDescent="0.25">
      <c r="A37" s="5">
        <v>23</v>
      </c>
      <c r="B37" s="225"/>
      <c r="C37" s="226"/>
      <c r="D37" s="205"/>
      <c r="E37" s="202"/>
      <c r="F37" s="203"/>
      <c r="G37" s="203"/>
      <c r="H37" s="203"/>
      <c r="I37" s="195"/>
      <c r="J37" s="197"/>
      <c r="K37" s="195"/>
      <c r="L37" s="199"/>
      <c r="M37" s="200"/>
      <c r="N37" s="195"/>
      <c r="O37" s="195"/>
      <c r="P37" s="195"/>
      <c r="Q37" s="195"/>
      <c r="R37" s="195"/>
      <c r="S37" s="9"/>
      <c r="T37" s="9"/>
      <c r="U37" s="9"/>
      <c r="V37" s="9"/>
      <c r="W37" s="9"/>
      <c r="X37" s="13"/>
      <c r="Y37" s="21"/>
      <c r="Z37" s="207"/>
      <c r="AA37" s="187">
        <f t="shared" si="45"/>
        <v>0</v>
      </c>
      <c r="AB37" s="7">
        <f t="shared" si="46"/>
        <v>0</v>
      </c>
      <c r="AC37" s="7">
        <f t="shared" si="11"/>
        <v>0</v>
      </c>
      <c r="AD37" s="10">
        <f t="shared" si="47"/>
        <v>0</v>
      </c>
      <c r="AE37" s="7">
        <f t="shared" si="48"/>
        <v>0</v>
      </c>
      <c r="AF37" s="7" t="str">
        <f t="shared" si="49"/>
        <v/>
      </c>
      <c r="AG37" s="10">
        <f t="shared" si="12"/>
        <v>0</v>
      </c>
      <c r="AH37" s="3" t="str">
        <f t="shared" si="80"/>
        <v/>
      </c>
      <c r="AI37" s="3" t="str">
        <f t="shared" si="81"/>
        <v/>
      </c>
      <c r="AJ37" s="3" t="str">
        <f t="array" ref="AJ37">IF(OR(AI37=$AI$15:AI36),"",AI37)</f>
        <v/>
      </c>
      <c r="AK37" s="3" t="str">
        <f t="shared" si="13"/>
        <v/>
      </c>
      <c r="AL37" s="3" t="str">
        <f t="array" ref="AL37">IF(OR(AK37=$AK$15:AK36),"",AK37)</f>
        <v/>
      </c>
      <c r="AM37" s="139" t="str">
        <f t="shared" si="50"/>
        <v/>
      </c>
      <c r="AN37" s="139" t="str">
        <f t="shared" si="51"/>
        <v/>
      </c>
      <c r="AO37" s="139" t="str">
        <f t="shared" si="52"/>
        <v/>
      </c>
      <c r="AP37" s="139" t="str">
        <f t="shared" si="53"/>
        <v/>
      </c>
      <c r="AQ37" s="139" t="str">
        <f t="shared" si="54"/>
        <v/>
      </c>
      <c r="AR37" s="10">
        <f t="shared" si="14"/>
        <v>0</v>
      </c>
      <c r="AS37" s="10">
        <f t="shared" si="15"/>
        <v>0</v>
      </c>
      <c r="AT37" s="10">
        <f t="shared" si="16"/>
        <v>0</v>
      </c>
      <c r="AU37" s="10">
        <f t="shared" si="17"/>
        <v>0</v>
      </c>
      <c r="AV37" s="10">
        <f t="shared" si="55"/>
        <v>0</v>
      </c>
      <c r="AW37" s="10">
        <f t="shared" si="18"/>
        <v>0</v>
      </c>
      <c r="AX37" s="10">
        <f t="shared" si="19"/>
        <v>0</v>
      </c>
      <c r="AY37" s="10">
        <f t="shared" si="20"/>
        <v>0</v>
      </c>
      <c r="AZ37" s="10">
        <f t="shared" si="21"/>
        <v>0</v>
      </c>
      <c r="BA37" s="10">
        <f t="shared" si="56"/>
        <v>0</v>
      </c>
      <c r="BB37" s="10">
        <f t="shared" si="22"/>
        <v>0</v>
      </c>
      <c r="BC37" s="10">
        <f t="shared" si="23"/>
        <v>0</v>
      </c>
      <c r="BD37" s="10">
        <f t="shared" si="24"/>
        <v>0</v>
      </c>
      <c r="BE37" s="10">
        <f t="shared" si="25"/>
        <v>0</v>
      </c>
      <c r="BF37" s="10">
        <f t="shared" si="57"/>
        <v>0</v>
      </c>
      <c r="BG37" s="10">
        <f t="shared" si="26"/>
        <v>0</v>
      </c>
      <c r="BH37" s="10">
        <f t="shared" si="27"/>
        <v>0</v>
      </c>
      <c r="BI37" s="10">
        <f t="shared" si="28"/>
        <v>0</v>
      </c>
      <c r="BJ37" s="10">
        <f t="shared" si="29"/>
        <v>0</v>
      </c>
      <c r="BK37" s="10">
        <f t="shared" si="58"/>
        <v>0</v>
      </c>
      <c r="BL37" s="20">
        <f t="shared" si="59"/>
        <v>0</v>
      </c>
      <c r="BM37" s="20">
        <f t="shared" si="60"/>
        <v>0</v>
      </c>
      <c r="BN37" s="20">
        <f t="shared" si="61"/>
        <v>0</v>
      </c>
      <c r="BO37" s="20">
        <f t="shared" si="62"/>
        <v>0</v>
      </c>
      <c r="BP37" s="10"/>
      <c r="BQ37" s="10"/>
      <c r="BR37" s="10"/>
      <c r="BS37" s="20">
        <f t="shared" si="63"/>
        <v>0</v>
      </c>
      <c r="BT37" s="20">
        <f t="shared" si="64"/>
        <v>0</v>
      </c>
      <c r="BU37" s="20">
        <f t="shared" si="65"/>
        <v>0</v>
      </c>
      <c r="BV37" s="20">
        <f t="shared" si="30"/>
        <v>0</v>
      </c>
      <c r="BW37" s="20">
        <f t="shared" si="31"/>
        <v>0</v>
      </c>
      <c r="BX37" s="20">
        <f t="shared" si="32"/>
        <v>0</v>
      </c>
      <c r="BY37" s="20">
        <f t="shared" si="33"/>
        <v>0</v>
      </c>
      <c r="BZ37" s="20">
        <f t="shared" si="34"/>
        <v>0</v>
      </c>
      <c r="CA37" s="20">
        <f t="shared" si="66"/>
        <v>0</v>
      </c>
      <c r="CB37" s="20">
        <f t="shared" si="67"/>
        <v>0</v>
      </c>
      <c r="CC37" s="44"/>
      <c r="CD37" s="20">
        <f t="shared" si="68"/>
        <v>0</v>
      </c>
      <c r="CH37" s="111" t="s">
        <v>160</v>
      </c>
      <c r="CI37" s="22"/>
      <c r="CJ37" s="7"/>
      <c r="CR37" s="4">
        <f t="shared" si="82"/>
        <v>0</v>
      </c>
      <c r="CT37" s="60" t="s">
        <v>214</v>
      </c>
      <c r="CV37" s="134">
        <f t="shared" si="83"/>
        <v>0</v>
      </c>
      <c r="CW37" s="134">
        <f t="shared" si="35"/>
        <v>0</v>
      </c>
      <c r="CX37" s="134">
        <f t="shared" si="36"/>
        <v>0</v>
      </c>
      <c r="CY37" s="134">
        <f t="shared" si="37"/>
        <v>0</v>
      </c>
      <c r="CZ37" s="134">
        <f t="shared" si="38"/>
        <v>0</v>
      </c>
      <c r="DA37" s="134">
        <f t="shared" si="39"/>
        <v>0</v>
      </c>
      <c r="DB37" s="134">
        <f t="shared" si="40"/>
        <v>0</v>
      </c>
      <c r="DC37" s="134">
        <f t="shared" si="41"/>
        <v>0</v>
      </c>
      <c r="DD37" s="134">
        <f t="shared" si="42"/>
        <v>0</v>
      </c>
      <c r="DE37" s="134">
        <f t="shared" si="43"/>
        <v>0</v>
      </c>
      <c r="DF37" s="134">
        <f t="shared" si="44"/>
        <v>0</v>
      </c>
      <c r="DG37" s="149">
        <f t="shared" si="69"/>
        <v>0</v>
      </c>
      <c r="DH37" s="149">
        <f t="shared" si="70"/>
        <v>0</v>
      </c>
      <c r="DI37" s="149">
        <f t="shared" si="71"/>
        <v>0</v>
      </c>
      <c r="DJ37" s="149">
        <f t="shared" si="72"/>
        <v>0</v>
      </c>
      <c r="DK37" s="149">
        <f t="shared" si="73"/>
        <v>0</v>
      </c>
      <c r="DL37" s="149">
        <f t="shared" si="74"/>
        <v>0</v>
      </c>
      <c r="DM37" s="149">
        <f t="shared" si="75"/>
        <v>0</v>
      </c>
      <c r="DN37" s="149">
        <f t="shared" si="76"/>
        <v>0</v>
      </c>
      <c r="DO37" s="149">
        <f t="shared" si="77"/>
        <v>0</v>
      </c>
      <c r="DP37" s="149">
        <f t="shared" si="78"/>
        <v>0</v>
      </c>
      <c r="DQ37" s="134">
        <f t="array" ref="DQ37">MIN(IF(JPRL=AI37,$AG$15:$AG$214))</f>
        <v>0</v>
      </c>
      <c r="DR37" s="134">
        <f t="array" ref="DR37">MAX(IF(JPRL=AI37,$AG$15:$AG$214))</f>
        <v>0</v>
      </c>
      <c r="DS37" s="132">
        <f t="shared" si="79"/>
        <v>0</v>
      </c>
    </row>
    <row r="38" spans="1:123" ht="24.95" customHeight="1" x14ac:dyDescent="0.25">
      <c r="A38" s="5">
        <v>24</v>
      </c>
      <c r="B38" s="225"/>
      <c r="C38" s="226"/>
      <c r="D38" s="205"/>
      <c r="E38" s="202"/>
      <c r="F38" s="203"/>
      <c r="G38" s="203"/>
      <c r="H38" s="203"/>
      <c r="I38" s="195"/>
      <c r="J38" s="197"/>
      <c r="K38" s="195"/>
      <c r="L38" s="199"/>
      <c r="M38" s="200"/>
      <c r="N38" s="195"/>
      <c r="O38" s="195"/>
      <c r="P38" s="195"/>
      <c r="Q38" s="195"/>
      <c r="R38" s="195"/>
      <c r="S38" s="9"/>
      <c r="T38" s="9"/>
      <c r="U38" s="9"/>
      <c r="V38" s="9"/>
      <c r="W38" s="9"/>
      <c r="X38" s="13"/>
      <c r="Y38" s="21"/>
      <c r="Z38" s="207"/>
      <c r="AA38" s="187">
        <f t="shared" si="45"/>
        <v>0</v>
      </c>
      <c r="AB38" s="7">
        <f t="shared" si="46"/>
        <v>0</v>
      </c>
      <c r="AC38" s="7">
        <f t="shared" si="11"/>
        <v>0</v>
      </c>
      <c r="AD38" s="10">
        <f t="shared" si="47"/>
        <v>0</v>
      </c>
      <c r="AE38" s="7">
        <f t="shared" si="48"/>
        <v>0</v>
      </c>
      <c r="AF38" s="7" t="str">
        <f t="shared" si="49"/>
        <v/>
      </c>
      <c r="AG38" s="10">
        <f t="shared" si="12"/>
        <v>0</v>
      </c>
      <c r="AH38" s="3" t="str">
        <f t="shared" si="80"/>
        <v/>
      </c>
      <c r="AI38" s="3" t="str">
        <f t="shared" si="81"/>
        <v/>
      </c>
      <c r="AJ38" s="3" t="str">
        <f t="array" ref="AJ38">IF(OR(AI38=$AI$15:AI37),"",AI38)</f>
        <v/>
      </c>
      <c r="AK38" s="3" t="str">
        <f t="shared" si="13"/>
        <v/>
      </c>
      <c r="AL38" s="3" t="str">
        <f t="array" ref="AL38">IF(OR(AK38=$AK$15:AK37),"",AK38)</f>
        <v/>
      </c>
      <c r="AM38" s="139" t="str">
        <f t="shared" si="50"/>
        <v/>
      </c>
      <c r="AN38" s="139" t="str">
        <f t="shared" si="51"/>
        <v/>
      </c>
      <c r="AO38" s="139" t="str">
        <f t="shared" si="52"/>
        <v/>
      </c>
      <c r="AP38" s="139" t="str">
        <f t="shared" si="53"/>
        <v/>
      </c>
      <c r="AQ38" s="139" t="str">
        <f t="shared" si="54"/>
        <v/>
      </c>
      <c r="AR38" s="10">
        <f t="shared" si="14"/>
        <v>0</v>
      </c>
      <c r="AS38" s="10">
        <f t="shared" si="15"/>
        <v>0</v>
      </c>
      <c r="AT38" s="10">
        <f t="shared" si="16"/>
        <v>0</v>
      </c>
      <c r="AU38" s="10">
        <f t="shared" si="17"/>
        <v>0</v>
      </c>
      <c r="AV38" s="10">
        <f t="shared" si="55"/>
        <v>0</v>
      </c>
      <c r="AW38" s="10">
        <f t="shared" si="18"/>
        <v>0</v>
      </c>
      <c r="AX38" s="10">
        <f t="shared" si="19"/>
        <v>0</v>
      </c>
      <c r="AY38" s="10">
        <f t="shared" si="20"/>
        <v>0</v>
      </c>
      <c r="AZ38" s="10">
        <f t="shared" si="21"/>
        <v>0</v>
      </c>
      <c r="BA38" s="10">
        <f t="shared" si="56"/>
        <v>0</v>
      </c>
      <c r="BB38" s="10">
        <f t="shared" si="22"/>
        <v>0</v>
      </c>
      <c r="BC38" s="10">
        <f t="shared" si="23"/>
        <v>0</v>
      </c>
      <c r="BD38" s="10">
        <f t="shared" si="24"/>
        <v>0</v>
      </c>
      <c r="BE38" s="10">
        <f t="shared" si="25"/>
        <v>0</v>
      </c>
      <c r="BF38" s="10">
        <f t="shared" si="57"/>
        <v>0</v>
      </c>
      <c r="BG38" s="10">
        <f t="shared" si="26"/>
        <v>0</v>
      </c>
      <c r="BH38" s="10">
        <f t="shared" si="27"/>
        <v>0</v>
      </c>
      <c r="BI38" s="10">
        <f t="shared" si="28"/>
        <v>0</v>
      </c>
      <c r="BJ38" s="10">
        <f t="shared" si="29"/>
        <v>0</v>
      </c>
      <c r="BK38" s="10">
        <f t="shared" si="58"/>
        <v>0</v>
      </c>
      <c r="BL38" s="20">
        <f t="shared" si="59"/>
        <v>0</v>
      </c>
      <c r="BM38" s="20">
        <f t="shared" si="60"/>
        <v>0</v>
      </c>
      <c r="BN38" s="20">
        <f t="shared" si="61"/>
        <v>0</v>
      </c>
      <c r="BO38" s="20">
        <f t="shared" si="62"/>
        <v>0</v>
      </c>
      <c r="BP38" s="10"/>
      <c r="BQ38" s="10"/>
      <c r="BR38" s="10"/>
      <c r="BS38" s="20">
        <f t="shared" si="63"/>
        <v>0</v>
      </c>
      <c r="BT38" s="20">
        <f t="shared" si="64"/>
        <v>0</v>
      </c>
      <c r="BU38" s="20">
        <f t="shared" si="65"/>
        <v>0</v>
      </c>
      <c r="BV38" s="20">
        <f t="shared" si="30"/>
        <v>0</v>
      </c>
      <c r="BW38" s="20">
        <f t="shared" si="31"/>
        <v>0</v>
      </c>
      <c r="BX38" s="20">
        <f t="shared" si="32"/>
        <v>0</v>
      </c>
      <c r="BY38" s="20">
        <f t="shared" si="33"/>
        <v>0</v>
      </c>
      <c r="BZ38" s="20">
        <f t="shared" si="34"/>
        <v>0</v>
      </c>
      <c r="CA38" s="20">
        <f t="shared" si="66"/>
        <v>0</v>
      </c>
      <c r="CB38" s="20">
        <f t="shared" si="67"/>
        <v>0</v>
      </c>
      <c r="CC38" s="44"/>
      <c r="CD38" s="20">
        <f t="shared" si="68"/>
        <v>0</v>
      </c>
      <c r="CH38" s="111" t="s">
        <v>161</v>
      </c>
      <c r="CI38" s="22"/>
      <c r="CJ38" s="7"/>
      <c r="CR38" s="4">
        <f t="shared" si="82"/>
        <v>0</v>
      </c>
      <c r="CT38" s="60" t="s">
        <v>215</v>
      </c>
      <c r="CV38" s="134">
        <f t="shared" si="83"/>
        <v>0</v>
      </c>
      <c r="CW38" s="134">
        <f t="shared" si="35"/>
        <v>0</v>
      </c>
      <c r="CX38" s="134">
        <f t="shared" si="36"/>
        <v>0</v>
      </c>
      <c r="CY38" s="134">
        <f t="shared" si="37"/>
        <v>0</v>
      </c>
      <c r="CZ38" s="134">
        <f t="shared" si="38"/>
        <v>0</v>
      </c>
      <c r="DA38" s="134">
        <f t="shared" si="39"/>
        <v>0</v>
      </c>
      <c r="DB38" s="134">
        <f t="shared" si="40"/>
        <v>0</v>
      </c>
      <c r="DC38" s="134">
        <f t="shared" si="41"/>
        <v>0</v>
      </c>
      <c r="DD38" s="134">
        <f t="shared" si="42"/>
        <v>0</v>
      </c>
      <c r="DE38" s="134">
        <f t="shared" si="43"/>
        <v>0</v>
      </c>
      <c r="DF38" s="134">
        <f t="shared" si="44"/>
        <v>0</v>
      </c>
      <c r="DG38" s="149">
        <f t="shared" si="69"/>
        <v>0</v>
      </c>
      <c r="DH38" s="149">
        <f t="shared" si="70"/>
        <v>0</v>
      </c>
      <c r="DI38" s="149">
        <f t="shared" si="71"/>
        <v>0</v>
      </c>
      <c r="DJ38" s="149">
        <f t="shared" si="72"/>
        <v>0</v>
      </c>
      <c r="DK38" s="149">
        <f t="shared" si="73"/>
        <v>0</v>
      </c>
      <c r="DL38" s="149">
        <f t="shared" si="74"/>
        <v>0</v>
      </c>
      <c r="DM38" s="149">
        <f t="shared" si="75"/>
        <v>0</v>
      </c>
      <c r="DN38" s="149">
        <f t="shared" si="76"/>
        <v>0</v>
      </c>
      <c r="DO38" s="149">
        <f t="shared" si="77"/>
        <v>0</v>
      </c>
      <c r="DP38" s="149">
        <f t="shared" si="78"/>
        <v>0</v>
      </c>
      <c r="DQ38" s="134">
        <f t="array" ref="DQ38">MIN(IF(JPRL=AI38,$AG$15:$AG$214))</f>
        <v>0</v>
      </c>
      <c r="DR38" s="134">
        <f t="array" ref="DR38">MAX(IF(JPRL=AI38,$AG$15:$AG$214))</f>
        <v>0</v>
      </c>
      <c r="DS38" s="132">
        <f t="shared" si="79"/>
        <v>0</v>
      </c>
    </row>
    <row r="39" spans="1:123" ht="24.95" customHeight="1" x14ac:dyDescent="0.25">
      <c r="A39" s="5">
        <v>25</v>
      </c>
      <c r="B39" s="225"/>
      <c r="C39" s="226"/>
      <c r="D39" s="205"/>
      <c r="E39" s="202"/>
      <c r="F39" s="203"/>
      <c r="G39" s="203"/>
      <c r="H39" s="203"/>
      <c r="I39" s="195"/>
      <c r="J39" s="197"/>
      <c r="K39" s="195"/>
      <c r="L39" s="199"/>
      <c r="M39" s="200"/>
      <c r="N39" s="195"/>
      <c r="O39" s="195"/>
      <c r="P39" s="195"/>
      <c r="Q39" s="195"/>
      <c r="R39" s="195"/>
      <c r="S39" s="9"/>
      <c r="T39" s="9"/>
      <c r="U39" s="9"/>
      <c r="V39" s="9"/>
      <c r="W39" s="9"/>
      <c r="X39" s="13"/>
      <c r="Y39" s="21"/>
      <c r="Z39" s="207"/>
      <c r="AA39" s="187">
        <f t="shared" si="45"/>
        <v>0</v>
      </c>
      <c r="AB39" s="7">
        <f t="shared" si="46"/>
        <v>0</v>
      </c>
      <c r="AC39" s="7">
        <f t="shared" si="11"/>
        <v>0</v>
      </c>
      <c r="AD39" s="10">
        <f t="shared" si="47"/>
        <v>0</v>
      </c>
      <c r="AE39" s="7">
        <f t="shared" si="48"/>
        <v>0</v>
      </c>
      <c r="AF39" s="7" t="str">
        <f t="shared" si="49"/>
        <v/>
      </c>
      <c r="AG39" s="10">
        <f t="shared" si="12"/>
        <v>0</v>
      </c>
      <c r="AH39" s="3" t="str">
        <f t="shared" si="80"/>
        <v/>
      </c>
      <c r="AI39" s="3" t="str">
        <f t="shared" si="81"/>
        <v/>
      </c>
      <c r="AJ39" s="3" t="str">
        <f t="array" ref="AJ39">IF(OR(AI39=$AI$15:AI38),"",AI39)</f>
        <v/>
      </c>
      <c r="AK39" s="3" t="str">
        <f t="shared" si="13"/>
        <v/>
      </c>
      <c r="AL39" s="3" t="str">
        <f t="array" ref="AL39">IF(OR(AK39=$AK$15:AK38),"",AK39)</f>
        <v/>
      </c>
      <c r="AM39" s="139" t="str">
        <f t="shared" si="50"/>
        <v/>
      </c>
      <c r="AN39" s="139" t="str">
        <f t="shared" si="51"/>
        <v/>
      </c>
      <c r="AO39" s="139" t="str">
        <f t="shared" si="52"/>
        <v/>
      </c>
      <c r="AP39" s="139" t="str">
        <f t="shared" si="53"/>
        <v/>
      </c>
      <c r="AQ39" s="139" t="str">
        <f t="shared" si="54"/>
        <v/>
      </c>
      <c r="AR39" s="10">
        <f t="shared" si="14"/>
        <v>0</v>
      </c>
      <c r="AS39" s="10">
        <f t="shared" si="15"/>
        <v>0</v>
      </c>
      <c r="AT39" s="10">
        <f t="shared" si="16"/>
        <v>0</v>
      </c>
      <c r="AU39" s="10">
        <f t="shared" si="17"/>
        <v>0</v>
      </c>
      <c r="AV39" s="10">
        <f t="shared" si="55"/>
        <v>0</v>
      </c>
      <c r="AW39" s="10">
        <f t="shared" si="18"/>
        <v>0</v>
      </c>
      <c r="AX39" s="10">
        <f t="shared" si="19"/>
        <v>0</v>
      </c>
      <c r="AY39" s="10">
        <f t="shared" si="20"/>
        <v>0</v>
      </c>
      <c r="AZ39" s="10">
        <f t="shared" si="21"/>
        <v>0</v>
      </c>
      <c r="BA39" s="10">
        <f t="shared" si="56"/>
        <v>0</v>
      </c>
      <c r="BB39" s="10">
        <f t="shared" si="22"/>
        <v>0</v>
      </c>
      <c r="BC39" s="10">
        <f t="shared" si="23"/>
        <v>0</v>
      </c>
      <c r="BD39" s="10">
        <f t="shared" si="24"/>
        <v>0</v>
      </c>
      <c r="BE39" s="10">
        <f t="shared" si="25"/>
        <v>0</v>
      </c>
      <c r="BF39" s="10">
        <f t="shared" si="57"/>
        <v>0</v>
      </c>
      <c r="BG39" s="10">
        <f t="shared" si="26"/>
        <v>0</v>
      </c>
      <c r="BH39" s="10">
        <f t="shared" si="27"/>
        <v>0</v>
      </c>
      <c r="BI39" s="10">
        <f t="shared" si="28"/>
        <v>0</v>
      </c>
      <c r="BJ39" s="10">
        <f t="shared" si="29"/>
        <v>0</v>
      </c>
      <c r="BK39" s="10">
        <f t="shared" si="58"/>
        <v>0</v>
      </c>
      <c r="BL39" s="20">
        <f t="shared" si="59"/>
        <v>0</v>
      </c>
      <c r="BM39" s="20">
        <f t="shared" si="60"/>
        <v>0</v>
      </c>
      <c r="BN39" s="20">
        <f t="shared" si="61"/>
        <v>0</v>
      </c>
      <c r="BO39" s="20">
        <f t="shared" si="62"/>
        <v>0</v>
      </c>
      <c r="BP39" s="10"/>
      <c r="BQ39" s="10"/>
      <c r="BR39" s="10"/>
      <c r="BS39" s="20">
        <f t="shared" si="63"/>
        <v>0</v>
      </c>
      <c r="BT39" s="20">
        <f t="shared" si="64"/>
        <v>0</v>
      </c>
      <c r="BU39" s="20">
        <f t="shared" si="65"/>
        <v>0</v>
      </c>
      <c r="BV39" s="20">
        <f t="shared" si="30"/>
        <v>0</v>
      </c>
      <c r="BW39" s="20">
        <f t="shared" si="31"/>
        <v>0</v>
      </c>
      <c r="BX39" s="20">
        <f t="shared" si="32"/>
        <v>0</v>
      </c>
      <c r="BY39" s="20">
        <f t="shared" si="33"/>
        <v>0</v>
      </c>
      <c r="BZ39" s="20">
        <f t="shared" si="34"/>
        <v>0</v>
      </c>
      <c r="CA39" s="20">
        <f t="shared" si="66"/>
        <v>0</v>
      </c>
      <c r="CB39" s="20">
        <f t="shared" si="67"/>
        <v>0</v>
      </c>
      <c r="CC39" s="44"/>
      <c r="CD39" s="20">
        <f t="shared" si="68"/>
        <v>0</v>
      </c>
      <c r="CH39" s="111" t="s">
        <v>162</v>
      </c>
      <c r="CI39" s="22"/>
      <c r="CJ39" s="7"/>
      <c r="CR39" s="4">
        <f t="shared" si="82"/>
        <v>0</v>
      </c>
      <c r="CT39" s="60" t="s">
        <v>216</v>
      </c>
      <c r="CV39" s="134">
        <f t="shared" si="83"/>
        <v>0</v>
      </c>
      <c r="CW39" s="134">
        <f t="shared" si="35"/>
        <v>0</v>
      </c>
      <c r="CX39" s="134">
        <f t="shared" si="36"/>
        <v>0</v>
      </c>
      <c r="CY39" s="134">
        <f t="shared" si="37"/>
        <v>0</v>
      </c>
      <c r="CZ39" s="134">
        <f t="shared" si="38"/>
        <v>0</v>
      </c>
      <c r="DA39" s="134">
        <f t="shared" si="39"/>
        <v>0</v>
      </c>
      <c r="DB39" s="134">
        <f t="shared" si="40"/>
        <v>0</v>
      </c>
      <c r="DC39" s="134">
        <f t="shared" si="41"/>
        <v>0</v>
      </c>
      <c r="DD39" s="134">
        <f t="shared" si="42"/>
        <v>0</v>
      </c>
      <c r="DE39" s="134">
        <f t="shared" si="43"/>
        <v>0</v>
      </c>
      <c r="DF39" s="134">
        <f t="shared" si="44"/>
        <v>0</v>
      </c>
      <c r="DG39" s="149">
        <f t="shared" si="69"/>
        <v>0</v>
      </c>
      <c r="DH39" s="149">
        <f t="shared" si="70"/>
        <v>0</v>
      </c>
      <c r="DI39" s="149">
        <f t="shared" si="71"/>
        <v>0</v>
      </c>
      <c r="DJ39" s="149">
        <f t="shared" si="72"/>
        <v>0</v>
      </c>
      <c r="DK39" s="149">
        <f t="shared" si="73"/>
        <v>0</v>
      </c>
      <c r="DL39" s="149">
        <f t="shared" si="74"/>
        <v>0</v>
      </c>
      <c r="DM39" s="149">
        <f t="shared" si="75"/>
        <v>0</v>
      </c>
      <c r="DN39" s="149">
        <f t="shared" si="76"/>
        <v>0</v>
      </c>
      <c r="DO39" s="149">
        <f t="shared" si="77"/>
        <v>0</v>
      </c>
      <c r="DP39" s="149">
        <f t="shared" si="78"/>
        <v>0</v>
      </c>
      <c r="DQ39" s="134">
        <f t="array" ref="DQ39">MIN(IF(JPRL=AI39,$AG$15:$AG$214))</f>
        <v>0</v>
      </c>
      <c r="DR39" s="134">
        <f t="array" ref="DR39">MAX(IF(JPRL=AI39,$AG$15:$AG$214))</f>
        <v>0</v>
      </c>
      <c r="DS39" s="132">
        <f t="shared" si="79"/>
        <v>0</v>
      </c>
    </row>
    <row r="40" spans="1:123" ht="24.95" customHeight="1" x14ac:dyDescent="0.25">
      <c r="A40" s="5">
        <v>26</v>
      </c>
      <c r="B40" s="225"/>
      <c r="C40" s="226"/>
      <c r="D40" s="205"/>
      <c r="E40" s="202"/>
      <c r="F40" s="203"/>
      <c r="G40" s="203"/>
      <c r="H40" s="203"/>
      <c r="I40" s="195"/>
      <c r="J40" s="197"/>
      <c r="K40" s="195"/>
      <c r="L40" s="199"/>
      <c r="M40" s="200"/>
      <c r="N40" s="195"/>
      <c r="O40" s="195"/>
      <c r="P40" s="195"/>
      <c r="Q40" s="195"/>
      <c r="R40" s="195"/>
      <c r="S40" s="9"/>
      <c r="T40" s="9"/>
      <c r="U40" s="9"/>
      <c r="V40" s="9"/>
      <c r="W40" s="9"/>
      <c r="X40" s="13"/>
      <c r="Y40" s="21"/>
      <c r="Z40" s="207"/>
      <c r="AA40" s="187">
        <f t="shared" si="45"/>
        <v>0</v>
      </c>
      <c r="AB40" s="7">
        <f t="shared" si="46"/>
        <v>0</v>
      </c>
      <c r="AC40" s="7">
        <f t="shared" si="11"/>
        <v>0</v>
      </c>
      <c r="AD40" s="10">
        <f t="shared" si="47"/>
        <v>0</v>
      </c>
      <c r="AE40" s="7">
        <f t="shared" si="48"/>
        <v>0</v>
      </c>
      <c r="AF40" s="7" t="str">
        <f t="shared" si="49"/>
        <v/>
      </c>
      <c r="AG40" s="10">
        <f t="shared" si="12"/>
        <v>0</v>
      </c>
      <c r="AH40" s="3" t="str">
        <f t="shared" si="80"/>
        <v/>
      </c>
      <c r="AI40" s="3" t="str">
        <f t="shared" si="81"/>
        <v/>
      </c>
      <c r="AJ40" s="3" t="str">
        <f t="array" ref="AJ40">IF(OR(AI40=$AI$15:AI39),"",AI40)</f>
        <v/>
      </c>
      <c r="AK40" s="3" t="str">
        <f t="shared" si="13"/>
        <v/>
      </c>
      <c r="AL40" s="3" t="str">
        <f t="array" ref="AL40">IF(OR(AK40=$AK$15:AK39),"",AK40)</f>
        <v/>
      </c>
      <c r="AM40" s="139" t="str">
        <f t="shared" si="50"/>
        <v/>
      </c>
      <c r="AN40" s="139" t="str">
        <f t="shared" si="51"/>
        <v/>
      </c>
      <c r="AO40" s="139" t="str">
        <f t="shared" si="52"/>
        <v/>
      </c>
      <c r="AP40" s="139" t="str">
        <f t="shared" si="53"/>
        <v/>
      </c>
      <c r="AQ40" s="139" t="str">
        <f t="shared" si="54"/>
        <v/>
      </c>
      <c r="AR40" s="10">
        <f t="shared" si="14"/>
        <v>0</v>
      </c>
      <c r="AS40" s="10">
        <f t="shared" si="15"/>
        <v>0</v>
      </c>
      <c r="AT40" s="10">
        <f t="shared" si="16"/>
        <v>0</v>
      </c>
      <c r="AU40" s="10">
        <f t="shared" si="17"/>
        <v>0</v>
      </c>
      <c r="AV40" s="10">
        <f t="shared" si="55"/>
        <v>0</v>
      </c>
      <c r="AW40" s="10">
        <f t="shared" si="18"/>
        <v>0</v>
      </c>
      <c r="AX40" s="10">
        <f t="shared" si="19"/>
        <v>0</v>
      </c>
      <c r="AY40" s="10">
        <f t="shared" si="20"/>
        <v>0</v>
      </c>
      <c r="AZ40" s="10">
        <f t="shared" si="21"/>
        <v>0</v>
      </c>
      <c r="BA40" s="10">
        <f t="shared" si="56"/>
        <v>0</v>
      </c>
      <c r="BB40" s="10">
        <f t="shared" si="22"/>
        <v>0</v>
      </c>
      <c r="BC40" s="10">
        <f t="shared" si="23"/>
        <v>0</v>
      </c>
      <c r="BD40" s="10">
        <f t="shared" si="24"/>
        <v>0</v>
      </c>
      <c r="BE40" s="10">
        <f t="shared" si="25"/>
        <v>0</v>
      </c>
      <c r="BF40" s="10">
        <f t="shared" si="57"/>
        <v>0</v>
      </c>
      <c r="BG40" s="10">
        <f t="shared" si="26"/>
        <v>0</v>
      </c>
      <c r="BH40" s="10">
        <f t="shared" si="27"/>
        <v>0</v>
      </c>
      <c r="BI40" s="10">
        <f t="shared" si="28"/>
        <v>0</v>
      </c>
      <c r="BJ40" s="10">
        <f t="shared" si="29"/>
        <v>0</v>
      </c>
      <c r="BK40" s="10">
        <f t="shared" si="58"/>
        <v>0</v>
      </c>
      <c r="BL40" s="20">
        <f t="shared" si="59"/>
        <v>0</v>
      </c>
      <c r="BM40" s="20">
        <f t="shared" si="60"/>
        <v>0</v>
      </c>
      <c r="BN40" s="20">
        <f t="shared" si="61"/>
        <v>0</v>
      </c>
      <c r="BO40" s="20">
        <f t="shared" si="62"/>
        <v>0</v>
      </c>
      <c r="BP40" s="10"/>
      <c r="BQ40" s="10"/>
      <c r="BR40" s="10"/>
      <c r="BS40" s="20">
        <f t="shared" si="63"/>
        <v>0</v>
      </c>
      <c r="BT40" s="20">
        <f t="shared" si="64"/>
        <v>0</v>
      </c>
      <c r="BU40" s="20">
        <f t="shared" si="65"/>
        <v>0</v>
      </c>
      <c r="BV40" s="20">
        <f t="shared" si="30"/>
        <v>0</v>
      </c>
      <c r="BW40" s="20">
        <f t="shared" si="31"/>
        <v>0</v>
      </c>
      <c r="BX40" s="20">
        <f t="shared" si="32"/>
        <v>0</v>
      </c>
      <c r="BY40" s="20">
        <f t="shared" si="33"/>
        <v>0</v>
      </c>
      <c r="BZ40" s="20">
        <f t="shared" si="34"/>
        <v>0</v>
      </c>
      <c r="CA40" s="20">
        <f t="shared" si="66"/>
        <v>0</v>
      </c>
      <c r="CB40" s="20">
        <f t="shared" si="67"/>
        <v>0</v>
      </c>
      <c r="CC40" s="44"/>
      <c r="CD40" s="20">
        <f t="shared" si="68"/>
        <v>0</v>
      </c>
      <c r="CH40" s="111" t="s">
        <v>163</v>
      </c>
      <c r="CI40" s="22"/>
      <c r="CJ40" s="7"/>
      <c r="CR40" s="4">
        <f t="shared" si="82"/>
        <v>0</v>
      </c>
      <c r="CT40" s="60" t="s">
        <v>217</v>
      </c>
      <c r="CV40" s="134">
        <f t="shared" si="83"/>
        <v>0</v>
      </c>
      <c r="CW40" s="134">
        <f t="shared" si="35"/>
        <v>0</v>
      </c>
      <c r="CX40" s="134">
        <f t="shared" si="36"/>
        <v>0</v>
      </c>
      <c r="CY40" s="134">
        <f t="shared" si="37"/>
        <v>0</v>
      </c>
      <c r="CZ40" s="134">
        <f t="shared" si="38"/>
        <v>0</v>
      </c>
      <c r="DA40" s="134">
        <f t="shared" si="39"/>
        <v>0</v>
      </c>
      <c r="DB40" s="134">
        <f t="shared" si="40"/>
        <v>0</v>
      </c>
      <c r="DC40" s="134">
        <f t="shared" si="41"/>
        <v>0</v>
      </c>
      <c r="DD40" s="134">
        <f t="shared" si="42"/>
        <v>0</v>
      </c>
      <c r="DE40" s="134">
        <f t="shared" si="43"/>
        <v>0</v>
      </c>
      <c r="DF40" s="134">
        <f t="shared" si="44"/>
        <v>0</v>
      </c>
      <c r="DG40" s="149">
        <f t="shared" si="69"/>
        <v>0</v>
      </c>
      <c r="DH40" s="149">
        <f t="shared" si="70"/>
        <v>0</v>
      </c>
      <c r="DI40" s="149">
        <f t="shared" si="71"/>
        <v>0</v>
      </c>
      <c r="DJ40" s="149">
        <f t="shared" si="72"/>
        <v>0</v>
      </c>
      <c r="DK40" s="149">
        <f t="shared" si="73"/>
        <v>0</v>
      </c>
      <c r="DL40" s="149">
        <f t="shared" si="74"/>
        <v>0</v>
      </c>
      <c r="DM40" s="149">
        <f t="shared" si="75"/>
        <v>0</v>
      </c>
      <c r="DN40" s="149">
        <f t="shared" si="76"/>
        <v>0</v>
      </c>
      <c r="DO40" s="149">
        <f t="shared" si="77"/>
        <v>0</v>
      </c>
      <c r="DP40" s="149">
        <f t="shared" si="78"/>
        <v>0</v>
      </c>
      <c r="DQ40" s="134">
        <f t="array" ref="DQ40">MIN(IF(JPRL=AI40,$AG$15:$AG$214))</f>
        <v>0</v>
      </c>
      <c r="DR40" s="134">
        <f t="array" ref="DR40">MAX(IF(JPRL=AI40,$AG$15:$AG$214))</f>
        <v>0</v>
      </c>
      <c r="DS40" s="132">
        <f t="shared" si="79"/>
        <v>0</v>
      </c>
    </row>
    <row r="41" spans="1:123" ht="24.95" customHeight="1" x14ac:dyDescent="0.25">
      <c r="A41" s="5">
        <v>27</v>
      </c>
      <c r="B41" s="225"/>
      <c r="C41" s="226"/>
      <c r="D41" s="205"/>
      <c r="E41" s="202"/>
      <c r="F41" s="203"/>
      <c r="G41" s="203"/>
      <c r="H41" s="203"/>
      <c r="I41" s="195"/>
      <c r="J41" s="197"/>
      <c r="K41" s="195"/>
      <c r="L41" s="199"/>
      <c r="M41" s="200"/>
      <c r="N41" s="195"/>
      <c r="O41" s="195"/>
      <c r="P41" s="195"/>
      <c r="Q41" s="195"/>
      <c r="R41" s="195"/>
      <c r="S41" s="9"/>
      <c r="T41" s="9"/>
      <c r="U41" s="9"/>
      <c r="V41" s="9"/>
      <c r="W41" s="9"/>
      <c r="X41" s="13"/>
      <c r="Y41" s="21"/>
      <c r="Z41" s="207"/>
      <c r="AA41" s="187">
        <f t="shared" si="45"/>
        <v>0</v>
      </c>
      <c r="AB41" s="7">
        <f t="shared" si="46"/>
        <v>0</v>
      </c>
      <c r="AC41" s="7">
        <f t="shared" si="11"/>
        <v>0</v>
      </c>
      <c r="AD41" s="10">
        <f t="shared" si="47"/>
        <v>0</v>
      </c>
      <c r="AE41" s="7">
        <f t="shared" si="48"/>
        <v>0</v>
      </c>
      <c r="AF41" s="7" t="str">
        <f t="shared" si="49"/>
        <v/>
      </c>
      <c r="AG41" s="10">
        <f t="shared" si="12"/>
        <v>0</v>
      </c>
      <c r="AH41" s="3" t="str">
        <f t="shared" si="80"/>
        <v/>
      </c>
      <c r="AI41" s="3" t="str">
        <f t="shared" si="81"/>
        <v/>
      </c>
      <c r="AJ41" s="3" t="str">
        <f t="array" ref="AJ41">IF(OR(AI41=$AI$15:AI40),"",AI41)</f>
        <v/>
      </c>
      <c r="AK41" s="3" t="str">
        <f t="shared" si="13"/>
        <v/>
      </c>
      <c r="AL41" s="3" t="str">
        <f t="array" ref="AL41">IF(OR(AK41=$AK$15:AK40),"",AK41)</f>
        <v/>
      </c>
      <c r="AM41" s="139" t="str">
        <f t="shared" si="50"/>
        <v/>
      </c>
      <c r="AN41" s="139" t="str">
        <f t="shared" si="51"/>
        <v/>
      </c>
      <c r="AO41" s="139" t="str">
        <f t="shared" si="52"/>
        <v/>
      </c>
      <c r="AP41" s="139" t="str">
        <f t="shared" si="53"/>
        <v/>
      </c>
      <c r="AQ41" s="139" t="str">
        <f t="shared" si="54"/>
        <v/>
      </c>
      <c r="AR41" s="10">
        <f t="shared" si="14"/>
        <v>0</v>
      </c>
      <c r="AS41" s="10">
        <f t="shared" si="15"/>
        <v>0</v>
      </c>
      <c r="AT41" s="10">
        <f t="shared" si="16"/>
        <v>0</v>
      </c>
      <c r="AU41" s="10">
        <f t="shared" si="17"/>
        <v>0</v>
      </c>
      <c r="AV41" s="10">
        <f t="shared" si="55"/>
        <v>0</v>
      </c>
      <c r="AW41" s="10">
        <f t="shared" si="18"/>
        <v>0</v>
      </c>
      <c r="AX41" s="10">
        <f t="shared" si="19"/>
        <v>0</v>
      </c>
      <c r="AY41" s="10">
        <f t="shared" si="20"/>
        <v>0</v>
      </c>
      <c r="AZ41" s="10">
        <f t="shared" si="21"/>
        <v>0</v>
      </c>
      <c r="BA41" s="10">
        <f t="shared" si="56"/>
        <v>0</v>
      </c>
      <c r="BB41" s="10">
        <f t="shared" si="22"/>
        <v>0</v>
      </c>
      <c r="BC41" s="10">
        <f t="shared" si="23"/>
        <v>0</v>
      </c>
      <c r="BD41" s="10">
        <f t="shared" si="24"/>
        <v>0</v>
      </c>
      <c r="BE41" s="10">
        <f t="shared" si="25"/>
        <v>0</v>
      </c>
      <c r="BF41" s="10">
        <f t="shared" si="57"/>
        <v>0</v>
      </c>
      <c r="BG41" s="10">
        <f t="shared" si="26"/>
        <v>0</v>
      </c>
      <c r="BH41" s="10">
        <f t="shared" si="27"/>
        <v>0</v>
      </c>
      <c r="BI41" s="10">
        <f t="shared" si="28"/>
        <v>0</v>
      </c>
      <c r="BJ41" s="10">
        <f t="shared" si="29"/>
        <v>0</v>
      </c>
      <c r="BK41" s="10">
        <f t="shared" si="58"/>
        <v>0</v>
      </c>
      <c r="BL41" s="20">
        <f t="shared" si="59"/>
        <v>0</v>
      </c>
      <c r="BM41" s="20">
        <f t="shared" si="60"/>
        <v>0</v>
      </c>
      <c r="BN41" s="20">
        <f t="shared" si="61"/>
        <v>0</v>
      </c>
      <c r="BO41" s="20">
        <f t="shared" si="62"/>
        <v>0</v>
      </c>
      <c r="BP41" s="10"/>
      <c r="BQ41" s="10"/>
      <c r="BR41" s="10"/>
      <c r="BS41" s="20">
        <f t="shared" si="63"/>
        <v>0</v>
      </c>
      <c r="BT41" s="20">
        <f t="shared" si="64"/>
        <v>0</v>
      </c>
      <c r="BU41" s="20">
        <f t="shared" si="65"/>
        <v>0</v>
      </c>
      <c r="BV41" s="20">
        <f t="shared" si="30"/>
        <v>0</v>
      </c>
      <c r="BW41" s="20">
        <f t="shared" si="31"/>
        <v>0</v>
      </c>
      <c r="BX41" s="20">
        <f t="shared" si="32"/>
        <v>0</v>
      </c>
      <c r="BY41" s="20">
        <f t="shared" si="33"/>
        <v>0</v>
      </c>
      <c r="BZ41" s="20">
        <f t="shared" si="34"/>
        <v>0</v>
      </c>
      <c r="CA41" s="20">
        <f t="shared" si="66"/>
        <v>0</v>
      </c>
      <c r="CB41" s="20">
        <f t="shared" si="67"/>
        <v>0</v>
      </c>
      <c r="CC41" s="44"/>
      <c r="CD41" s="20">
        <f t="shared" si="68"/>
        <v>0</v>
      </c>
      <c r="CH41" s="111" t="s">
        <v>164</v>
      </c>
      <c r="CI41" s="22"/>
      <c r="CJ41" s="7"/>
      <c r="CR41" s="4">
        <f t="shared" si="82"/>
        <v>0</v>
      </c>
      <c r="CT41" s="60" t="s">
        <v>218</v>
      </c>
      <c r="CV41" s="134">
        <f t="shared" si="83"/>
        <v>0</v>
      </c>
      <c r="CW41" s="134">
        <f t="shared" si="35"/>
        <v>0</v>
      </c>
      <c r="CX41" s="134">
        <f t="shared" si="36"/>
        <v>0</v>
      </c>
      <c r="CY41" s="134">
        <f t="shared" si="37"/>
        <v>0</v>
      </c>
      <c r="CZ41" s="134">
        <f t="shared" si="38"/>
        <v>0</v>
      </c>
      <c r="DA41" s="134">
        <f t="shared" si="39"/>
        <v>0</v>
      </c>
      <c r="DB41" s="134">
        <f t="shared" si="40"/>
        <v>0</v>
      </c>
      <c r="DC41" s="134">
        <f t="shared" si="41"/>
        <v>0</v>
      </c>
      <c r="DD41" s="134">
        <f t="shared" si="42"/>
        <v>0</v>
      </c>
      <c r="DE41" s="134">
        <f t="shared" si="43"/>
        <v>0</v>
      </c>
      <c r="DF41" s="134">
        <f t="shared" si="44"/>
        <v>0</v>
      </c>
      <c r="DG41" s="149">
        <f t="shared" si="69"/>
        <v>0</v>
      </c>
      <c r="DH41" s="149">
        <f t="shared" si="70"/>
        <v>0</v>
      </c>
      <c r="DI41" s="149">
        <f t="shared" si="71"/>
        <v>0</v>
      </c>
      <c r="DJ41" s="149">
        <f t="shared" si="72"/>
        <v>0</v>
      </c>
      <c r="DK41" s="149">
        <f t="shared" si="73"/>
        <v>0</v>
      </c>
      <c r="DL41" s="149">
        <f t="shared" si="74"/>
        <v>0</v>
      </c>
      <c r="DM41" s="149">
        <f t="shared" si="75"/>
        <v>0</v>
      </c>
      <c r="DN41" s="149">
        <f t="shared" si="76"/>
        <v>0</v>
      </c>
      <c r="DO41" s="149">
        <f t="shared" si="77"/>
        <v>0</v>
      </c>
      <c r="DP41" s="149">
        <f t="shared" si="78"/>
        <v>0</v>
      </c>
      <c r="DQ41" s="134">
        <f t="array" ref="DQ41">MIN(IF(JPRL=AI41,$AG$15:$AG$214))</f>
        <v>0</v>
      </c>
      <c r="DR41" s="134">
        <f t="array" ref="DR41">MAX(IF(JPRL=AI41,$AG$15:$AG$214))</f>
        <v>0</v>
      </c>
      <c r="DS41" s="132">
        <f t="shared" si="79"/>
        <v>0</v>
      </c>
    </row>
    <row r="42" spans="1:123" ht="24.95" customHeight="1" x14ac:dyDescent="0.25">
      <c r="A42" s="5">
        <v>28</v>
      </c>
      <c r="B42" s="225"/>
      <c r="C42" s="226"/>
      <c r="D42" s="205"/>
      <c r="E42" s="202"/>
      <c r="F42" s="203"/>
      <c r="G42" s="203"/>
      <c r="H42" s="203"/>
      <c r="I42" s="195"/>
      <c r="J42" s="197"/>
      <c r="K42" s="195"/>
      <c r="L42" s="199"/>
      <c r="M42" s="200"/>
      <c r="N42" s="195"/>
      <c r="O42" s="195"/>
      <c r="P42" s="195"/>
      <c r="Q42" s="195"/>
      <c r="R42" s="195"/>
      <c r="S42" s="9"/>
      <c r="T42" s="9"/>
      <c r="U42" s="9"/>
      <c r="V42" s="9"/>
      <c r="W42" s="9"/>
      <c r="X42" s="13"/>
      <c r="Y42" s="21"/>
      <c r="Z42" s="207"/>
      <c r="AA42" s="187">
        <f t="shared" si="45"/>
        <v>0</v>
      </c>
      <c r="AB42" s="7">
        <f t="shared" si="46"/>
        <v>0</v>
      </c>
      <c r="AC42" s="7">
        <f t="shared" si="11"/>
        <v>0</v>
      </c>
      <c r="AD42" s="10">
        <f t="shared" si="47"/>
        <v>0</v>
      </c>
      <c r="AE42" s="7">
        <f t="shared" si="48"/>
        <v>0</v>
      </c>
      <c r="AF42" s="7" t="str">
        <f t="shared" si="49"/>
        <v/>
      </c>
      <c r="AG42" s="10">
        <f t="shared" si="12"/>
        <v>0</v>
      </c>
      <c r="AH42" s="3" t="str">
        <f t="shared" si="80"/>
        <v/>
      </c>
      <c r="AI42" s="3" t="str">
        <f t="shared" si="81"/>
        <v/>
      </c>
      <c r="AJ42" s="3" t="str">
        <f t="array" ref="AJ42">IF(OR(AI42=$AI$15:AI41),"",AI42)</f>
        <v/>
      </c>
      <c r="AK42" s="3" t="str">
        <f t="shared" si="13"/>
        <v/>
      </c>
      <c r="AL42" s="3" t="str">
        <f t="array" ref="AL42">IF(OR(AK42=$AK$15:AK41),"",AK42)</f>
        <v/>
      </c>
      <c r="AM42" s="139" t="str">
        <f t="shared" si="50"/>
        <v/>
      </c>
      <c r="AN42" s="139" t="str">
        <f t="shared" si="51"/>
        <v/>
      </c>
      <c r="AO42" s="139" t="str">
        <f t="shared" si="52"/>
        <v/>
      </c>
      <c r="AP42" s="139" t="str">
        <f t="shared" si="53"/>
        <v/>
      </c>
      <c r="AQ42" s="139" t="str">
        <f t="shared" si="54"/>
        <v/>
      </c>
      <c r="AR42" s="10">
        <f t="shared" si="14"/>
        <v>0</v>
      </c>
      <c r="AS42" s="10">
        <f t="shared" si="15"/>
        <v>0</v>
      </c>
      <c r="AT42" s="10">
        <f t="shared" si="16"/>
        <v>0</v>
      </c>
      <c r="AU42" s="10">
        <f t="shared" si="17"/>
        <v>0</v>
      </c>
      <c r="AV42" s="10">
        <f t="shared" si="55"/>
        <v>0</v>
      </c>
      <c r="AW42" s="10">
        <f t="shared" si="18"/>
        <v>0</v>
      </c>
      <c r="AX42" s="10">
        <f t="shared" si="19"/>
        <v>0</v>
      </c>
      <c r="AY42" s="10">
        <f t="shared" si="20"/>
        <v>0</v>
      </c>
      <c r="AZ42" s="10">
        <f t="shared" si="21"/>
        <v>0</v>
      </c>
      <c r="BA42" s="10">
        <f t="shared" si="56"/>
        <v>0</v>
      </c>
      <c r="BB42" s="10">
        <f t="shared" si="22"/>
        <v>0</v>
      </c>
      <c r="BC42" s="10">
        <f t="shared" si="23"/>
        <v>0</v>
      </c>
      <c r="BD42" s="10">
        <f t="shared" si="24"/>
        <v>0</v>
      </c>
      <c r="BE42" s="10">
        <f t="shared" si="25"/>
        <v>0</v>
      </c>
      <c r="BF42" s="10">
        <f t="shared" si="57"/>
        <v>0</v>
      </c>
      <c r="BG42" s="10">
        <f t="shared" si="26"/>
        <v>0</v>
      </c>
      <c r="BH42" s="10">
        <f t="shared" si="27"/>
        <v>0</v>
      </c>
      <c r="BI42" s="10">
        <f t="shared" si="28"/>
        <v>0</v>
      </c>
      <c r="BJ42" s="10">
        <f t="shared" si="29"/>
        <v>0</v>
      </c>
      <c r="BK42" s="10">
        <f t="shared" si="58"/>
        <v>0</v>
      </c>
      <c r="BL42" s="20">
        <f t="shared" si="59"/>
        <v>0</v>
      </c>
      <c r="BM42" s="20">
        <f t="shared" si="60"/>
        <v>0</v>
      </c>
      <c r="BN42" s="20">
        <f t="shared" si="61"/>
        <v>0</v>
      </c>
      <c r="BO42" s="20">
        <f t="shared" si="62"/>
        <v>0</v>
      </c>
      <c r="BP42" s="10"/>
      <c r="BQ42" s="10"/>
      <c r="BR42" s="10"/>
      <c r="BS42" s="20">
        <f t="shared" si="63"/>
        <v>0</v>
      </c>
      <c r="BT42" s="20">
        <f t="shared" si="64"/>
        <v>0</v>
      </c>
      <c r="BU42" s="20">
        <f t="shared" si="65"/>
        <v>0</v>
      </c>
      <c r="BV42" s="20">
        <f t="shared" si="30"/>
        <v>0</v>
      </c>
      <c r="BW42" s="20">
        <f t="shared" si="31"/>
        <v>0</v>
      </c>
      <c r="BX42" s="20">
        <f t="shared" si="32"/>
        <v>0</v>
      </c>
      <c r="BY42" s="20">
        <f t="shared" si="33"/>
        <v>0</v>
      </c>
      <c r="BZ42" s="20">
        <f t="shared" si="34"/>
        <v>0</v>
      </c>
      <c r="CA42" s="20">
        <f t="shared" si="66"/>
        <v>0</v>
      </c>
      <c r="CB42" s="20">
        <f t="shared" si="67"/>
        <v>0</v>
      </c>
      <c r="CC42" s="44"/>
      <c r="CD42" s="20">
        <f t="shared" si="68"/>
        <v>0</v>
      </c>
      <c r="CH42" s="111" t="s">
        <v>165</v>
      </c>
      <c r="CI42" s="22"/>
      <c r="CJ42" s="7"/>
      <c r="CR42" s="4">
        <f t="shared" si="82"/>
        <v>0</v>
      </c>
      <c r="CT42" s="60" t="s">
        <v>219</v>
      </c>
      <c r="CV42" s="134">
        <f t="shared" si="83"/>
        <v>0</v>
      </c>
      <c r="CW42" s="134">
        <f t="shared" si="35"/>
        <v>0</v>
      </c>
      <c r="CX42" s="134">
        <f t="shared" si="36"/>
        <v>0</v>
      </c>
      <c r="CY42" s="134">
        <f t="shared" si="37"/>
        <v>0</v>
      </c>
      <c r="CZ42" s="134">
        <f t="shared" si="38"/>
        <v>0</v>
      </c>
      <c r="DA42" s="134">
        <f t="shared" si="39"/>
        <v>0</v>
      </c>
      <c r="DB42" s="134">
        <f t="shared" si="40"/>
        <v>0</v>
      </c>
      <c r="DC42" s="134">
        <f t="shared" si="41"/>
        <v>0</v>
      </c>
      <c r="DD42" s="134">
        <f t="shared" si="42"/>
        <v>0</v>
      </c>
      <c r="DE42" s="134">
        <f t="shared" si="43"/>
        <v>0</v>
      </c>
      <c r="DF42" s="134">
        <f t="shared" si="44"/>
        <v>0</v>
      </c>
      <c r="DG42" s="149">
        <f t="shared" si="69"/>
        <v>0</v>
      </c>
      <c r="DH42" s="149">
        <f t="shared" si="70"/>
        <v>0</v>
      </c>
      <c r="DI42" s="149">
        <f t="shared" si="71"/>
        <v>0</v>
      </c>
      <c r="DJ42" s="149">
        <f t="shared" si="72"/>
        <v>0</v>
      </c>
      <c r="DK42" s="149">
        <f t="shared" si="73"/>
        <v>0</v>
      </c>
      <c r="DL42" s="149">
        <f t="shared" si="74"/>
        <v>0</v>
      </c>
      <c r="DM42" s="149">
        <f t="shared" si="75"/>
        <v>0</v>
      </c>
      <c r="DN42" s="149">
        <f t="shared" si="76"/>
        <v>0</v>
      </c>
      <c r="DO42" s="149">
        <f t="shared" si="77"/>
        <v>0</v>
      </c>
      <c r="DP42" s="149">
        <f t="shared" si="78"/>
        <v>0</v>
      </c>
      <c r="DQ42" s="134">
        <f t="array" ref="DQ42">MIN(IF(JPRL=AI42,$AG$15:$AG$214))</f>
        <v>0</v>
      </c>
      <c r="DR42" s="134">
        <f t="array" ref="DR42">MAX(IF(JPRL=AI42,$AG$15:$AG$214))</f>
        <v>0</v>
      </c>
      <c r="DS42" s="132">
        <f t="shared" si="79"/>
        <v>0</v>
      </c>
    </row>
    <row r="43" spans="1:123" ht="24.95" customHeight="1" x14ac:dyDescent="0.25">
      <c r="A43" s="5">
        <v>29</v>
      </c>
      <c r="B43" s="225"/>
      <c r="C43" s="226"/>
      <c r="D43" s="205"/>
      <c r="E43" s="202"/>
      <c r="F43" s="203"/>
      <c r="G43" s="203"/>
      <c r="H43" s="203"/>
      <c r="I43" s="195"/>
      <c r="J43" s="197"/>
      <c r="K43" s="195"/>
      <c r="L43" s="199"/>
      <c r="M43" s="200"/>
      <c r="N43" s="195"/>
      <c r="O43" s="195"/>
      <c r="P43" s="195"/>
      <c r="Q43" s="195"/>
      <c r="R43" s="195"/>
      <c r="S43" s="9"/>
      <c r="T43" s="9"/>
      <c r="U43" s="9"/>
      <c r="V43" s="9"/>
      <c r="W43" s="9"/>
      <c r="X43" s="13"/>
      <c r="Y43" s="21"/>
      <c r="Z43" s="207"/>
      <c r="AA43" s="187">
        <f t="shared" si="45"/>
        <v>0</v>
      </c>
      <c r="AB43" s="7">
        <f t="shared" si="46"/>
        <v>0</v>
      </c>
      <c r="AC43" s="7">
        <f t="shared" si="11"/>
        <v>0</v>
      </c>
      <c r="AD43" s="10">
        <f t="shared" si="47"/>
        <v>0</v>
      </c>
      <c r="AE43" s="7">
        <f t="shared" si="48"/>
        <v>0</v>
      </c>
      <c r="AF43" s="7" t="str">
        <f t="shared" si="49"/>
        <v/>
      </c>
      <c r="AG43" s="10">
        <f t="shared" si="12"/>
        <v>0</v>
      </c>
      <c r="AH43" s="3" t="str">
        <f t="shared" si="80"/>
        <v/>
      </c>
      <c r="AI43" s="3" t="str">
        <f t="shared" si="81"/>
        <v/>
      </c>
      <c r="AJ43" s="3" t="str">
        <f t="array" ref="AJ43">IF(OR(AI43=$AI$15:AI42),"",AI43)</f>
        <v/>
      </c>
      <c r="AK43" s="3" t="str">
        <f t="shared" si="13"/>
        <v/>
      </c>
      <c r="AL43" s="3" t="str">
        <f t="array" ref="AL43">IF(OR(AK43=$AK$15:AK42),"",AK43)</f>
        <v/>
      </c>
      <c r="AM43" s="139" t="str">
        <f t="shared" si="50"/>
        <v/>
      </c>
      <c r="AN43" s="139" t="str">
        <f t="shared" si="51"/>
        <v/>
      </c>
      <c r="AO43" s="139" t="str">
        <f t="shared" si="52"/>
        <v/>
      </c>
      <c r="AP43" s="139" t="str">
        <f t="shared" si="53"/>
        <v/>
      </c>
      <c r="AQ43" s="139" t="str">
        <f t="shared" si="54"/>
        <v/>
      </c>
      <c r="AR43" s="10">
        <f t="shared" si="14"/>
        <v>0</v>
      </c>
      <c r="AS43" s="10">
        <f t="shared" si="15"/>
        <v>0</v>
      </c>
      <c r="AT43" s="10">
        <f t="shared" si="16"/>
        <v>0</v>
      </c>
      <c r="AU43" s="10">
        <f t="shared" si="17"/>
        <v>0</v>
      </c>
      <c r="AV43" s="10">
        <f t="shared" si="55"/>
        <v>0</v>
      </c>
      <c r="AW43" s="10">
        <f t="shared" si="18"/>
        <v>0</v>
      </c>
      <c r="AX43" s="10">
        <f t="shared" si="19"/>
        <v>0</v>
      </c>
      <c r="AY43" s="10">
        <f t="shared" si="20"/>
        <v>0</v>
      </c>
      <c r="AZ43" s="10">
        <f t="shared" si="21"/>
        <v>0</v>
      </c>
      <c r="BA43" s="10">
        <f t="shared" si="56"/>
        <v>0</v>
      </c>
      <c r="BB43" s="10">
        <f t="shared" si="22"/>
        <v>0</v>
      </c>
      <c r="BC43" s="10">
        <f t="shared" si="23"/>
        <v>0</v>
      </c>
      <c r="BD43" s="10">
        <f t="shared" si="24"/>
        <v>0</v>
      </c>
      <c r="BE43" s="10">
        <f t="shared" si="25"/>
        <v>0</v>
      </c>
      <c r="BF43" s="10">
        <f t="shared" si="57"/>
        <v>0</v>
      </c>
      <c r="BG43" s="10">
        <f t="shared" si="26"/>
        <v>0</v>
      </c>
      <c r="BH43" s="10">
        <f t="shared" si="27"/>
        <v>0</v>
      </c>
      <c r="BI43" s="10">
        <f t="shared" si="28"/>
        <v>0</v>
      </c>
      <c r="BJ43" s="10">
        <f t="shared" si="29"/>
        <v>0</v>
      </c>
      <c r="BK43" s="10">
        <f t="shared" si="58"/>
        <v>0</v>
      </c>
      <c r="BL43" s="20">
        <f t="shared" si="59"/>
        <v>0</v>
      </c>
      <c r="BM43" s="20">
        <f t="shared" si="60"/>
        <v>0</v>
      </c>
      <c r="BN43" s="20">
        <f t="shared" si="61"/>
        <v>0</v>
      </c>
      <c r="BO43" s="20">
        <f t="shared" si="62"/>
        <v>0</v>
      </c>
      <c r="BP43" s="10"/>
      <c r="BQ43" s="10"/>
      <c r="BR43" s="10"/>
      <c r="BS43" s="20">
        <f t="shared" si="63"/>
        <v>0</v>
      </c>
      <c r="BT43" s="20">
        <f t="shared" si="64"/>
        <v>0</v>
      </c>
      <c r="BU43" s="20">
        <f t="shared" si="65"/>
        <v>0</v>
      </c>
      <c r="BV43" s="20">
        <f t="shared" si="30"/>
        <v>0</v>
      </c>
      <c r="BW43" s="20">
        <f t="shared" si="31"/>
        <v>0</v>
      </c>
      <c r="BX43" s="20">
        <f t="shared" si="32"/>
        <v>0</v>
      </c>
      <c r="BY43" s="20">
        <f t="shared" si="33"/>
        <v>0</v>
      </c>
      <c r="BZ43" s="20">
        <f t="shared" si="34"/>
        <v>0</v>
      </c>
      <c r="CA43" s="20">
        <f t="shared" si="66"/>
        <v>0</v>
      </c>
      <c r="CB43" s="20">
        <f t="shared" si="67"/>
        <v>0</v>
      </c>
      <c r="CC43" s="44"/>
      <c r="CD43" s="20">
        <f t="shared" si="68"/>
        <v>0</v>
      </c>
      <c r="CH43" s="111" t="s">
        <v>166</v>
      </c>
      <c r="CI43" s="22"/>
      <c r="CJ43" s="7"/>
      <c r="CR43" s="4">
        <f t="shared" si="82"/>
        <v>0</v>
      </c>
      <c r="CT43" s="60" t="s">
        <v>220</v>
      </c>
      <c r="CV43" s="134">
        <f t="shared" si="83"/>
        <v>0</v>
      </c>
      <c r="CW43" s="134">
        <f t="shared" si="35"/>
        <v>0</v>
      </c>
      <c r="CX43" s="134">
        <f t="shared" si="36"/>
        <v>0</v>
      </c>
      <c r="CY43" s="134">
        <f t="shared" si="37"/>
        <v>0</v>
      </c>
      <c r="CZ43" s="134">
        <f t="shared" si="38"/>
        <v>0</v>
      </c>
      <c r="DA43" s="134">
        <f t="shared" si="39"/>
        <v>0</v>
      </c>
      <c r="DB43" s="134">
        <f t="shared" si="40"/>
        <v>0</v>
      </c>
      <c r="DC43" s="134">
        <f t="shared" si="41"/>
        <v>0</v>
      </c>
      <c r="DD43" s="134">
        <f t="shared" si="42"/>
        <v>0</v>
      </c>
      <c r="DE43" s="134">
        <f t="shared" si="43"/>
        <v>0</v>
      </c>
      <c r="DF43" s="134">
        <f t="shared" si="44"/>
        <v>0</v>
      </c>
      <c r="DG43" s="149">
        <f t="shared" si="69"/>
        <v>0</v>
      </c>
      <c r="DH43" s="149">
        <f t="shared" si="70"/>
        <v>0</v>
      </c>
      <c r="DI43" s="149">
        <f t="shared" si="71"/>
        <v>0</v>
      </c>
      <c r="DJ43" s="149">
        <f t="shared" si="72"/>
        <v>0</v>
      </c>
      <c r="DK43" s="149">
        <f t="shared" si="73"/>
        <v>0</v>
      </c>
      <c r="DL43" s="149">
        <f t="shared" si="74"/>
        <v>0</v>
      </c>
      <c r="DM43" s="149">
        <f t="shared" si="75"/>
        <v>0</v>
      </c>
      <c r="DN43" s="149">
        <f t="shared" si="76"/>
        <v>0</v>
      </c>
      <c r="DO43" s="149">
        <f t="shared" si="77"/>
        <v>0</v>
      </c>
      <c r="DP43" s="149">
        <f t="shared" si="78"/>
        <v>0</v>
      </c>
      <c r="DQ43" s="134">
        <f t="array" ref="DQ43">MIN(IF(JPRL=AI43,$AG$15:$AG$214))</f>
        <v>0</v>
      </c>
      <c r="DR43" s="134">
        <f t="array" ref="DR43">MAX(IF(JPRL=AI43,$AG$15:$AG$214))</f>
        <v>0</v>
      </c>
      <c r="DS43" s="132">
        <f t="shared" si="79"/>
        <v>0</v>
      </c>
    </row>
    <row r="44" spans="1:123" ht="24.95" customHeight="1" x14ac:dyDescent="0.25">
      <c r="A44" s="5">
        <v>30</v>
      </c>
      <c r="B44" s="225"/>
      <c r="C44" s="226"/>
      <c r="D44" s="205"/>
      <c r="E44" s="202"/>
      <c r="F44" s="203"/>
      <c r="G44" s="203"/>
      <c r="H44" s="203"/>
      <c r="I44" s="195"/>
      <c r="J44" s="197"/>
      <c r="K44" s="195"/>
      <c r="L44" s="199"/>
      <c r="M44" s="200"/>
      <c r="N44" s="195"/>
      <c r="O44" s="195"/>
      <c r="P44" s="195"/>
      <c r="Q44" s="195"/>
      <c r="R44" s="195"/>
      <c r="S44" s="9"/>
      <c r="T44" s="9"/>
      <c r="U44" s="9"/>
      <c r="V44" s="9"/>
      <c r="W44" s="9"/>
      <c r="X44" s="13"/>
      <c r="Y44" s="21"/>
      <c r="Z44" s="207"/>
      <c r="AA44" s="187">
        <f t="shared" si="45"/>
        <v>0</v>
      </c>
      <c r="AB44" s="7">
        <f t="shared" si="46"/>
        <v>0</v>
      </c>
      <c r="AC44" s="7">
        <f t="shared" si="11"/>
        <v>0</v>
      </c>
      <c r="AD44" s="10">
        <f t="shared" si="47"/>
        <v>0</v>
      </c>
      <c r="AE44" s="7">
        <f t="shared" si="48"/>
        <v>0</v>
      </c>
      <c r="AF44" s="7" t="str">
        <f t="shared" si="49"/>
        <v/>
      </c>
      <c r="AG44" s="10">
        <f t="shared" si="12"/>
        <v>0</v>
      </c>
      <c r="AH44" s="3" t="str">
        <f t="shared" si="80"/>
        <v/>
      </c>
      <c r="AI44" s="3" t="str">
        <f t="shared" si="81"/>
        <v/>
      </c>
      <c r="AJ44" s="3" t="str">
        <f t="array" ref="AJ44">IF(OR(AI44=$AI$15:AI43),"",AI44)</f>
        <v/>
      </c>
      <c r="AK44" s="3" t="str">
        <f t="shared" si="13"/>
        <v/>
      </c>
      <c r="AL44" s="3" t="str">
        <f t="array" ref="AL44">IF(OR(AK44=$AK$15:AK43),"",AK44)</f>
        <v/>
      </c>
      <c r="AM44" s="139" t="str">
        <f t="shared" si="50"/>
        <v/>
      </c>
      <c r="AN44" s="139" t="str">
        <f t="shared" si="51"/>
        <v/>
      </c>
      <c r="AO44" s="139" t="str">
        <f t="shared" si="52"/>
        <v/>
      </c>
      <c r="AP44" s="139" t="str">
        <f t="shared" si="53"/>
        <v/>
      </c>
      <c r="AQ44" s="139" t="str">
        <f t="shared" si="54"/>
        <v/>
      </c>
      <c r="AR44" s="10">
        <f t="shared" si="14"/>
        <v>0</v>
      </c>
      <c r="AS44" s="10">
        <f t="shared" si="15"/>
        <v>0</v>
      </c>
      <c r="AT44" s="10">
        <f t="shared" si="16"/>
        <v>0</v>
      </c>
      <c r="AU44" s="10">
        <f t="shared" si="17"/>
        <v>0</v>
      </c>
      <c r="AV44" s="10">
        <f t="shared" si="55"/>
        <v>0</v>
      </c>
      <c r="AW44" s="10">
        <f t="shared" si="18"/>
        <v>0</v>
      </c>
      <c r="AX44" s="10">
        <f t="shared" si="19"/>
        <v>0</v>
      </c>
      <c r="AY44" s="10">
        <f t="shared" si="20"/>
        <v>0</v>
      </c>
      <c r="AZ44" s="10">
        <f t="shared" si="21"/>
        <v>0</v>
      </c>
      <c r="BA44" s="10">
        <f t="shared" si="56"/>
        <v>0</v>
      </c>
      <c r="BB44" s="10">
        <f t="shared" si="22"/>
        <v>0</v>
      </c>
      <c r="BC44" s="10">
        <f t="shared" si="23"/>
        <v>0</v>
      </c>
      <c r="BD44" s="10">
        <f t="shared" si="24"/>
        <v>0</v>
      </c>
      <c r="BE44" s="10">
        <f t="shared" si="25"/>
        <v>0</v>
      </c>
      <c r="BF44" s="10">
        <f t="shared" si="57"/>
        <v>0</v>
      </c>
      <c r="BG44" s="10">
        <f t="shared" si="26"/>
        <v>0</v>
      </c>
      <c r="BH44" s="10">
        <f t="shared" si="27"/>
        <v>0</v>
      </c>
      <c r="BI44" s="10">
        <f t="shared" si="28"/>
        <v>0</v>
      </c>
      <c r="BJ44" s="10">
        <f t="shared" si="29"/>
        <v>0</v>
      </c>
      <c r="BK44" s="10">
        <f t="shared" si="58"/>
        <v>0</v>
      </c>
      <c r="BL44" s="20">
        <f t="shared" si="59"/>
        <v>0</v>
      </c>
      <c r="BM44" s="20">
        <f t="shared" si="60"/>
        <v>0</v>
      </c>
      <c r="BN44" s="20">
        <f t="shared" si="61"/>
        <v>0</v>
      </c>
      <c r="BO44" s="20">
        <f t="shared" si="62"/>
        <v>0</v>
      </c>
      <c r="BP44" s="10"/>
      <c r="BQ44" s="10"/>
      <c r="BR44" s="10"/>
      <c r="BS44" s="20">
        <f t="shared" si="63"/>
        <v>0</v>
      </c>
      <c r="BT44" s="20">
        <f t="shared" si="64"/>
        <v>0</v>
      </c>
      <c r="BU44" s="20">
        <f t="shared" si="65"/>
        <v>0</v>
      </c>
      <c r="BV44" s="20">
        <f t="shared" si="30"/>
        <v>0</v>
      </c>
      <c r="BW44" s="20">
        <f t="shared" si="31"/>
        <v>0</v>
      </c>
      <c r="BX44" s="20">
        <f t="shared" si="32"/>
        <v>0</v>
      </c>
      <c r="BY44" s="20">
        <f t="shared" si="33"/>
        <v>0</v>
      </c>
      <c r="BZ44" s="20">
        <f t="shared" si="34"/>
        <v>0</v>
      </c>
      <c r="CA44" s="20">
        <f t="shared" si="66"/>
        <v>0</v>
      </c>
      <c r="CB44" s="20">
        <f t="shared" si="67"/>
        <v>0</v>
      </c>
      <c r="CC44" s="44"/>
      <c r="CD44" s="20">
        <f t="shared" si="68"/>
        <v>0</v>
      </c>
      <c r="CH44" s="111" t="s">
        <v>167</v>
      </c>
      <c r="CI44" s="22"/>
      <c r="CJ44" s="7"/>
      <c r="CR44" s="4">
        <f t="shared" si="82"/>
        <v>0</v>
      </c>
      <c r="CT44" s="60" t="s">
        <v>221</v>
      </c>
      <c r="CV44" s="134">
        <f t="shared" si="83"/>
        <v>0</v>
      </c>
      <c r="CW44" s="134">
        <f t="shared" si="35"/>
        <v>0</v>
      </c>
      <c r="CX44" s="134">
        <f t="shared" si="36"/>
        <v>0</v>
      </c>
      <c r="CY44" s="134">
        <f t="shared" si="37"/>
        <v>0</v>
      </c>
      <c r="CZ44" s="134">
        <f t="shared" si="38"/>
        <v>0</v>
      </c>
      <c r="DA44" s="134">
        <f t="shared" si="39"/>
        <v>0</v>
      </c>
      <c r="DB44" s="134">
        <f t="shared" si="40"/>
        <v>0</v>
      </c>
      <c r="DC44" s="134">
        <f t="shared" si="41"/>
        <v>0</v>
      </c>
      <c r="DD44" s="134">
        <f t="shared" si="42"/>
        <v>0</v>
      </c>
      <c r="DE44" s="134">
        <f t="shared" si="43"/>
        <v>0</v>
      </c>
      <c r="DF44" s="134">
        <f t="shared" si="44"/>
        <v>0</v>
      </c>
      <c r="DG44" s="149">
        <f t="shared" si="69"/>
        <v>0</v>
      </c>
      <c r="DH44" s="149">
        <f t="shared" si="70"/>
        <v>0</v>
      </c>
      <c r="DI44" s="149">
        <f t="shared" si="71"/>
        <v>0</v>
      </c>
      <c r="DJ44" s="149">
        <f t="shared" si="72"/>
        <v>0</v>
      </c>
      <c r="DK44" s="149">
        <f t="shared" si="73"/>
        <v>0</v>
      </c>
      <c r="DL44" s="149">
        <f t="shared" si="74"/>
        <v>0</v>
      </c>
      <c r="DM44" s="149">
        <f t="shared" si="75"/>
        <v>0</v>
      </c>
      <c r="DN44" s="149">
        <f t="shared" si="76"/>
        <v>0</v>
      </c>
      <c r="DO44" s="149">
        <f t="shared" si="77"/>
        <v>0</v>
      </c>
      <c r="DP44" s="149">
        <f t="shared" si="78"/>
        <v>0</v>
      </c>
      <c r="DQ44" s="134">
        <f t="array" ref="DQ44">MIN(IF(JPRL=AI44,$AG$15:$AG$214))</f>
        <v>0</v>
      </c>
      <c r="DR44" s="134">
        <f t="array" ref="DR44">MAX(IF(JPRL=AI44,$AG$15:$AG$214))</f>
        <v>0</v>
      </c>
      <c r="DS44" s="132">
        <f t="shared" si="79"/>
        <v>0</v>
      </c>
    </row>
    <row r="45" spans="1:123" ht="24.95" customHeight="1" x14ac:dyDescent="0.25">
      <c r="A45" s="5">
        <v>31</v>
      </c>
      <c r="B45" s="214"/>
      <c r="C45" s="215"/>
      <c r="D45" s="193"/>
      <c r="E45" s="174"/>
      <c r="F45" s="175"/>
      <c r="G45" s="175"/>
      <c r="H45" s="175"/>
      <c r="I45" s="9"/>
      <c r="J45" s="169"/>
      <c r="K45" s="9"/>
      <c r="L45" s="170"/>
      <c r="M45" s="171"/>
      <c r="N45" s="9"/>
      <c r="O45" s="9"/>
      <c r="P45" s="9"/>
      <c r="Q45" s="9"/>
      <c r="R45" s="9"/>
      <c r="S45" s="9"/>
      <c r="T45" s="9"/>
      <c r="U45" s="9"/>
      <c r="V45" s="9"/>
      <c r="W45" s="9"/>
      <c r="X45" s="13"/>
      <c r="Y45" s="21"/>
      <c r="Z45" s="176"/>
      <c r="AA45" s="187">
        <f t="shared" si="45"/>
        <v>0</v>
      </c>
      <c r="AB45" s="7">
        <f t="shared" si="46"/>
        <v>0</v>
      </c>
      <c r="AC45" s="7">
        <f t="shared" si="11"/>
        <v>0</v>
      </c>
      <c r="AD45" s="10">
        <f t="shared" si="47"/>
        <v>0</v>
      </c>
      <c r="AE45" s="7">
        <f t="shared" si="48"/>
        <v>0</v>
      </c>
      <c r="AF45" s="7" t="str">
        <f t="shared" si="49"/>
        <v/>
      </c>
      <c r="AG45" s="10">
        <f t="shared" si="12"/>
        <v>0</v>
      </c>
      <c r="AH45" s="3" t="str">
        <f t="shared" si="80"/>
        <v/>
      </c>
      <c r="AI45" s="3" t="str">
        <f t="shared" si="81"/>
        <v/>
      </c>
      <c r="AJ45" s="3" t="str">
        <f t="array" ref="AJ45">IF(OR(AI45=$AI$15:AI44),"",AI45)</f>
        <v/>
      </c>
      <c r="AK45" s="3" t="str">
        <f t="shared" si="13"/>
        <v/>
      </c>
      <c r="AL45" s="3" t="str">
        <f t="array" ref="AL45">IF(OR(AK45=$AK$15:AK44),"",AK45)</f>
        <v/>
      </c>
      <c r="AM45" s="139" t="str">
        <f t="shared" si="50"/>
        <v/>
      </c>
      <c r="AN45" s="139" t="str">
        <f t="shared" si="51"/>
        <v/>
      </c>
      <c r="AO45" s="139" t="str">
        <f t="shared" si="52"/>
        <v/>
      </c>
      <c r="AP45" s="139" t="str">
        <f t="shared" si="53"/>
        <v/>
      </c>
      <c r="AQ45" s="139" t="str">
        <f t="shared" si="54"/>
        <v/>
      </c>
      <c r="AR45" s="10">
        <f t="shared" si="14"/>
        <v>0</v>
      </c>
      <c r="AS45" s="10">
        <f t="shared" si="15"/>
        <v>0</v>
      </c>
      <c r="AT45" s="10">
        <f t="shared" si="16"/>
        <v>0</v>
      </c>
      <c r="AU45" s="10">
        <f t="shared" si="17"/>
        <v>0</v>
      </c>
      <c r="AV45" s="10">
        <f t="shared" si="55"/>
        <v>0</v>
      </c>
      <c r="AW45" s="10">
        <f t="shared" si="18"/>
        <v>0</v>
      </c>
      <c r="AX45" s="10">
        <f t="shared" si="19"/>
        <v>0</v>
      </c>
      <c r="AY45" s="10">
        <f t="shared" si="20"/>
        <v>0</v>
      </c>
      <c r="AZ45" s="10">
        <f t="shared" si="21"/>
        <v>0</v>
      </c>
      <c r="BA45" s="10">
        <f t="shared" si="56"/>
        <v>0</v>
      </c>
      <c r="BB45" s="10">
        <f t="shared" si="22"/>
        <v>0</v>
      </c>
      <c r="BC45" s="10">
        <f t="shared" si="23"/>
        <v>0</v>
      </c>
      <c r="BD45" s="10">
        <f t="shared" si="24"/>
        <v>0</v>
      </c>
      <c r="BE45" s="10">
        <f t="shared" si="25"/>
        <v>0</v>
      </c>
      <c r="BF45" s="10">
        <f t="shared" si="57"/>
        <v>0</v>
      </c>
      <c r="BG45" s="10">
        <f t="shared" si="26"/>
        <v>0</v>
      </c>
      <c r="BH45" s="10">
        <f t="shared" si="27"/>
        <v>0</v>
      </c>
      <c r="BI45" s="10">
        <f t="shared" si="28"/>
        <v>0</v>
      </c>
      <c r="BJ45" s="10">
        <f t="shared" si="29"/>
        <v>0</v>
      </c>
      <c r="BK45" s="10">
        <f t="shared" si="58"/>
        <v>0</v>
      </c>
      <c r="BL45" s="20">
        <f t="shared" si="59"/>
        <v>0</v>
      </c>
      <c r="BM45" s="20">
        <f t="shared" si="60"/>
        <v>0</v>
      </c>
      <c r="BN45" s="20">
        <f t="shared" si="61"/>
        <v>0</v>
      </c>
      <c r="BO45" s="20">
        <f t="shared" si="62"/>
        <v>0</v>
      </c>
      <c r="BP45" s="10"/>
      <c r="BQ45" s="10"/>
      <c r="BR45" s="10"/>
      <c r="BS45" s="20">
        <f t="shared" si="63"/>
        <v>0</v>
      </c>
      <c r="BT45" s="20">
        <f t="shared" si="64"/>
        <v>0</v>
      </c>
      <c r="BU45" s="20">
        <f t="shared" si="65"/>
        <v>0</v>
      </c>
      <c r="BV45" s="20">
        <f t="shared" si="30"/>
        <v>0</v>
      </c>
      <c r="BW45" s="20">
        <f t="shared" si="31"/>
        <v>0</v>
      </c>
      <c r="BX45" s="20">
        <f t="shared" si="32"/>
        <v>0</v>
      </c>
      <c r="BY45" s="20">
        <f t="shared" si="33"/>
        <v>0</v>
      </c>
      <c r="BZ45" s="20">
        <f t="shared" si="34"/>
        <v>0</v>
      </c>
      <c r="CA45" s="20">
        <f t="shared" si="66"/>
        <v>0</v>
      </c>
      <c r="CB45" s="20">
        <f t="shared" si="67"/>
        <v>0</v>
      </c>
      <c r="CC45" s="44"/>
      <c r="CD45" s="20">
        <f t="shared" si="68"/>
        <v>0</v>
      </c>
      <c r="CH45" s="111" t="s">
        <v>168</v>
      </c>
      <c r="CI45" s="22"/>
      <c r="CJ45" s="7"/>
      <c r="CR45" s="4">
        <f t="shared" si="82"/>
        <v>0</v>
      </c>
      <c r="CT45" s="60" t="s">
        <v>222</v>
      </c>
      <c r="CV45" s="134">
        <f t="shared" si="83"/>
        <v>0</v>
      </c>
      <c r="CW45" s="134">
        <f t="shared" si="35"/>
        <v>0</v>
      </c>
      <c r="CX45" s="134">
        <f t="shared" si="36"/>
        <v>0</v>
      </c>
      <c r="CY45" s="134">
        <f t="shared" si="37"/>
        <v>0</v>
      </c>
      <c r="CZ45" s="134">
        <f t="shared" si="38"/>
        <v>0</v>
      </c>
      <c r="DA45" s="134">
        <f t="shared" si="39"/>
        <v>0</v>
      </c>
      <c r="DB45" s="134">
        <f t="shared" si="40"/>
        <v>0</v>
      </c>
      <c r="DC45" s="134">
        <f t="shared" si="41"/>
        <v>0</v>
      </c>
      <c r="DD45" s="134">
        <f t="shared" si="42"/>
        <v>0</v>
      </c>
      <c r="DE45" s="134">
        <f t="shared" si="43"/>
        <v>0</v>
      </c>
      <c r="DF45" s="134">
        <f t="shared" si="44"/>
        <v>0</v>
      </c>
      <c r="DG45" s="149">
        <f t="shared" si="69"/>
        <v>0</v>
      </c>
      <c r="DH45" s="149">
        <f t="shared" si="70"/>
        <v>0</v>
      </c>
      <c r="DI45" s="149">
        <f t="shared" si="71"/>
        <v>0</v>
      </c>
      <c r="DJ45" s="149">
        <f t="shared" si="72"/>
        <v>0</v>
      </c>
      <c r="DK45" s="149">
        <f t="shared" si="73"/>
        <v>0</v>
      </c>
      <c r="DL45" s="149">
        <f t="shared" si="74"/>
        <v>0</v>
      </c>
      <c r="DM45" s="149">
        <f t="shared" si="75"/>
        <v>0</v>
      </c>
      <c r="DN45" s="149">
        <f t="shared" si="76"/>
        <v>0</v>
      </c>
      <c r="DO45" s="149">
        <f t="shared" si="77"/>
        <v>0</v>
      </c>
      <c r="DP45" s="149">
        <f t="shared" si="78"/>
        <v>0</v>
      </c>
      <c r="DQ45" s="134">
        <f t="array" ref="DQ45">MIN(IF(JPRL=AI45,$AG$15:$AG$214))</f>
        <v>0</v>
      </c>
      <c r="DR45" s="134">
        <f t="array" ref="DR45">MAX(IF(JPRL=AI45,$AG$15:$AG$214))</f>
        <v>0</v>
      </c>
      <c r="DS45" s="132">
        <f t="shared" si="79"/>
        <v>0</v>
      </c>
    </row>
    <row r="46" spans="1:123" ht="24.95" customHeight="1" x14ac:dyDescent="0.25">
      <c r="A46" s="5">
        <v>32</v>
      </c>
      <c r="B46" s="214"/>
      <c r="C46" s="215"/>
      <c r="D46" s="193"/>
      <c r="E46" s="174"/>
      <c r="F46" s="175"/>
      <c r="G46" s="175"/>
      <c r="H46" s="175"/>
      <c r="I46" s="9"/>
      <c r="J46" s="169"/>
      <c r="K46" s="9"/>
      <c r="L46" s="170"/>
      <c r="M46" s="171"/>
      <c r="N46" s="9"/>
      <c r="O46" s="9"/>
      <c r="P46" s="9"/>
      <c r="Q46" s="9"/>
      <c r="R46" s="9"/>
      <c r="S46" s="9"/>
      <c r="T46" s="9"/>
      <c r="U46" s="9"/>
      <c r="V46" s="9"/>
      <c r="W46" s="9"/>
      <c r="X46" s="13"/>
      <c r="Y46" s="21"/>
      <c r="Z46" s="176"/>
      <c r="AA46" s="187">
        <f t="shared" si="45"/>
        <v>0</v>
      </c>
      <c r="AB46" s="7">
        <f t="shared" si="46"/>
        <v>0</v>
      </c>
      <c r="AC46" s="7">
        <f t="shared" si="11"/>
        <v>0</v>
      </c>
      <c r="AD46" s="10">
        <f t="shared" si="47"/>
        <v>0</v>
      </c>
      <c r="AE46" s="7">
        <f t="shared" si="48"/>
        <v>0</v>
      </c>
      <c r="AF46" s="7" t="str">
        <f t="shared" si="49"/>
        <v/>
      </c>
      <c r="AG46" s="10">
        <f t="shared" si="12"/>
        <v>0</v>
      </c>
      <c r="AH46" s="3" t="str">
        <f t="shared" si="80"/>
        <v/>
      </c>
      <c r="AI46" s="3" t="str">
        <f t="shared" si="81"/>
        <v/>
      </c>
      <c r="AJ46" s="3" t="str">
        <f t="array" ref="AJ46">IF(OR(AI46=$AI$15:AI45),"",AI46)</f>
        <v/>
      </c>
      <c r="AK46" s="3" t="str">
        <f t="shared" si="13"/>
        <v/>
      </c>
      <c r="AL46" s="3" t="str">
        <f t="array" ref="AL46">IF(OR(AK46=$AK$15:AK45),"",AK46)</f>
        <v/>
      </c>
      <c r="AM46" s="139" t="str">
        <f t="shared" si="50"/>
        <v/>
      </c>
      <c r="AN46" s="139" t="str">
        <f t="shared" si="51"/>
        <v/>
      </c>
      <c r="AO46" s="139" t="str">
        <f t="shared" si="52"/>
        <v/>
      </c>
      <c r="AP46" s="139" t="str">
        <f t="shared" si="53"/>
        <v/>
      </c>
      <c r="AQ46" s="139" t="str">
        <f t="shared" si="54"/>
        <v/>
      </c>
      <c r="AR46" s="10">
        <f t="shared" si="14"/>
        <v>0</v>
      </c>
      <c r="AS46" s="10">
        <f t="shared" si="15"/>
        <v>0</v>
      </c>
      <c r="AT46" s="10">
        <f t="shared" si="16"/>
        <v>0</v>
      </c>
      <c r="AU46" s="10">
        <f t="shared" si="17"/>
        <v>0</v>
      </c>
      <c r="AV46" s="10">
        <f t="shared" si="55"/>
        <v>0</v>
      </c>
      <c r="AW46" s="10">
        <f t="shared" si="18"/>
        <v>0</v>
      </c>
      <c r="AX46" s="10">
        <f t="shared" si="19"/>
        <v>0</v>
      </c>
      <c r="AY46" s="10">
        <f t="shared" si="20"/>
        <v>0</v>
      </c>
      <c r="AZ46" s="10">
        <f t="shared" si="21"/>
        <v>0</v>
      </c>
      <c r="BA46" s="10">
        <f t="shared" si="56"/>
        <v>0</v>
      </c>
      <c r="BB46" s="10">
        <f t="shared" si="22"/>
        <v>0</v>
      </c>
      <c r="BC46" s="10">
        <f t="shared" si="23"/>
        <v>0</v>
      </c>
      <c r="BD46" s="10">
        <f t="shared" si="24"/>
        <v>0</v>
      </c>
      <c r="BE46" s="10">
        <f t="shared" si="25"/>
        <v>0</v>
      </c>
      <c r="BF46" s="10">
        <f t="shared" si="57"/>
        <v>0</v>
      </c>
      <c r="BG46" s="10">
        <f t="shared" si="26"/>
        <v>0</v>
      </c>
      <c r="BH46" s="10">
        <f t="shared" si="27"/>
        <v>0</v>
      </c>
      <c r="BI46" s="10">
        <f t="shared" si="28"/>
        <v>0</v>
      </c>
      <c r="BJ46" s="10">
        <f t="shared" si="29"/>
        <v>0</v>
      </c>
      <c r="BK46" s="10">
        <f t="shared" si="58"/>
        <v>0</v>
      </c>
      <c r="BL46" s="20">
        <f t="shared" si="59"/>
        <v>0</v>
      </c>
      <c r="BM46" s="20">
        <f t="shared" si="60"/>
        <v>0</v>
      </c>
      <c r="BN46" s="20">
        <f t="shared" si="61"/>
        <v>0</v>
      </c>
      <c r="BO46" s="20">
        <f t="shared" si="62"/>
        <v>0</v>
      </c>
      <c r="BP46" s="10"/>
      <c r="BQ46" s="10"/>
      <c r="BR46" s="10"/>
      <c r="BS46" s="20">
        <f t="shared" si="63"/>
        <v>0</v>
      </c>
      <c r="BT46" s="20">
        <f t="shared" si="64"/>
        <v>0</v>
      </c>
      <c r="BU46" s="20">
        <f t="shared" si="65"/>
        <v>0</v>
      </c>
      <c r="BV46" s="20">
        <f t="shared" si="30"/>
        <v>0</v>
      </c>
      <c r="BW46" s="20">
        <f t="shared" si="31"/>
        <v>0</v>
      </c>
      <c r="BX46" s="20">
        <f t="shared" si="32"/>
        <v>0</v>
      </c>
      <c r="BY46" s="20">
        <f t="shared" si="33"/>
        <v>0</v>
      </c>
      <c r="BZ46" s="20">
        <f t="shared" si="34"/>
        <v>0</v>
      </c>
      <c r="CA46" s="20">
        <f t="shared" si="66"/>
        <v>0</v>
      </c>
      <c r="CB46" s="20">
        <f t="shared" si="67"/>
        <v>0</v>
      </c>
      <c r="CC46" s="44"/>
      <c r="CD46" s="20">
        <f t="shared" si="68"/>
        <v>0</v>
      </c>
      <c r="CH46" s="111" t="s">
        <v>169</v>
      </c>
      <c r="CI46" s="22"/>
      <c r="CJ46" s="7"/>
      <c r="CR46" s="4">
        <f t="shared" si="82"/>
        <v>0</v>
      </c>
      <c r="CT46" s="60" t="s">
        <v>223</v>
      </c>
      <c r="CV46" s="134">
        <f t="shared" si="83"/>
        <v>0</v>
      </c>
      <c r="CW46" s="134">
        <f t="shared" si="35"/>
        <v>0</v>
      </c>
      <c r="CX46" s="134">
        <f t="shared" si="36"/>
        <v>0</v>
      </c>
      <c r="CY46" s="134">
        <f t="shared" si="37"/>
        <v>0</v>
      </c>
      <c r="CZ46" s="134">
        <f t="shared" si="38"/>
        <v>0</v>
      </c>
      <c r="DA46" s="134">
        <f t="shared" si="39"/>
        <v>0</v>
      </c>
      <c r="DB46" s="134">
        <f t="shared" si="40"/>
        <v>0</v>
      </c>
      <c r="DC46" s="134">
        <f t="shared" si="41"/>
        <v>0</v>
      </c>
      <c r="DD46" s="134">
        <f t="shared" si="42"/>
        <v>0</v>
      </c>
      <c r="DE46" s="134">
        <f t="shared" si="43"/>
        <v>0</v>
      </c>
      <c r="DF46" s="134">
        <f t="shared" si="44"/>
        <v>0</v>
      </c>
      <c r="DG46" s="149">
        <f t="shared" si="69"/>
        <v>0</v>
      </c>
      <c r="DH46" s="149">
        <f t="shared" si="70"/>
        <v>0</v>
      </c>
      <c r="DI46" s="149">
        <f t="shared" si="71"/>
        <v>0</v>
      </c>
      <c r="DJ46" s="149">
        <f t="shared" si="72"/>
        <v>0</v>
      </c>
      <c r="DK46" s="149">
        <f t="shared" si="73"/>
        <v>0</v>
      </c>
      <c r="DL46" s="149">
        <f t="shared" si="74"/>
        <v>0</v>
      </c>
      <c r="DM46" s="149">
        <f t="shared" si="75"/>
        <v>0</v>
      </c>
      <c r="DN46" s="149">
        <f t="shared" si="76"/>
        <v>0</v>
      </c>
      <c r="DO46" s="149">
        <f t="shared" si="77"/>
        <v>0</v>
      </c>
      <c r="DP46" s="149">
        <f t="shared" si="78"/>
        <v>0</v>
      </c>
      <c r="DQ46" s="134">
        <f t="array" ref="DQ46">MIN(IF(JPRL=AI46,$AG$15:$AG$214))</f>
        <v>0</v>
      </c>
      <c r="DR46" s="134">
        <f t="array" ref="DR46">MAX(IF(JPRL=AI46,$AG$15:$AG$214))</f>
        <v>0</v>
      </c>
      <c r="DS46" s="132">
        <f t="shared" si="79"/>
        <v>0</v>
      </c>
    </row>
    <row r="47" spans="1:123" ht="24.95" customHeight="1" x14ac:dyDescent="0.25">
      <c r="A47" s="5">
        <v>33</v>
      </c>
      <c r="B47" s="214"/>
      <c r="C47" s="215"/>
      <c r="D47" s="193"/>
      <c r="E47" s="174"/>
      <c r="F47" s="175"/>
      <c r="G47" s="175"/>
      <c r="H47" s="175"/>
      <c r="I47" s="9"/>
      <c r="J47" s="169"/>
      <c r="K47" s="9"/>
      <c r="L47" s="170"/>
      <c r="M47" s="171"/>
      <c r="N47" s="9"/>
      <c r="O47" s="9"/>
      <c r="P47" s="9"/>
      <c r="Q47" s="9"/>
      <c r="R47" s="9"/>
      <c r="S47" s="9"/>
      <c r="T47" s="9"/>
      <c r="U47" s="9"/>
      <c r="V47" s="9"/>
      <c r="W47" s="9"/>
      <c r="X47" s="13"/>
      <c r="Y47" s="21"/>
      <c r="Z47" s="176"/>
      <c r="AA47" s="187">
        <f t="shared" si="45"/>
        <v>0</v>
      </c>
      <c r="AB47" s="7">
        <f t="shared" si="46"/>
        <v>0</v>
      </c>
      <c r="AC47" s="7">
        <f t="shared" ref="AC47:AC78" si="84">IF(OR(J47=$CC$8,J47=$CC$9),1,0)</f>
        <v>0</v>
      </c>
      <c r="AD47" s="10">
        <f t="shared" si="47"/>
        <v>0</v>
      </c>
      <c r="AE47" s="7">
        <f t="shared" si="48"/>
        <v>0</v>
      </c>
      <c r="AF47" s="7" t="str">
        <f t="shared" si="49"/>
        <v/>
      </c>
      <c r="AG47" s="10">
        <f t="shared" ref="AG47:AG78" si="85">I47</f>
        <v>0</v>
      </c>
      <c r="AH47" s="3" t="str">
        <f t="shared" si="80"/>
        <v/>
      </c>
      <c r="AI47" s="3" t="str">
        <f t="shared" si="81"/>
        <v/>
      </c>
      <c r="AJ47" s="3" t="str">
        <f t="array" ref="AJ47">IF(OR(AI47=$AI$15:AI46),"",AI47)</f>
        <v/>
      </c>
      <c r="AK47" s="3" t="str">
        <f t="shared" ref="AK47:AK78" si="86">IF(AND(AF47&lt;&gt;"",OR(J47=$CC$8,J47=$CC$9)),AI47,"")</f>
        <v/>
      </c>
      <c r="AL47" s="3" t="str">
        <f t="array" ref="AL47">IF(OR(AK47=$AK$15:AK46),"",AK47)</f>
        <v/>
      </c>
      <c r="AM47" s="139" t="str">
        <f t="shared" si="50"/>
        <v/>
      </c>
      <c r="AN47" s="139" t="str">
        <f t="shared" si="51"/>
        <v/>
      </c>
      <c r="AO47" s="139" t="str">
        <f t="shared" si="52"/>
        <v/>
      </c>
      <c r="AP47" s="139" t="str">
        <f t="shared" si="53"/>
        <v/>
      </c>
      <c r="AQ47" s="139" t="str">
        <f t="shared" si="54"/>
        <v/>
      </c>
      <c r="AR47" s="10">
        <f t="shared" ref="AR47:AR78" si="87">SUMIFS($K$15:$K$214,$AI$15:$AI$214,AJ47,$J$15:$J$214,$CC$6)</f>
        <v>0</v>
      </c>
      <c r="AS47" s="10">
        <f t="shared" ref="AS47:AS78" si="88">SUMIFS($K$15:$K$214,$AI$15:$AI$214,AJ47,$J$15:$J$214,$CC$7)</f>
        <v>0</v>
      </c>
      <c r="AT47" s="10">
        <f t="shared" ref="AT47:AT78" si="89">SUMIFS($K$15:$K$214,$AI$15:$AI$214,AJ47,$J$15:$J$214,$CC$8)</f>
        <v>0</v>
      </c>
      <c r="AU47" s="10">
        <f t="shared" ref="AU47:AU78" si="90">SUMIFS($K$15:$K$214,$AI$15:$AI$214,AJ47,$J$15:$J$214,$CC$9)</f>
        <v>0</v>
      </c>
      <c r="AV47" s="10">
        <f t="shared" si="55"/>
        <v>0</v>
      </c>
      <c r="AW47" s="10">
        <f t="shared" ref="AW47:AW78" si="91">SUMIFS($K$15:$K$214,$AI$15:$AI$214,AJ47,$J$15:$J$214,$CC$10)</f>
        <v>0</v>
      </c>
      <c r="AX47" s="10">
        <f t="shared" ref="AX47:AX78" si="92">SUMIFS($K$15:$K$214,$AI$15:$AI$214,AJ47,$J$15:$J$214,$CC$11)</f>
        <v>0</v>
      </c>
      <c r="AY47" s="10">
        <f t="shared" ref="AY47:AY78" si="93">SUMIFS($K$15:$K$214,$AI$15:$AI$214,AJ47,$J$15:$J$214,$CC$12)</f>
        <v>0</v>
      </c>
      <c r="AZ47" s="10">
        <f t="shared" ref="AZ47:AZ78" si="94">SUMIFS($K$15:$K$214,$AI$15:$AI$214,AJ47,$J$15:$J$214,$CC$13)</f>
        <v>0</v>
      </c>
      <c r="BA47" s="10">
        <f t="shared" si="56"/>
        <v>0</v>
      </c>
      <c r="BB47" s="10">
        <f t="shared" ref="BB47:BB78" si="95">SUMIFS($K$15:$K$214,$AI$15:$AI$214,AI47,$J$15:$J$214,$CC$6)</f>
        <v>0</v>
      </c>
      <c r="BC47" s="10">
        <f t="shared" ref="BC47:BC78" si="96">SUMIFS($K$15:$K$214,$AI$15:$AI$214,AI47,$J$15:$J$214,$CC$7)</f>
        <v>0</v>
      </c>
      <c r="BD47" s="10">
        <f t="shared" ref="BD47:BD78" si="97">SUMIFS($K$15:$K$214,$AI$15:$AI$214,AI47,$J$15:$J$214,$CC$8)</f>
        <v>0</v>
      </c>
      <c r="BE47" s="10">
        <f t="shared" ref="BE47:BE78" si="98">SUMIFS($K$15:$K$214,$AI$15:$AI$214,AI47,$J$15:$J$214,$CC$9)</f>
        <v>0</v>
      </c>
      <c r="BF47" s="10">
        <f t="shared" si="57"/>
        <v>0</v>
      </c>
      <c r="BG47" s="10">
        <f t="shared" ref="BG47:BG78" si="99">SUMIFS($K$15:$K$214,$AI$15:$AI$214,AI47,$J$15:$J$214,$CC$10)</f>
        <v>0</v>
      </c>
      <c r="BH47" s="10">
        <f t="shared" ref="BH47:BH78" si="100">SUMIFS($K$15:$K$214,$AI$15:$AI$214,AI47,$J$15:$J$214,$CC$11)</f>
        <v>0</v>
      </c>
      <c r="BI47" s="10">
        <f t="shared" ref="BI47:BI78" si="101">SUMIFS($K$15:$K$214,$AI$15:$AI$214,AI47,$J$15:$J$214,$CC$12)</f>
        <v>0</v>
      </c>
      <c r="BJ47" s="10">
        <f t="shared" ref="BJ47:BJ78" si="102">SUMIFS($K$15:$K$214,$AI$15:$AI$214,AI47,$J$15:$J$214,$CC$13)</f>
        <v>0</v>
      </c>
      <c r="BK47" s="10">
        <f t="shared" si="58"/>
        <v>0</v>
      </c>
      <c r="BL47" s="20">
        <f t="shared" si="59"/>
        <v>0</v>
      </c>
      <c r="BM47" s="20">
        <f t="shared" si="60"/>
        <v>0</v>
      </c>
      <c r="BN47" s="20">
        <f t="shared" si="61"/>
        <v>0</v>
      </c>
      <c r="BO47" s="20">
        <f t="shared" si="62"/>
        <v>0</v>
      </c>
      <c r="BP47" s="10"/>
      <c r="BQ47" s="10"/>
      <c r="BR47" s="10"/>
      <c r="BS47" s="20">
        <f t="shared" si="63"/>
        <v>0</v>
      </c>
      <c r="BT47" s="20">
        <f t="shared" si="64"/>
        <v>0</v>
      </c>
      <c r="BU47" s="20">
        <f t="shared" ref="BU47:BU78" si="103">IF(AND(BB47&gt;AG47,J47=$BU$14),1,0)</f>
        <v>0</v>
      </c>
      <c r="BV47" s="20">
        <f t="shared" ref="BV47:BV78" si="104">IF(AND(BC47&gt;AG47,J47=$BV$14),1,0)</f>
        <v>0</v>
      </c>
      <c r="BW47" s="20">
        <f t="shared" ref="BW47:BW78" si="105">IF(AND(BD47&gt;AG47,J47=$BW$14),1,0)</f>
        <v>0</v>
      </c>
      <c r="BX47" s="20">
        <f t="shared" ref="BX47:BX78" si="106">IF(AND(BE47&gt;AG47,J47=$BX$14),1,0)</f>
        <v>0</v>
      </c>
      <c r="BY47" s="20">
        <f t="shared" ref="BY47:BY78" si="107">IF(AND(BF47&gt;AG47,OR(J47=$CC$8,J47=$CC$9)),1,0)</f>
        <v>0</v>
      </c>
      <c r="BZ47" s="20">
        <f t="shared" ref="BZ47:BZ78" si="108">IF(AND(BJ47&gt;AG47,J47=$BZ$14),1,0)</f>
        <v>0</v>
      </c>
      <c r="CA47" s="20">
        <f t="shared" si="66"/>
        <v>0</v>
      </c>
      <c r="CB47" s="20">
        <f t="shared" si="67"/>
        <v>0</v>
      </c>
      <c r="CC47" s="44"/>
      <c r="CD47" s="20">
        <f t="shared" si="68"/>
        <v>0</v>
      </c>
      <c r="CH47" s="111" t="s">
        <v>170</v>
      </c>
      <c r="CI47" s="22"/>
      <c r="CJ47" s="7"/>
      <c r="CR47" s="4">
        <f t="shared" si="82"/>
        <v>0</v>
      </c>
      <c r="CT47" s="60" t="s">
        <v>224</v>
      </c>
      <c r="CV47" s="134">
        <f t="shared" si="83"/>
        <v>0</v>
      </c>
      <c r="CW47" s="134">
        <f t="shared" ref="CW47:CW78" si="109">SUMIF(JPRL,AL47,$N$15:$N$214)</f>
        <v>0</v>
      </c>
      <c r="CX47" s="134">
        <f t="shared" ref="CX47:CX78" si="110">SUMIF(JPRL,AL47,$O$15:$O$214)</f>
        <v>0</v>
      </c>
      <c r="CY47" s="134">
        <f t="shared" ref="CY47:CY78" si="111">SUMIF(JPRL,AL47,$P$15:$P$214)</f>
        <v>0</v>
      </c>
      <c r="CZ47" s="134">
        <f t="shared" ref="CZ47:CZ78" si="112">SUMIF(JPRL,AL47,$Q$15:$Q$214)</f>
        <v>0</v>
      </c>
      <c r="DA47" s="134">
        <f t="shared" ref="DA47:DA78" si="113">SUMIF(JPRL,AL47,$R$15:$R$214)</f>
        <v>0</v>
      </c>
      <c r="DB47" s="134">
        <f t="shared" ref="DB47:DB78" si="114">SUMIF(JPRL,AL47,$S$15:$S$214)</f>
        <v>0</v>
      </c>
      <c r="DC47" s="134">
        <f t="shared" ref="DC47:DC78" si="115">SUMIF(JPRL,AL47,$T$15:$T$214)</f>
        <v>0</v>
      </c>
      <c r="DD47" s="134">
        <f t="shared" ref="DD47:DD78" si="116">SUMIF(JPRL,AL47,$U$15:$U$214)</f>
        <v>0</v>
      </c>
      <c r="DE47" s="134">
        <f t="shared" ref="DE47:DE78" si="117">SUMIF(JPRL,AL47,$V$15:$V$214)</f>
        <v>0</v>
      </c>
      <c r="DF47" s="134">
        <f t="shared" ref="DF47:DF78" si="118">SUMIF(JPRL,AL47,$W$15:$W$214)</f>
        <v>0</v>
      </c>
      <c r="DG47" s="149">
        <f t="shared" si="69"/>
        <v>0</v>
      </c>
      <c r="DH47" s="149">
        <f t="shared" si="70"/>
        <v>0</v>
      </c>
      <c r="DI47" s="149">
        <f t="shared" si="71"/>
        <v>0</v>
      </c>
      <c r="DJ47" s="149">
        <f t="shared" si="72"/>
        <v>0</v>
      </c>
      <c r="DK47" s="149">
        <f t="shared" si="73"/>
        <v>0</v>
      </c>
      <c r="DL47" s="149">
        <f t="shared" si="74"/>
        <v>0</v>
      </c>
      <c r="DM47" s="149">
        <f t="shared" si="75"/>
        <v>0</v>
      </c>
      <c r="DN47" s="149">
        <f t="shared" si="76"/>
        <v>0</v>
      </c>
      <c r="DO47" s="149">
        <f t="shared" si="77"/>
        <v>0</v>
      </c>
      <c r="DP47" s="149">
        <f t="shared" si="78"/>
        <v>0</v>
      </c>
      <c r="DQ47" s="134">
        <f t="array" ref="DQ47">MIN(IF(JPRL=AI47,$AG$15:$AG$214))</f>
        <v>0</v>
      </c>
      <c r="DR47" s="134">
        <f t="array" ref="DR47">MAX(IF(JPRL=AI47,$AG$15:$AG$214))</f>
        <v>0</v>
      </c>
      <c r="DS47" s="132">
        <f t="shared" si="79"/>
        <v>0</v>
      </c>
    </row>
    <row r="48" spans="1:123" ht="24.95" customHeight="1" x14ac:dyDescent="0.25">
      <c r="A48" s="5">
        <v>34</v>
      </c>
      <c r="B48" s="214"/>
      <c r="C48" s="215"/>
      <c r="D48" s="193"/>
      <c r="E48" s="174"/>
      <c r="F48" s="175"/>
      <c r="G48" s="175"/>
      <c r="H48" s="175"/>
      <c r="I48" s="9"/>
      <c r="J48" s="169"/>
      <c r="K48" s="9"/>
      <c r="L48" s="170"/>
      <c r="M48" s="171"/>
      <c r="N48" s="9"/>
      <c r="O48" s="9"/>
      <c r="P48" s="9"/>
      <c r="Q48" s="9"/>
      <c r="R48" s="9"/>
      <c r="S48" s="9"/>
      <c r="T48" s="9"/>
      <c r="U48" s="9"/>
      <c r="V48" s="9"/>
      <c r="W48" s="9"/>
      <c r="X48" s="13"/>
      <c r="Y48" s="21"/>
      <c r="Z48" s="176"/>
      <c r="AA48" s="187">
        <f t="shared" si="45"/>
        <v>0</v>
      </c>
      <c r="AB48" s="7">
        <f t="shared" si="46"/>
        <v>0</v>
      </c>
      <c r="AC48" s="7">
        <f t="shared" si="84"/>
        <v>0</v>
      </c>
      <c r="AD48" s="10">
        <f t="shared" si="47"/>
        <v>0</v>
      </c>
      <c r="AE48" s="7">
        <f t="shared" si="48"/>
        <v>0</v>
      </c>
      <c r="AF48" s="7" t="str">
        <f t="shared" si="49"/>
        <v/>
      </c>
      <c r="AG48" s="10">
        <f t="shared" si="85"/>
        <v>0</v>
      </c>
      <c r="AH48" s="3" t="str">
        <f t="shared" si="80"/>
        <v/>
      </c>
      <c r="AI48" s="3" t="str">
        <f t="shared" si="81"/>
        <v/>
      </c>
      <c r="AJ48" s="3" t="str">
        <f t="array" ref="AJ48">IF(OR(AI48=$AI$15:AI47),"",AI48)</f>
        <v/>
      </c>
      <c r="AK48" s="3" t="str">
        <f t="shared" si="86"/>
        <v/>
      </c>
      <c r="AL48" s="3" t="str">
        <f t="array" ref="AL48">IF(OR(AK48=$AK$15:AK47),"",AK48)</f>
        <v/>
      </c>
      <c r="AM48" s="139" t="str">
        <f t="shared" si="50"/>
        <v/>
      </c>
      <c r="AN48" s="139" t="str">
        <f t="shared" si="51"/>
        <v/>
      </c>
      <c r="AO48" s="139" t="str">
        <f t="shared" si="52"/>
        <v/>
      </c>
      <c r="AP48" s="139" t="str">
        <f t="shared" si="53"/>
        <v/>
      </c>
      <c r="AQ48" s="139" t="str">
        <f t="shared" si="54"/>
        <v/>
      </c>
      <c r="AR48" s="10">
        <f t="shared" si="87"/>
        <v>0</v>
      </c>
      <c r="AS48" s="10">
        <f t="shared" si="88"/>
        <v>0</v>
      </c>
      <c r="AT48" s="10">
        <f t="shared" si="89"/>
        <v>0</v>
      </c>
      <c r="AU48" s="10">
        <f t="shared" si="90"/>
        <v>0</v>
      </c>
      <c r="AV48" s="10">
        <f t="shared" si="55"/>
        <v>0</v>
      </c>
      <c r="AW48" s="10">
        <f t="shared" si="91"/>
        <v>0</v>
      </c>
      <c r="AX48" s="10">
        <f t="shared" si="92"/>
        <v>0</v>
      </c>
      <c r="AY48" s="10">
        <f t="shared" si="93"/>
        <v>0</v>
      </c>
      <c r="AZ48" s="10">
        <f t="shared" si="94"/>
        <v>0</v>
      </c>
      <c r="BA48" s="10">
        <f t="shared" si="56"/>
        <v>0</v>
      </c>
      <c r="BB48" s="10">
        <f t="shared" si="95"/>
        <v>0</v>
      </c>
      <c r="BC48" s="10">
        <f t="shared" si="96"/>
        <v>0</v>
      </c>
      <c r="BD48" s="10">
        <f t="shared" si="97"/>
        <v>0</v>
      </c>
      <c r="BE48" s="10">
        <f t="shared" si="98"/>
        <v>0</v>
      </c>
      <c r="BF48" s="10">
        <f t="shared" si="57"/>
        <v>0</v>
      </c>
      <c r="BG48" s="10">
        <f t="shared" si="99"/>
        <v>0</v>
      </c>
      <c r="BH48" s="10">
        <f t="shared" si="100"/>
        <v>0</v>
      </c>
      <c r="BI48" s="10">
        <f t="shared" si="101"/>
        <v>0</v>
      </c>
      <c r="BJ48" s="10">
        <f t="shared" si="102"/>
        <v>0</v>
      </c>
      <c r="BK48" s="10">
        <f t="shared" si="58"/>
        <v>0</v>
      </c>
      <c r="BL48" s="20">
        <f t="shared" si="59"/>
        <v>0</v>
      </c>
      <c r="BM48" s="20">
        <f t="shared" si="60"/>
        <v>0</v>
      </c>
      <c r="BN48" s="20">
        <f t="shared" si="61"/>
        <v>0</v>
      </c>
      <c r="BO48" s="20">
        <f t="shared" si="62"/>
        <v>0</v>
      </c>
      <c r="BP48" s="10"/>
      <c r="BQ48" s="10"/>
      <c r="BR48" s="10"/>
      <c r="BS48" s="20">
        <f t="shared" si="63"/>
        <v>0</v>
      </c>
      <c r="BT48" s="20">
        <f t="shared" si="64"/>
        <v>0</v>
      </c>
      <c r="BU48" s="20">
        <f t="shared" si="103"/>
        <v>0</v>
      </c>
      <c r="BV48" s="20">
        <f t="shared" si="104"/>
        <v>0</v>
      </c>
      <c r="BW48" s="20">
        <f t="shared" si="105"/>
        <v>0</v>
      </c>
      <c r="BX48" s="20">
        <f t="shared" si="106"/>
        <v>0</v>
      </c>
      <c r="BY48" s="20">
        <f t="shared" si="107"/>
        <v>0</v>
      </c>
      <c r="BZ48" s="20">
        <f t="shared" si="108"/>
        <v>0</v>
      </c>
      <c r="CA48" s="20">
        <f t="shared" si="66"/>
        <v>0</v>
      </c>
      <c r="CB48" s="20">
        <f t="shared" si="67"/>
        <v>0</v>
      </c>
      <c r="CC48" s="44"/>
      <c r="CD48" s="20">
        <f t="shared" si="68"/>
        <v>0</v>
      </c>
      <c r="CH48" s="111" t="s">
        <v>171</v>
      </c>
      <c r="CI48" s="22"/>
      <c r="CJ48" s="7"/>
      <c r="CR48" s="4">
        <f t="shared" si="82"/>
        <v>0</v>
      </c>
      <c r="CT48" s="60" t="s">
        <v>70</v>
      </c>
      <c r="CV48" s="134">
        <f t="shared" si="83"/>
        <v>0</v>
      </c>
      <c r="CW48" s="134">
        <f t="shared" si="109"/>
        <v>0</v>
      </c>
      <c r="CX48" s="134">
        <f t="shared" si="110"/>
        <v>0</v>
      </c>
      <c r="CY48" s="134">
        <f t="shared" si="111"/>
        <v>0</v>
      </c>
      <c r="CZ48" s="134">
        <f t="shared" si="112"/>
        <v>0</v>
      </c>
      <c r="DA48" s="134">
        <f t="shared" si="113"/>
        <v>0</v>
      </c>
      <c r="DB48" s="134">
        <f t="shared" si="114"/>
        <v>0</v>
      </c>
      <c r="DC48" s="134">
        <f t="shared" si="115"/>
        <v>0</v>
      </c>
      <c r="DD48" s="134">
        <f t="shared" si="116"/>
        <v>0</v>
      </c>
      <c r="DE48" s="134">
        <f t="shared" si="117"/>
        <v>0</v>
      </c>
      <c r="DF48" s="134">
        <f t="shared" si="118"/>
        <v>0</v>
      </c>
      <c r="DG48" s="149">
        <f t="shared" si="69"/>
        <v>0</v>
      </c>
      <c r="DH48" s="149">
        <f t="shared" si="70"/>
        <v>0</v>
      </c>
      <c r="DI48" s="149">
        <f t="shared" si="71"/>
        <v>0</v>
      </c>
      <c r="DJ48" s="149">
        <f t="shared" si="72"/>
        <v>0</v>
      </c>
      <c r="DK48" s="149">
        <f t="shared" si="73"/>
        <v>0</v>
      </c>
      <c r="DL48" s="149">
        <f t="shared" si="74"/>
        <v>0</v>
      </c>
      <c r="DM48" s="149">
        <f t="shared" si="75"/>
        <v>0</v>
      </c>
      <c r="DN48" s="149">
        <f t="shared" si="76"/>
        <v>0</v>
      </c>
      <c r="DO48" s="149">
        <f t="shared" si="77"/>
        <v>0</v>
      </c>
      <c r="DP48" s="149">
        <f t="shared" si="78"/>
        <v>0</v>
      </c>
      <c r="DQ48" s="134">
        <f t="array" ref="DQ48">MIN(IF(JPRL=AI48,$AG$15:$AG$214))</f>
        <v>0</v>
      </c>
      <c r="DR48" s="134">
        <f t="array" ref="DR48">MAX(IF(JPRL=AI48,$AG$15:$AG$214))</f>
        <v>0</v>
      </c>
      <c r="DS48" s="132">
        <f t="shared" si="79"/>
        <v>0</v>
      </c>
    </row>
    <row r="49" spans="1:123" ht="24.95" customHeight="1" x14ac:dyDescent="0.25">
      <c r="A49" s="5">
        <v>35</v>
      </c>
      <c r="B49" s="214"/>
      <c r="C49" s="215"/>
      <c r="D49" s="193"/>
      <c r="E49" s="174"/>
      <c r="F49" s="175"/>
      <c r="G49" s="175"/>
      <c r="H49" s="175"/>
      <c r="I49" s="9"/>
      <c r="J49" s="169"/>
      <c r="K49" s="9"/>
      <c r="L49" s="170"/>
      <c r="M49" s="171"/>
      <c r="N49" s="9"/>
      <c r="O49" s="9"/>
      <c r="P49" s="9"/>
      <c r="Q49" s="9"/>
      <c r="R49" s="9"/>
      <c r="S49" s="9"/>
      <c r="T49" s="9"/>
      <c r="U49" s="9"/>
      <c r="V49" s="9"/>
      <c r="W49" s="9"/>
      <c r="X49" s="13"/>
      <c r="Y49" s="21"/>
      <c r="Z49" s="176"/>
      <c r="AA49" s="187">
        <f t="shared" si="45"/>
        <v>0</v>
      </c>
      <c r="AB49" s="7">
        <f t="shared" si="46"/>
        <v>0</v>
      </c>
      <c r="AC49" s="7">
        <f t="shared" si="84"/>
        <v>0</v>
      </c>
      <c r="AD49" s="10">
        <f t="shared" si="47"/>
        <v>0</v>
      </c>
      <c r="AE49" s="7">
        <f t="shared" si="48"/>
        <v>0</v>
      </c>
      <c r="AF49" s="7" t="str">
        <f t="shared" si="49"/>
        <v/>
      </c>
      <c r="AG49" s="10">
        <f t="shared" si="85"/>
        <v>0</v>
      </c>
      <c r="AH49" s="3" t="str">
        <f t="shared" si="80"/>
        <v/>
      </c>
      <c r="AI49" s="3" t="str">
        <f t="shared" si="81"/>
        <v/>
      </c>
      <c r="AJ49" s="3" t="str">
        <f t="array" ref="AJ49">IF(OR(AI49=$AI$15:AI48),"",AI49)</f>
        <v/>
      </c>
      <c r="AK49" s="3" t="str">
        <f t="shared" si="86"/>
        <v/>
      </c>
      <c r="AL49" s="3" t="str">
        <f t="array" ref="AL49">IF(OR(AK49=$AK$15:AK48),"",AK49)</f>
        <v/>
      </c>
      <c r="AM49" s="139" t="str">
        <f t="shared" si="50"/>
        <v/>
      </c>
      <c r="AN49" s="139" t="str">
        <f t="shared" si="51"/>
        <v/>
      </c>
      <c r="AO49" s="139" t="str">
        <f t="shared" si="52"/>
        <v/>
      </c>
      <c r="AP49" s="139" t="str">
        <f t="shared" si="53"/>
        <v/>
      </c>
      <c r="AQ49" s="139" t="str">
        <f t="shared" si="54"/>
        <v/>
      </c>
      <c r="AR49" s="10">
        <f t="shared" si="87"/>
        <v>0</v>
      </c>
      <c r="AS49" s="10">
        <f t="shared" si="88"/>
        <v>0</v>
      </c>
      <c r="AT49" s="10">
        <f t="shared" si="89"/>
        <v>0</v>
      </c>
      <c r="AU49" s="10">
        <f t="shared" si="90"/>
        <v>0</v>
      </c>
      <c r="AV49" s="10">
        <f t="shared" si="55"/>
        <v>0</v>
      </c>
      <c r="AW49" s="10">
        <f t="shared" si="91"/>
        <v>0</v>
      </c>
      <c r="AX49" s="10">
        <f t="shared" si="92"/>
        <v>0</v>
      </c>
      <c r="AY49" s="10">
        <f t="shared" si="93"/>
        <v>0</v>
      </c>
      <c r="AZ49" s="10">
        <f t="shared" si="94"/>
        <v>0</v>
      </c>
      <c r="BA49" s="10">
        <f t="shared" si="56"/>
        <v>0</v>
      </c>
      <c r="BB49" s="10">
        <f t="shared" si="95"/>
        <v>0</v>
      </c>
      <c r="BC49" s="10">
        <f t="shared" si="96"/>
        <v>0</v>
      </c>
      <c r="BD49" s="10">
        <f t="shared" si="97"/>
        <v>0</v>
      </c>
      <c r="BE49" s="10">
        <f t="shared" si="98"/>
        <v>0</v>
      </c>
      <c r="BF49" s="10">
        <f t="shared" si="57"/>
        <v>0</v>
      </c>
      <c r="BG49" s="10">
        <f t="shared" si="99"/>
        <v>0</v>
      </c>
      <c r="BH49" s="10">
        <f t="shared" si="100"/>
        <v>0</v>
      </c>
      <c r="BI49" s="10">
        <f t="shared" si="101"/>
        <v>0</v>
      </c>
      <c r="BJ49" s="10">
        <f t="shared" si="102"/>
        <v>0</v>
      </c>
      <c r="BK49" s="10">
        <f t="shared" si="58"/>
        <v>0</v>
      </c>
      <c r="BL49" s="20">
        <f t="shared" si="59"/>
        <v>0</v>
      </c>
      <c r="BM49" s="20">
        <f t="shared" si="60"/>
        <v>0</v>
      </c>
      <c r="BN49" s="20">
        <f t="shared" si="61"/>
        <v>0</v>
      </c>
      <c r="BO49" s="20">
        <f t="shared" si="62"/>
        <v>0</v>
      </c>
      <c r="BP49" s="10"/>
      <c r="BQ49" s="10"/>
      <c r="BR49" s="10"/>
      <c r="BS49" s="20">
        <f t="shared" si="63"/>
        <v>0</v>
      </c>
      <c r="BT49" s="20">
        <f t="shared" si="64"/>
        <v>0</v>
      </c>
      <c r="BU49" s="20">
        <f t="shared" si="103"/>
        <v>0</v>
      </c>
      <c r="BV49" s="20">
        <f t="shared" si="104"/>
        <v>0</v>
      </c>
      <c r="BW49" s="20">
        <f t="shared" si="105"/>
        <v>0</v>
      </c>
      <c r="BX49" s="20">
        <f t="shared" si="106"/>
        <v>0</v>
      </c>
      <c r="BY49" s="20">
        <f t="shared" si="107"/>
        <v>0</v>
      </c>
      <c r="BZ49" s="20">
        <f t="shared" si="108"/>
        <v>0</v>
      </c>
      <c r="CA49" s="20">
        <f t="shared" si="66"/>
        <v>0</v>
      </c>
      <c r="CB49" s="20">
        <f t="shared" si="67"/>
        <v>0</v>
      </c>
      <c r="CC49" s="44"/>
      <c r="CD49" s="20">
        <f t="shared" si="68"/>
        <v>0</v>
      </c>
      <c r="CH49" s="111" t="s">
        <v>172</v>
      </c>
      <c r="CI49" s="22"/>
      <c r="CJ49" s="7"/>
      <c r="CR49" s="4">
        <f t="shared" si="82"/>
        <v>0</v>
      </c>
      <c r="CT49" s="60" t="s">
        <v>67</v>
      </c>
      <c r="CV49" s="134">
        <f t="shared" si="83"/>
        <v>0</v>
      </c>
      <c r="CW49" s="134">
        <f t="shared" si="109"/>
        <v>0</v>
      </c>
      <c r="CX49" s="134">
        <f t="shared" si="110"/>
        <v>0</v>
      </c>
      <c r="CY49" s="134">
        <f t="shared" si="111"/>
        <v>0</v>
      </c>
      <c r="CZ49" s="134">
        <f t="shared" si="112"/>
        <v>0</v>
      </c>
      <c r="DA49" s="134">
        <f t="shared" si="113"/>
        <v>0</v>
      </c>
      <c r="DB49" s="134">
        <f t="shared" si="114"/>
        <v>0</v>
      </c>
      <c r="DC49" s="134">
        <f t="shared" si="115"/>
        <v>0</v>
      </c>
      <c r="DD49" s="134">
        <f t="shared" si="116"/>
        <v>0</v>
      </c>
      <c r="DE49" s="134">
        <f t="shared" si="117"/>
        <v>0</v>
      </c>
      <c r="DF49" s="134">
        <f t="shared" si="118"/>
        <v>0</v>
      </c>
      <c r="DG49" s="149">
        <f t="shared" si="69"/>
        <v>0</v>
      </c>
      <c r="DH49" s="149">
        <f t="shared" si="70"/>
        <v>0</v>
      </c>
      <c r="DI49" s="149">
        <f t="shared" si="71"/>
        <v>0</v>
      </c>
      <c r="DJ49" s="149">
        <f t="shared" si="72"/>
        <v>0</v>
      </c>
      <c r="DK49" s="149">
        <f t="shared" si="73"/>
        <v>0</v>
      </c>
      <c r="DL49" s="149">
        <f t="shared" si="74"/>
        <v>0</v>
      </c>
      <c r="DM49" s="149">
        <f t="shared" si="75"/>
        <v>0</v>
      </c>
      <c r="DN49" s="149">
        <f t="shared" si="76"/>
        <v>0</v>
      </c>
      <c r="DO49" s="149">
        <f t="shared" si="77"/>
        <v>0</v>
      </c>
      <c r="DP49" s="149">
        <f t="shared" si="78"/>
        <v>0</v>
      </c>
      <c r="DQ49" s="134">
        <f t="array" ref="DQ49">MIN(IF(JPRL=AI49,$AG$15:$AG$214))</f>
        <v>0</v>
      </c>
      <c r="DR49" s="134">
        <f t="array" ref="DR49">MAX(IF(JPRL=AI49,$AG$15:$AG$214))</f>
        <v>0</v>
      </c>
      <c r="DS49" s="132">
        <f t="shared" si="79"/>
        <v>0</v>
      </c>
    </row>
    <row r="50" spans="1:123" ht="24.95" customHeight="1" x14ac:dyDescent="0.25">
      <c r="A50" s="5">
        <v>36</v>
      </c>
      <c r="B50" s="214"/>
      <c r="C50" s="215"/>
      <c r="D50" s="193"/>
      <c r="E50" s="174"/>
      <c r="F50" s="175"/>
      <c r="G50" s="175"/>
      <c r="H50" s="175"/>
      <c r="I50" s="9"/>
      <c r="J50" s="169"/>
      <c r="K50" s="9"/>
      <c r="L50" s="170"/>
      <c r="M50" s="171"/>
      <c r="N50" s="9"/>
      <c r="O50" s="9"/>
      <c r="P50" s="9"/>
      <c r="Q50" s="9"/>
      <c r="R50" s="9"/>
      <c r="S50" s="9"/>
      <c r="T50" s="9"/>
      <c r="U50" s="9"/>
      <c r="V50" s="9"/>
      <c r="W50" s="9"/>
      <c r="X50" s="13"/>
      <c r="Y50" s="21"/>
      <c r="Z50" s="176"/>
      <c r="AA50" s="187">
        <f t="shared" si="45"/>
        <v>0</v>
      </c>
      <c r="AB50" s="7">
        <f t="shared" si="46"/>
        <v>0</v>
      </c>
      <c r="AC50" s="7">
        <f t="shared" si="84"/>
        <v>0</v>
      </c>
      <c r="AD50" s="10">
        <f t="shared" si="47"/>
        <v>0</v>
      </c>
      <c r="AE50" s="7">
        <f t="shared" si="48"/>
        <v>0</v>
      </c>
      <c r="AF50" s="7" t="str">
        <f t="shared" si="49"/>
        <v/>
      </c>
      <c r="AG50" s="10">
        <f t="shared" si="85"/>
        <v>0</v>
      </c>
      <c r="AH50" s="3" t="str">
        <f t="shared" si="80"/>
        <v/>
      </c>
      <c r="AI50" s="3" t="str">
        <f t="shared" si="81"/>
        <v/>
      </c>
      <c r="AJ50" s="3" t="str">
        <f t="array" ref="AJ50">IF(OR(AI50=$AI$15:AI49),"",AI50)</f>
        <v/>
      </c>
      <c r="AK50" s="3" t="str">
        <f t="shared" si="86"/>
        <v/>
      </c>
      <c r="AL50" s="3" t="str">
        <f t="array" ref="AL50">IF(OR(AK50=$AK$15:AK49),"",AK50)</f>
        <v/>
      </c>
      <c r="AM50" s="139" t="str">
        <f t="shared" si="50"/>
        <v/>
      </c>
      <c r="AN50" s="139" t="str">
        <f t="shared" si="51"/>
        <v/>
      </c>
      <c r="AO50" s="139" t="str">
        <f t="shared" si="52"/>
        <v/>
      </c>
      <c r="AP50" s="139" t="str">
        <f t="shared" si="53"/>
        <v/>
      </c>
      <c r="AQ50" s="139" t="str">
        <f t="shared" si="54"/>
        <v/>
      </c>
      <c r="AR50" s="10">
        <f t="shared" si="87"/>
        <v>0</v>
      </c>
      <c r="AS50" s="10">
        <f t="shared" si="88"/>
        <v>0</v>
      </c>
      <c r="AT50" s="10">
        <f t="shared" si="89"/>
        <v>0</v>
      </c>
      <c r="AU50" s="10">
        <f t="shared" si="90"/>
        <v>0</v>
      </c>
      <c r="AV50" s="10">
        <f t="shared" si="55"/>
        <v>0</v>
      </c>
      <c r="AW50" s="10">
        <f t="shared" si="91"/>
        <v>0</v>
      </c>
      <c r="AX50" s="10">
        <f t="shared" si="92"/>
        <v>0</v>
      </c>
      <c r="AY50" s="10">
        <f t="shared" si="93"/>
        <v>0</v>
      </c>
      <c r="AZ50" s="10">
        <f t="shared" si="94"/>
        <v>0</v>
      </c>
      <c r="BA50" s="10">
        <f t="shared" si="56"/>
        <v>0</v>
      </c>
      <c r="BB50" s="10">
        <f t="shared" si="95"/>
        <v>0</v>
      </c>
      <c r="BC50" s="10">
        <f t="shared" si="96"/>
        <v>0</v>
      </c>
      <c r="BD50" s="10">
        <f t="shared" si="97"/>
        <v>0</v>
      </c>
      <c r="BE50" s="10">
        <f t="shared" si="98"/>
        <v>0</v>
      </c>
      <c r="BF50" s="10">
        <f t="shared" si="57"/>
        <v>0</v>
      </c>
      <c r="BG50" s="10">
        <f t="shared" si="99"/>
        <v>0</v>
      </c>
      <c r="BH50" s="10">
        <f t="shared" si="100"/>
        <v>0</v>
      </c>
      <c r="BI50" s="10">
        <f t="shared" si="101"/>
        <v>0</v>
      </c>
      <c r="BJ50" s="10">
        <f t="shared" si="102"/>
        <v>0</v>
      </c>
      <c r="BK50" s="10">
        <f t="shared" si="58"/>
        <v>0</v>
      </c>
      <c r="BL50" s="20">
        <f t="shared" si="59"/>
        <v>0</v>
      </c>
      <c r="BM50" s="20">
        <f t="shared" si="60"/>
        <v>0</v>
      </c>
      <c r="BN50" s="20">
        <f t="shared" si="61"/>
        <v>0</v>
      </c>
      <c r="BO50" s="20">
        <f t="shared" si="62"/>
        <v>0</v>
      </c>
      <c r="BP50" s="10"/>
      <c r="BQ50" s="10"/>
      <c r="BR50" s="10"/>
      <c r="BS50" s="20">
        <f t="shared" si="63"/>
        <v>0</v>
      </c>
      <c r="BT50" s="20">
        <f t="shared" si="64"/>
        <v>0</v>
      </c>
      <c r="BU50" s="20">
        <f t="shared" si="103"/>
        <v>0</v>
      </c>
      <c r="BV50" s="20">
        <f t="shared" si="104"/>
        <v>0</v>
      </c>
      <c r="BW50" s="20">
        <f t="shared" si="105"/>
        <v>0</v>
      </c>
      <c r="BX50" s="20">
        <f t="shared" si="106"/>
        <v>0</v>
      </c>
      <c r="BY50" s="20">
        <f t="shared" si="107"/>
        <v>0</v>
      </c>
      <c r="BZ50" s="20">
        <f t="shared" si="108"/>
        <v>0</v>
      </c>
      <c r="CA50" s="20">
        <f t="shared" si="66"/>
        <v>0</v>
      </c>
      <c r="CB50" s="20">
        <f t="shared" si="67"/>
        <v>0</v>
      </c>
      <c r="CC50" s="44"/>
      <c r="CD50" s="20">
        <f t="shared" si="68"/>
        <v>0</v>
      </c>
      <c r="CH50" s="111" t="s">
        <v>173</v>
      </c>
      <c r="CI50" s="22"/>
      <c r="CJ50" s="7"/>
      <c r="CR50" s="4">
        <f t="shared" si="82"/>
        <v>0</v>
      </c>
      <c r="CT50" s="60" t="s">
        <v>225</v>
      </c>
      <c r="CV50" s="134">
        <f t="shared" si="83"/>
        <v>0</v>
      </c>
      <c r="CW50" s="134">
        <f t="shared" si="109"/>
        <v>0</v>
      </c>
      <c r="CX50" s="134">
        <f t="shared" si="110"/>
        <v>0</v>
      </c>
      <c r="CY50" s="134">
        <f t="shared" si="111"/>
        <v>0</v>
      </c>
      <c r="CZ50" s="134">
        <f t="shared" si="112"/>
        <v>0</v>
      </c>
      <c r="DA50" s="134">
        <f t="shared" si="113"/>
        <v>0</v>
      </c>
      <c r="DB50" s="134">
        <f t="shared" si="114"/>
        <v>0</v>
      </c>
      <c r="DC50" s="134">
        <f t="shared" si="115"/>
        <v>0</v>
      </c>
      <c r="DD50" s="134">
        <f t="shared" si="116"/>
        <v>0</v>
      </c>
      <c r="DE50" s="134">
        <f t="shared" si="117"/>
        <v>0</v>
      </c>
      <c r="DF50" s="134">
        <f t="shared" si="118"/>
        <v>0</v>
      </c>
      <c r="DG50" s="149">
        <f t="shared" si="69"/>
        <v>0</v>
      </c>
      <c r="DH50" s="149">
        <f t="shared" si="70"/>
        <v>0</v>
      </c>
      <c r="DI50" s="149">
        <f t="shared" si="71"/>
        <v>0</v>
      </c>
      <c r="DJ50" s="149">
        <f t="shared" si="72"/>
        <v>0</v>
      </c>
      <c r="DK50" s="149">
        <f t="shared" si="73"/>
        <v>0</v>
      </c>
      <c r="DL50" s="149">
        <f t="shared" si="74"/>
        <v>0</v>
      </c>
      <c r="DM50" s="149">
        <f t="shared" si="75"/>
        <v>0</v>
      </c>
      <c r="DN50" s="149">
        <f t="shared" si="76"/>
        <v>0</v>
      </c>
      <c r="DO50" s="149">
        <f t="shared" si="77"/>
        <v>0</v>
      </c>
      <c r="DP50" s="149">
        <f t="shared" si="78"/>
        <v>0</v>
      </c>
      <c r="DQ50" s="134">
        <f t="array" ref="DQ50">MIN(IF(JPRL=AI50,$AG$15:$AG$214))</f>
        <v>0</v>
      </c>
      <c r="DR50" s="134">
        <f t="array" ref="DR50">MAX(IF(JPRL=AI50,$AG$15:$AG$214))</f>
        <v>0</v>
      </c>
      <c r="DS50" s="132">
        <f t="shared" si="79"/>
        <v>0</v>
      </c>
    </row>
    <row r="51" spans="1:123" ht="24.95" customHeight="1" x14ac:dyDescent="0.25">
      <c r="A51" s="5">
        <v>37</v>
      </c>
      <c r="B51" s="214"/>
      <c r="C51" s="215"/>
      <c r="D51" s="193"/>
      <c r="E51" s="174"/>
      <c r="F51" s="175"/>
      <c r="G51" s="175"/>
      <c r="H51" s="175"/>
      <c r="I51" s="9"/>
      <c r="J51" s="169"/>
      <c r="K51" s="9"/>
      <c r="L51" s="170"/>
      <c r="M51" s="171"/>
      <c r="N51" s="9"/>
      <c r="O51" s="9"/>
      <c r="P51" s="9"/>
      <c r="Q51" s="9"/>
      <c r="R51" s="9"/>
      <c r="S51" s="9"/>
      <c r="T51" s="9"/>
      <c r="U51" s="9"/>
      <c r="V51" s="9"/>
      <c r="W51" s="9"/>
      <c r="X51" s="13"/>
      <c r="Y51" s="21"/>
      <c r="Z51" s="176"/>
      <c r="AA51" s="187">
        <f t="shared" si="45"/>
        <v>0</v>
      </c>
      <c r="AB51" s="7">
        <f t="shared" si="46"/>
        <v>0</v>
      </c>
      <c r="AC51" s="7">
        <f t="shared" si="84"/>
        <v>0</v>
      </c>
      <c r="AD51" s="10">
        <f t="shared" si="47"/>
        <v>0</v>
      </c>
      <c r="AE51" s="7">
        <f t="shared" si="48"/>
        <v>0</v>
      </c>
      <c r="AF51" s="7" t="str">
        <f t="shared" si="49"/>
        <v/>
      </c>
      <c r="AG51" s="10">
        <f t="shared" si="85"/>
        <v>0</v>
      </c>
      <c r="AH51" s="3" t="str">
        <f t="shared" si="80"/>
        <v/>
      </c>
      <c r="AI51" s="3" t="str">
        <f t="shared" si="81"/>
        <v/>
      </c>
      <c r="AJ51" s="3" t="str">
        <f t="array" ref="AJ51">IF(OR(AI51=$AI$15:AI50),"",AI51)</f>
        <v/>
      </c>
      <c r="AK51" s="3" t="str">
        <f t="shared" si="86"/>
        <v/>
      </c>
      <c r="AL51" s="3" t="str">
        <f t="array" ref="AL51">IF(OR(AK51=$AK$15:AK50),"",AK51)</f>
        <v/>
      </c>
      <c r="AM51" s="139" t="str">
        <f t="shared" si="50"/>
        <v/>
      </c>
      <c r="AN51" s="139" t="str">
        <f t="shared" si="51"/>
        <v/>
      </c>
      <c r="AO51" s="139" t="str">
        <f t="shared" si="52"/>
        <v/>
      </c>
      <c r="AP51" s="139" t="str">
        <f t="shared" si="53"/>
        <v/>
      </c>
      <c r="AQ51" s="139" t="str">
        <f t="shared" si="54"/>
        <v/>
      </c>
      <c r="AR51" s="10">
        <f t="shared" si="87"/>
        <v>0</v>
      </c>
      <c r="AS51" s="10">
        <f t="shared" si="88"/>
        <v>0</v>
      </c>
      <c r="AT51" s="10">
        <f t="shared" si="89"/>
        <v>0</v>
      </c>
      <c r="AU51" s="10">
        <f t="shared" si="90"/>
        <v>0</v>
      </c>
      <c r="AV51" s="10">
        <f t="shared" si="55"/>
        <v>0</v>
      </c>
      <c r="AW51" s="10">
        <f t="shared" si="91"/>
        <v>0</v>
      </c>
      <c r="AX51" s="10">
        <f t="shared" si="92"/>
        <v>0</v>
      </c>
      <c r="AY51" s="10">
        <f t="shared" si="93"/>
        <v>0</v>
      </c>
      <c r="AZ51" s="10">
        <f t="shared" si="94"/>
        <v>0</v>
      </c>
      <c r="BA51" s="10">
        <f t="shared" si="56"/>
        <v>0</v>
      </c>
      <c r="BB51" s="10">
        <f t="shared" si="95"/>
        <v>0</v>
      </c>
      <c r="BC51" s="10">
        <f t="shared" si="96"/>
        <v>0</v>
      </c>
      <c r="BD51" s="10">
        <f t="shared" si="97"/>
        <v>0</v>
      </c>
      <c r="BE51" s="10">
        <f t="shared" si="98"/>
        <v>0</v>
      </c>
      <c r="BF51" s="10">
        <f t="shared" si="57"/>
        <v>0</v>
      </c>
      <c r="BG51" s="10">
        <f t="shared" si="99"/>
        <v>0</v>
      </c>
      <c r="BH51" s="10">
        <f t="shared" si="100"/>
        <v>0</v>
      </c>
      <c r="BI51" s="10">
        <f t="shared" si="101"/>
        <v>0</v>
      </c>
      <c r="BJ51" s="10">
        <f t="shared" si="102"/>
        <v>0</v>
      </c>
      <c r="BK51" s="10">
        <f t="shared" si="58"/>
        <v>0</v>
      </c>
      <c r="BL51" s="20">
        <f t="shared" si="59"/>
        <v>0</v>
      </c>
      <c r="BM51" s="20">
        <f t="shared" si="60"/>
        <v>0</v>
      </c>
      <c r="BN51" s="20">
        <f t="shared" si="61"/>
        <v>0</v>
      </c>
      <c r="BO51" s="20">
        <f t="shared" si="62"/>
        <v>0</v>
      </c>
      <c r="BP51" s="10"/>
      <c r="BQ51" s="10"/>
      <c r="BR51" s="10"/>
      <c r="BS51" s="20">
        <f t="shared" si="63"/>
        <v>0</v>
      </c>
      <c r="BT51" s="20">
        <f t="shared" si="64"/>
        <v>0</v>
      </c>
      <c r="BU51" s="20">
        <f t="shared" si="103"/>
        <v>0</v>
      </c>
      <c r="BV51" s="20">
        <f t="shared" si="104"/>
        <v>0</v>
      </c>
      <c r="BW51" s="20">
        <f t="shared" si="105"/>
        <v>0</v>
      </c>
      <c r="BX51" s="20">
        <f t="shared" si="106"/>
        <v>0</v>
      </c>
      <c r="BY51" s="20">
        <f t="shared" si="107"/>
        <v>0</v>
      </c>
      <c r="BZ51" s="20">
        <f t="shared" si="108"/>
        <v>0</v>
      </c>
      <c r="CA51" s="20">
        <f t="shared" si="66"/>
        <v>0</v>
      </c>
      <c r="CB51" s="20">
        <f t="shared" si="67"/>
        <v>0</v>
      </c>
      <c r="CC51" s="44"/>
      <c r="CD51" s="20">
        <f t="shared" si="68"/>
        <v>0</v>
      </c>
      <c r="CH51" s="111" t="s">
        <v>174</v>
      </c>
      <c r="CI51" s="22"/>
      <c r="CJ51" s="7"/>
      <c r="CR51" s="4">
        <f t="shared" si="82"/>
        <v>0</v>
      </c>
      <c r="CT51" s="60" t="s">
        <v>226</v>
      </c>
      <c r="CV51" s="134">
        <f t="shared" si="83"/>
        <v>0</v>
      </c>
      <c r="CW51" s="134">
        <f t="shared" si="109"/>
        <v>0</v>
      </c>
      <c r="CX51" s="134">
        <f t="shared" si="110"/>
        <v>0</v>
      </c>
      <c r="CY51" s="134">
        <f t="shared" si="111"/>
        <v>0</v>
      </c>
      <c r="CZ51" s="134">
        <f t="shared" si="112"/>
        <v>0</v>
      </c>
      <c r="DA51" s="134">
        <f t="shared" si="113"/>
        <v>0</v>
      </c>
      <c r="DB51" s="134">
        <f t="shared" si="114"/>
        <v>0</v>
      </c>
      <c r="DC51" s="134">
        <f t="shared" si="115"/>
        <v>0</v>
      </c>
      <c r="DD51" s="134">
        <f t="shared" si="116"/>
        <v>0</v>
      </c>
      <c r="DE51" s="134">
        <f t="shared" si="117"/>
        <v>0</v>
      </c>
      <c r="DF51" s="134">
        <f t="shared" si="118"/>
        <v>0</v>
      </c>
      <c r="DG51" s="149">
        <f t="shared" si="69"/>
        <v>0</v>
      </c>
      <c r="DH51" s="149">
        <f t="shared" si="70"/>
        <v>0</v>
      </c>
      <c r="DI51" s="149">
        <f t="shared" si="71"/>
        <v>0</v>
      </c>
      <c r="DJ51" s="149">
        <f t="shared" si="72"/>
        <v>0</v>
      </c>
      <c r="DK51" s="149">
        <f t="shared" si="73"/>
        <v>0</v>
      </c>
      <c r="DL51" s="149">
        <f t="shared" si="74"/>
        <v>0</v>
      </c>
      <c r="DM51" s="149">
        <f t="shared" si="75"/>
        <v>0</v>
      </c>
      <c r="DN51" s="149">
        <f t="shared" si="76"/>
        <v>0</v>
      </c>
      <c r="DO51" s="149">
        <f t="shared" si="77"/>
        <v>0</v>
      </c>
      <c r="DP51" s="149">
        <f t="shared" si="78"/>
        <v>0</v>
      </c>
      <c r="DQ51" s="134">
        <f t="array" ref="DQ51">MIN(IF(JPRL=AI51,$AG$15:$AG$214))</f>
        <v>0</v>
      </c>
      <c r="DR51" s="134">
        <f t="array" ref="DR51">MAX(IF(JPRL=AI51,$AG$15:$AG$214))</f>
        <v>0</v>
      </c>
      <c r="DS51" s="132">
        <f t="shared" si="79"/>
        <v>0</v>
      </c>
    </row>
    <row r="52" spans="1:123" ht="24.95" customHeight="1" x14ac:dyDescent="0.25">
      <c r="A52" s="5">
        <v>38</v>
      </c>
      <c r="B52" s="214"/>
      <c r="C52" s="215"/>
      <c r="D52" s="193"/>
      <c r="E52" s="174"/>
      <c r="F52" s="175"/>
      <c r="G52" s="175"/>
      <c r="H52" s="175"/>
      <c r="I52" s="9"/>
      <c r="J52" s="169"/>
      <c r="K52" s="9"/>
      <c r="L52" s="170"/>
      <c r="M52" s="171"/>
      <c r="N52" s="9"/>
      <c r="O52" s="9"/>
      <c r="P52" s="9"/>
      <c r="Q52" s="9"/>
      <c r="R52" s="9"/>
      <c r="S52" s="9"/>
      <c r="T52" s="9"/>
      <c r="U52" s="9"/>
      <c r="V52" s="9"/>
      <c r="W52" s="9"/>
      <c r="X52" s="13"/>
      <c r="Y52" s="21"/>
      <c r="Z52" s="176"/>
      <c r="AA52" s="187">
        <f t="shared" si="45"/>
        <v>0</v>
      </c>
      <c r="AB52" s="7">
        <f t="shared" si="46"/>
        <v>0</v>
      </c>
      <c r="AC52" s="7">
        <f t="shared" si="84"/>
        <v>0</v>
      </c>
      <c r="AD52" s="10">
        <f t="shared" si="47"/>
        <v>0</v>
      </c>
      <c r="AE52" s="7">
        <f t="shared" si="48"/>
        <v>0</v>
      </c>
      <c r="AF52" s="7" t="str">
        <f t="shared" si="49"/>
        <v/>
      </c>
      <c r="AG52" s="10">
        <f t="shared" si="85"/>
        <v>0</v>
      </c>
      <c r="AH52" s="3" t="str">
        <f t="shared" si="80"/>
        <v/>
      </c>
      <c r="AI52" s="3" t="str">
        <f t="shared" si="81"/>
        <v/>
      </c>
      <c r="AJ52" s="3" t="str">
        <f t="array" ref="AJ52">IF(OR(AI52=$AI$15:AI51),"",AI52)</f>
        <v/>
      </c>
      <c r="AK52" s="3" t="str">
        <f t="shared" si="86"/>
        <v/>
      </c>
      <c r="AL52" s="3" t="str">
        <f t="array" ref="AL52">IF(OR(AK52=$AK$15:AK51),"",AK52)</f>
        <v/>
      </c>
      <c r="AM52" s="139" t="str">
        <f t="shared" si="50"/>
        <v/>
      </c>
      <c r="AN52" s="139" t="str">
        <f t="shared" si="51"/>
        <v/>
      </c>
      <c r="AO52" s="139" t="str">
        <f t="shared" si="52"/>
        <v/>
      </c>
      <c r="AP52" s="139" t="str">
        <f t="shared" si="53"/>
        <v/>
      </c>
      <c r="AQ52" s="139" t="str">
        <f t="shared" si="54"/>
        <v/>
      </c>
      <c r="AR52" s="10">
        <f t="shared" si="87"/>
        <v>0</v>
      </c>
      <c r="AS52" s="10">
        <f t="shared" si="88"/>
        <v>0</v>
      </c>
      <c r="AT52" s="10">
        <f t="shared" si="89"/>
        <v>0</v>
      </c>
      <c r="AU52" s="10">
        <f t="shared" si="90"/>
        <v>0</v>
      </c>
      <c r="AV52" s="10">
        <f t="shared" si="55"/>
        <v>0</v>
      </c>
      <c r="AW52" s="10">
        <f t="shared" si="91"/>
        <v>0</v>
      </c>
      <c r="AX52" s="10">
        <f t="shared" si="92"/>
        <v>0</v>
      </c>
      <c r="AY52" s="10">
        <f t="shared" si="93"/>
        <v>0</v>
      </c>
      <c r="AZ52" s="10">
        <f t="shared" si="94"/>
        <v>0</v>
      </c>
      <c r="BA52" s="10">
        <f t="shared" si="56"/>
        <v>0</v>
      </c>
      <c r="BB52" s="10">
        <f t="shared" si="95"/>
        <v>0</v>
      </c>
      <c r="BC52" s="10">
        <f t="shared" si="96"/>
        <v>0</v>
      </c>
      <c r="BD52" s="10">
        <f t="shared" si="97"/>
        <v>0</v>
      </c>
      <c r="BE52" s="10">
        <f t="shared" si="98"/>
        <v>0</v>
      </c>
      <c r="BF52" s="10">
        <f t="shared" si="57"/>
        <v>0</v>
      </c>
      <c r="BG52" s="10">
        <f t="shared" si="99"/>
        <v>0</v>
      </c>
      <c r="BH52" s="10">
        <f t="shared" si="100"/>
        <v>0</v>
      </c>
      <c r="BI52" s="10">
        <f t="shared" si="101"/>
        <v>0</v>
      </c>
      <c r="BJ52" s="10">
        <f t="shared" si="102"/>
        <v>0</v>
      </c>
      <c r="BK52" s="10">
        <f t="shared" si="58"/>
        <v>0</v>
      </c>
      <c r="BL52" s="20">
        <f t="shared" si="59"/>
        <v>0</v>
      </c>
      <c r="BM52" s="20">
        <f t="shared" si="60"/>
        <v>0</v>
      </c>
      <c r="BN52" s="20">
        <f t="shared" si="61"/>
        <v>0</v>
      </c>
      <c r="BO52" s="20">
        <f t="shared" si="62"/>
        <v>0</v>
      </c>
      <c r="BP52" s="10"/>
      <c r="BQ52" s="10"/>
      <c r="BR52" s="10"/>
      <c r="BS52" s="20">
        <f t="shared" si="63"/>
        <v>0</v>
      </c>
      <c r="BT52" s="20">
        <f t="shared" si="64"/>
        <v>0</v>
      </c>
      <c r="BU52" s="20">
        <f t="shared" si="103"/>
        <v>0</v>
      </c>
      <c r="BV52" s="20">
        <f t="shared" si="104"/>
        <v>0</v>
      </c>
      <c r="BW52" s="20">
        <f t="shared" si="105"/>
        <v>0</v>
      </c>
      <c r="BX52" s="20">
        <f t="shared" si="106"/>
        <v>0</v>
      </c>
      <c r="BY52" s="20">
        <f t="shared" si="107"/>
        <v>0</v>
      </c>
      <c r="BZ52" s="20">
        <f t="shared" si="108"/>
        <v>0</v>
      </c>
      <c r="CA52" s="20">
        <f t="shared" si="66"/>
        <v>0</v>
      </c>
      <c r="CB52" s="20">
        <f t="shared" si="67"/>
        <v>0</v>
      </c>
      <c r="CC52" s="44"/>
      <c r="CD52" s="20">
        <f t="shared" si="68"/>
        <v>0</v>
      </c>
      <c r="CH52" s="111" t="s">
        <v>175</v>
      </c>
      <c r="CI52" s="22"/>
      <c r="CJ52" s="7"/>
      <c r="CR52" s="4">
        <f t="shared" si="82"/>
        <v>0</v>
      </c>
      <c r="CT52" s="60" t="s">
        <v>227</v>
      </c>
      <c r="CV52" s="134">
        <f t="shared" si="83"/>
        <v>0</v>
      </c>
      <c r="CW52" s="134">
        <f t="shared" si="109"/>
        <v>0</v>
      </c>
      <c r="CX52" s="134">
        <f t="shared" si="110"/>
        <v>0</v>
      </c>
      <c r="CY52" s="134">
        <f t="shared" si="111"/>
        <v>0</v>
      </c>
      <c r="CZ52" s="134">
        <f t="shared" si="112"/>
        <v>0</v>
      </c>
      <c r="DA52" s="134">
        <f t="shared" si="113"/>
        <v>0</v>
      </c>
      <c r="DB52" s="134">
        <f t="shared" si="114"/>
        <v>0</v>
      </c>
      <c r="DC52" s="134">
        <f t="shared" si="115"/>
        <v>0</v>
      </c>
      <c r="DD52" s="134">
        <f t="shared" si="116"/>
        <v>0</v>
      </c>
      <c r="DE52" s="134">
        <f t="shared" si="117"/>
        <v>0</v>
      </c>
      <c r="DF52" s="134">
        <f t="shared" si="118"/>
        <v>0</v>
      </c>
      <c r="DG52" s="149">
        <f t="shared" si="69"/>
        <v>0</v>
      </c>
      <c r="DH52" s="149">
        <f t="shared" si="70"/>
        <v>0</v>
      </c>
      <c r="DI52" s="149">
        <f t="shared" si="71"/>
        <v>0</v>
      </c>
      <c r="DJ52" s="149">
        <f t="shared" si="72"/>
        <v>0</v>
      </c>
      <c r="DK52" s="149">
        <f t="shared" si="73"/>
        <v>0</v>
      </c>
      <c r="DL52" s="149">
        <f t="shared" si="74"/>
        <v>0</v>
      </c>
      <c r="DM52" s="149">
        <f t="shared" si="75"/>
        <v>0</v>
      </c>
      <c r="DN52" s="149">
        <f t="shared" si="76"/>
        <v>0</v>
      </c>
      <c r="DO52" s="149">
        <f t="shared" si="77"/>
        <v>0</v>
      </c>
      <c r="DP52" s="149">
        <f t="shared" si="78"/>
        <v>0</v>
      </c>
      <c r="DQ52" s="134">
        <f t="array" ref="DQ52">MIN(IF(JPRL=AI52,$AG$15:$AG$214))</f>
        <v>0</v>
      </c>
      <c r="DR52" s="134">
        <f t="array" ref="DR52">MAX(IF(JPRL=AI52,$AG$15:$AG$214))</f>
        <v>0</v>
      </c>
      <c r="DS52" s="132">
        <f t="shared" si="79"/>
        <v>0</v>
      </c>
    </row>
    <row r="53" spans="1:123" ht="24.95" customHeight="1" x14ac:dyDescent="0.25">
      <c r="A53" s="5">
        <v>39</v>
      </c>
      <c r="B53" s="214"/>
      <c r="C53" s="215"/>
      <c r="D53" s="193"/>
      <c r="E53" s="174"/>
      <c r="F53" s="175"/>
      <c r="G53" s="175"/>
      <c r="H53" s="175"/>
      <c r="I53" s="9"/>
      <c r="J53" s="169"/>
      <c r="K53" s="9"/>
      <c r="L53" s="170"/>
      <c r="M53" s="171"/>
      <c r="N53" s="9"/>
      <c r="O53" s="9"/>
      <c r="P53" s="9"/>
      <c r="Q53" s="9"/>
      <c r="R53" s="9"/>
      <c r="S53" s="9"/>
      <c r="T53" s="9"/>
      <c r="U53" s="9"/>
      <c r="V53" s="9"/>
      <c r="W53" s="9"/>
      <c r="X53" s="13"/>
      <c r="Y53" s="21"/>
      <c r="Z53" s="176"/>
      <c r="AA53" s="187">
        <f t="shared" si="45"/>
        <v>0</v>
      </c>
      <c r="AB53" s="7">
        <f t="shared" si="46"/>
        <v>0</v>
      </c>
      <c r="AC53" s="7">
        <f t="shared" si="84"/>
        <v>0</v>
      </c>
      <c r="AD53" s="10">
        <f t="shared" si="47"/>
        <v>0</v>
      </c>
      <c r="AE53" s="7">
        <f t="shared" si="48"/>
        <v>0</v>
      </c>
      <c r="AF53" s="7" t="str">
        <f t="shared" si="49"/>
        <v/>
      </c>
      <c r="AG53" s="10">
        <f t="shared" si="85"/>
        <v>0</v>
      </c>
      <c r="AH53" s="3" t="str">
        <f t="shared" si="80"/>
        <v/>
      </c>
      <c r="AI53" s="3" t="str">
        <f t="shared" si="81"/>
        <v/>
      </c>
      <c r="AJ53" s="3" t="str">
        <f t="array" ref="AJ53">IF(OR(AI53=$AI$15:AI52),"",AI53)</f>
        <v/>
      </c>
      <c r="AK53" s="3" t="str">
        <f t="shared" si="86"/>
        <v/>
      </c>
      <c r="AL53" s="3" t="str">
        <f t="array" ref="AL53">IF(OR(AK53=$AK$15:AK52),"",AK53)</f>
        <v/>
      </c>
      <c r="AM53" s="139" t="str">
        <f t="shared" si="50"/>
        <v/>
      </c>
      <c r="AN53" s="139" t="str">
        <f t="shared" si="51"/>
        <v/>
      </c>
      <c r="AO53" s="139" t="str">
        <f t="shared" si="52"/>
        <v/>
      </c>
      <c r="AP53" s="139" t="str">
        <f t="shared" si="53"/>
        <v/>
      </c>
      <c r="AQ53" s="139" t="str">
        <f t="shared" si="54"/>
        <v/>
      </c>
      <c r="AR53" s="10">
        <f t="shared" si="87"/>
        <v>0</v>
      </c>
      <c r="AS53" s="10">
        <f t="shared" si="88"/>
        <v>0</v>
      </c>
      <c r="AT53" s="10">
        <f t="shared" si="89"/>
        <v>0</v>
      </c>
      <c r="AU53" s="10">
        <f t="shared" si="90"/>
        <v>0</v>
      </c>
      <c r="AV53" s="10">
        <f t="shared" si="55"/>
        <v>0</v>
      </c>
      <c r="AW53" s="10">
        <f t="shared" si="91"/>
        <v>0</v>
      </c>
      <c r="AX53" s="10">
        <f t="shared" si="92"/>
        <v>0</v>
      </c>
      <c r="AY53" s="10">
        <f t="shared" si="93"/>
        <v>0</v>
      </c>
      <c r="AZ53" s="10">
        <f t="shared" si="94"/>
        <v>0</v>
      </c>
      <c r="BA53" s="10">
        <f t="shared" si="56"/>
        <v>0</v>
      </c>
      <c r="BB53" s="10">
        <f t="shared" si="95"/>
        <v>0</v>
      </c>
      <c r="BC53" s="10">
        <f t="shared" si="96"/>
        <v>0</v>
      </c>
      <c r="BD53" s="10">
        <f t="shared" si="97"/>
        <v>0</v>
      </c>
      <c r="BE53" s="10">
        <f t="shared" si="98"/>
        <v>0</v>
      </c>
      <c r="BF53" s="10">
        <f t="shared" si="57"/>
        <v>0</v>
      </c>
      <c r="BG53" s="10">
        <f t="shared" si="99"/>
        <v>0</v>
      </c>
      <c r="BH53" s="10">
        <f t="shared" si="100"/>
        <v>0</v>
      </c>
      <c r="BI53" s="10">
        <f t="shared" si="101"/>
        <v>0</v>
      </c>
      <c r="BJ53" s="10">
        <f t="shared" si="102"/>
        <v>0</v>
      </c>
      <c r="BK53" s="10">
        <f t="shared" si="58"/>
        <v>0</v>
      </c>
      <c r="BL53" s="20">
        <f t="shared" si="59"/>
        <v>0</v>
      </c>
      <c r="BM53" s="20">
        <f t="shared" si="60"/>
        <v>0</v>
      </c>
      <c r="BN53" s="20">
        <f t="shared" si="61"/>
        <v>0</v>
      </c>
      <c r="BO53" s="20">
        <f t="shared" si="62"/>
        <v>0</v>
      </c>
      <c r="BP53" s="10"/>
      <c r="BQ53" s="10"/>
      <c r="BR53" s="10"/>
      <c r="BS53" s="20">
        <f t="shared" si="63"/>
        <v>0</v>
      </c>
      <c r="BT53" s="20">
        <f t="shared" si="64"/>
        <v>0</v>
      </c>
      <c r="BU53" s="20">
        <f t="shared" si="103"/>
        <v>0</v>
      </c>
      <c r="BV53" s="20">
        <f t="shared" si="104"/>
        <v>0</v>
      </c>
      <c r="BW53" s="20">
        <f t="shared" si="105"/>
        <v>0</v>
      </c>
      <c r="BX53" s="20">
        <f t="shared" si="106"/>
        <v>0</v>
      </c>
      <c r="BY53" s="20">
        <f t="shared" si="107"/>
        <v>0</v>
      </c>
      <c r="BZ53" s="20">
        <f t="shared" si="108"/>
        <v>0</v>
      </c>
      <c r="CA53" s="20">
        <f t="shared" si="66"/>
        <v>0</v>
      </c>
      <c r="CB53" s="20">
        <f t="shared" si="67"/>
        <v>0</v>
      </c>
      <c r="CC53" s="44"/>
      <c r="CD53" s="20">
        <f t="shared" si="68"/>
        <v>0</v>
      </c>
      <c r="CH53" s="111" t="s">
        <v>176</v>
      </c>
      <c r="CI53" s="22"/>
      <c r="CJ53" s="7"/>
      <c r="CR53" s="4">
        <f t="shared" si="82"/>
        <v>0</v>
      </c>
      <c r="CT53" s="60" t="s">
        <v>228</v>
      </c>
      <c r="CV53" s="134">
        <f t="shared" si="83"/>
        <v>0</v>
      </c>
      <c r="CW53" s="134">
        <f t="shared" si="109"/>
        <v>0</v>
      </c>
      <c r="CX53" s="134">
        <f t="shared" si="110"/>
        <v>0</v>
      </c>
      <c r="CY53" s="134">
        <f t="shared" si="111"/>
        <v>0</v>
      </c>
      <c r="CZ53" s="134">
        <f t="shared" si="112"/>
        <v>0</v>
      </c>
      <c r="DA53" s="134">
        <f t="shared" si="113"/>
        <v>0</v>
      </c>
      <c r="DB53" s="134">
        <f t="shared" si="114"/>
        <v>0</v>
      </c>
      <c r="DC53" s="134">
        <f t="shared" si="115"/>
        <v>0</v>
      </c>
      <c r="DD53" s="134">
        <f t="shared" si="116"/>
        <v>0</v>
      </c>
      <c r="DE53" s="134">
        <f t="shared" si="117"/>
        <v>0</v>
      </c>
      <c r="DF53" s="134">
        <f t="shared" si="118"/>
        <v>0</v>
      </c>
      <c r="DG53" s="149">
        <f t="shared" si="69"/>
        <v>0</v>
      </c>
      <c r="DH53" s="149">
        <f t="shared" si="70"/>
        <v>0</v>
      </c>
      <c r="DI53" s="149">
        <f t="shared" si="71"/>
        <v>0</v>
      </c>
      <c r="DJ53" s="149">
        <f t="shared" si="72"/>
        <v>0</v>
      </c>
      <c r="DK53" s="149">
        <f t="shared" si="73"/>
        <v>0</v>
      </c>
      <c r="DL53" s="149">
        <f t="shared" si="74"/>
        <v>0</v>
      </c>
      <c r="DM53" s="149">
        <f t="shared" si="75"/>
        <v>0</v>
      </c>
      <c r="DN53" s="149">
        <f t="shared" si="76"/>
        <v>0</v>
      </c>
      <c r="DO53" s="149">
        <f t="shared" si="77"/>
        <v>0</v>
      </c>
      <c r="DP53" s="149">
        <f t="shared" si="78"/>
        <v>0</v>
      </c>
      <c r="DQ53" s="134">
        <f t="array" ref="DQ53">MIN(IF(JPRL=AI53,$AG$15:$AG$214))</f>
        <v>0</v>
      </c>
      <c r="DR53" s="134">
        <f t="array" ref="DR53">MAX(IF(JPRL=AI53,$AG$15:$AG$214))</f>
        <v>0</v>
      </c>
      <c r="DS53" s="132">
        <f t="shared" si="79"/>
        <v>0</v>
      </c>
    </row>
    <row r="54" spans="1:123" ht="24.95" customHeight="1" x14ac:dyDescent="0.25">
      <c r="A54" s="5">
        <v>40</v>
      </c>
      <c r="B54" s="214"/>
      <c r="C54" s="215"/>
      <c r="D54" s="193"/>
      <c r="E54" s="174"/>
      <c r="F54" s="175"/>
      <c r="G54" s="175"/>
      <c r="H54" s="175"/>
      <c r="I54" s="9"/>
      <c r="J54" s="169"/>
      <c r="K54" s="9"/>
      <c r="L54" s="170"/>
      <c r="M54" s="171"/>
      <c r="N54" s="9"/>
      <c r="O54" s="9"/>
      <c r="P54" s="9"/>
      <c r="Q54" s="9"/>
      <c r="R54" s="9"/>
      <c r="S54" s="9"/>
      <c r="T54" s="9"/>
      <c r="U54" s="9"/>
      <c r="V54" s="9"/>
      <c r="W54" s="9"/>
      <c r="X54" s="13"/>
      <c r="Y54" s="21"/>
      <c r="Z54" s="176"/>
      <c r="AA54" s="187">
        <f t="shared" si="45"/>
        <v>0</v>
      </c>
      <c r="AB54" s="7">
        <f t="shared" si="46"/>
        <v>0</v>
      </c>
      <c r="AC54" s="7">
        <f t="shared" si="84"/>
        <v>0</v>
      </c>
      <c r="AD54" s="10">
        <f t="shared" si="47"/>
        <v>0</v>
      </c>
      <c r="AE54" s="7">
        <f t="shared" si="48"/>
        <v>0</v>
      </c>
      <c r="AF54" s="7" t="str">
        <f t="shared" si="49"/>
        <v/>
      </c>
      <c r="AG54" s="10">
        <f t="shared" si="85"/>
        <v>0</v>
      </c>
      <c r="AH54" s="3" t="str">
        <f t="shared" si="80"/>
        <v/>
      </c>
      <c r="AI54" s="3" t="str">
        <f t="shared" si="81"/>
        <v/>
      </c>
      <c r="AJ54" s="3" t="str">
        <f t="array" ref="AJ54">IF(OR(AI54=$AI$15:AI53),"",AI54)</f>
        <v/>
      </c>
      <c r="AK54" s="3" t="str">
        <f t="shared" si="86"/>
        <v/>
      </c>
      <c r="AL54" s="3" t="str">
        <f t="array" ref="AL54">IF(OR(AK54=$AK$15:AK53),"",AK54)</f>
        <v/>
      </c>
      <c r="AM54" s="139" t="str">
        <f t="shared" si="50"/>
        <v/>
      </c>
      <c r="AN54" s="139" t="str">
        <f t="shared" si="51"/>
        <v/>
      </c>
      <c r="AO54" s="139" t="str">
        <f t="shared" si="52"/>
        <v/>
      </c>
      <c r="AP54" s="139" t="str">
        <f t="shared" si="53"/>
        <v/>
      </c>
      <c r="AQ54" s="139" t="str">
        <f t="shared" si="54"/>
        <v/>
      </c>
      <c r="AR54" s="10">
        <f t="shared" si="87"/>
        <v>0</v>
      </c>
      <c r="AS54" s="10">
        <f t="shared" si="88"/>
        <v>0</v>
      </c>
      <c r="AT54" s="10">
        <f t="shared" si="89"/>
        <v>0</v>
      </c>
      <c r="AU54" s="10">
        <f t="shared" si="90"/>
        <v>0</v>
      </c>
      <c r="AV54" s="10">
        <f t="shared" si="55"/>
        <v>0</v>
      </c>
      <c r="AW54" s="10">
        <f t="shared" si="91"/>
        <v>0</v>
      </c>
      <c r="AX54" s="10">
        <f t="shared" si="92"/>
        <v>0</v>
      </c>
      <c r="AY54" s="10">
        <f t="shared" si="93"/>
        <v>0</v>
      </c>
      <c r="AZ54" s="10">
        <f t="shared" si="94"/>
        <v>0</v>
      </c>
      <c r="BA54" s="10">
        <f t="shared" si="56"/>
        <v>0</v>
      </c>
      <c r="BB54" s="10">
        <f t="shared" si="95"/>
        <v>0</v>
      </c>
      <c r="BC54" s="10">
        <f t="shared" si="96"/>
        <v>0</v>
      </c>
      <c r="BD54" s="10">
        <f t="shared" si="97"/>
        <v>0</v>
      </c>
      <c r="BE54" s="10">
        <f t="shared" si="98"/>
        <v>0</v>
      </c>
      <c r="BF54" s="10">
        <f t="shared" si="57"/>
        <v>0</v>
      </c>
      <c r="BG54" s="10">
        <f t="shared" si="99"/>
        <v>0</v>
      </c>
      <c r="BH54" s="10">
        <f t="shared" si="100"/>
        <v>0</v>
      </c>
      <c r="BI54" s="10">
        <f t="shared" si="101"/>
        <v>0</v>
      </c>
      <c r="BJ54" s="10">
        <f t="shared" si="102"/>
        <v>0</v>
      </c>
      <c r="BK54" s="10">
        <f t="shared" si="58"/>
        <v>0</v>
      </c>
      <c r="BL54" s="20">
        <f t="shared" si="59"/>
        <v>0</v>
      </c>
      <c r="BM54" s="20">
        <f t="shared" si="60"/>
        <v>0</v>
      </c>
      <c r="BN54" s="20">
        <f t="shared" si="61"/>
        <v>0</v>
      </c>
      <c r="BO54" s="20">
        <f t="shared" si="62"/>
        <v>0</v>
      </c>
      <c r="BP54" s="10"/>
      <c r="BQ54" s="10"/>
      <c r="BR54" s="10"/>
      <c r="BS54" s="20">
        <f t="shared" si="63"/>
        <v>0</v>
      </c>
      <c r="BT54" s="20">
        <f t="shared" si="64"/>
        <v>0</v>
      </c>
      <c r="BU54" s="20">
        <f t="shared" si="103"/>
        <v>0</v>
      </c>
      <c r="BV54" s="20">
        <f t="shared" si="104"/>
        <v>0</v>
      </c>
      <c r="BW54" s="20">
        <f t="shared" si="105"/>
        <v>0</v>
      </c>
      <c r="BX54" s="20">
        <f t="shared" si="106"/>
        <v>0</v>
      </c>
      <c r="BY54" s="20">
        <f t="shared" si="107"/>
        <v>0</v>
      </c>
      <c r="BZ54" s="20">
        <f t="shared" si="108"/>
        <v>0</v>
      </c>
      <c r="CA54" s="20">
        <f t="shared" si="66"/>
        <v>0</v>
      </c>
      <c r="CB54" s="20">
        <f t="shared" si="67"/>
        <v>0</v>
      </c>
      <c r="CC54" s="44"/>
      <c r="CD54" s="20">
        <f t="shared" si="68"/>
        <v>0</v>
      </c>
      <c r="CH54" s="111" t="s">
        <v>177</v>
      </c>
      <c r="CI54" s="22"/>
      <c r="CJ54" s="7"/>
      <c r="CR54" s="4">
        <f t="shared" si="82"/>
        <v>0</v>
      </c>
      <c r="CT54" s="60" t="s">
        <v>229</v>
      </c>
      <c r="CV54" s="134">
        <f t="shared" si="83"/>
        <v>0</v>
      </c>
      <c r="CW54" s="134">
        <f t="shared" si="109"/>
        <v>0</v>
      </c>
      <c r="CX54" s="134">
        <f t="shared" si="110"/>
        <v>0</v>
      </c>
      <c r="CY54" s="134">
        <f t="shared" si="111"/>
        <v>0</v>
      </c>
      <c r="CZ54" s="134">
        <f t="shared" si="112"/>
        <v>0</v>
      </c>
      <c r="DA54" s="134">
        <f t="shared" si="113"/>
        <v>0</v>
      </c>
      <c r="DB54" s="134">
        <f t="shared" si="114"/>
        <v>0</v>
      </c>
      <c r="DC54" s="134">
        <f t="shared" si="115"/>
        <v>0</v>
      </c>
      <c r="DD54" s="134">
        <f t="shared" si="116"/>
        <v>0</v>
      </c>
      <c r="DE54" s="134">
        <f t="shared" si="117"/>
        <v>0</v>
      </c>
      <c r="DF54" s="134">
        <f t="shared" si="118"/>
        <v>0</v>
      </c>
      <c r="DG54" s="149">
        <f t="shared" si="69"/>
        <v>0</v>
      </c>
      <c r="DH54" s="149">
        <f t="shared" si="70"/>
        <v>0</v>
      </c>
      <c r="DI54" s="149">
        <f t="shared" si="71"/>
        <v>0</v>
      </c>
      <c r="DJ54" s="149">
        <f t="shared" si="72"/>
        <v>0</v>
      </c>
      <c r="DK54" s="149">
        <f t="shared" si="73"/>
        <v>0</v>
      </c>
      <c r="DL54" s="149">
        <f t="shared" si="74"/>
        <v>0</v>
      </c>
      <c r="DM54" s="149">
        <f t="shared" si="75"/>
        <v>0</v>
      </c>
      <c r="DN54" s="149">
        <f t="shared" si="76"/>
        <v>0</v>
      </c>
      <c r="DO54" s="149">
        <f t="shared" si="77"/>
        <v>0</v>
      </c>
      <c r="DP54" s="149">
        <f t="shared" si="78"/>
        <v>0</v>
      </c>
      <c r="DQ54" s="134">
        <f t="array" ref="DQ54">MIN(IF(JPRL=AI54,$AG$15:$AG$214))</f>
        <v>0</v>
      </c>
      <c r="DR54" s="134">
        <f t="array" ref="DR54">MAX(IF(JPRL=AI54,$AG$15:$AG$214))</f>
        <v>0</v>
      </c>
      <c r="DS54" s="132">
        <f t="shared" si="79"/>
        <v>0</v>
      </c>
    </row>
    <row r="55" spans="1:123" ht="24.95" customHeight="1" x14ac:dyDescent="0.25">
      <c r="A55" s="5">
        <v>41</v>
      </c>
      <c r="B55" s="214"/>
      <c r="C55" s="215"/>
      <c r="D55" s="193"/>
      <c r="E55" s="174"/>
      <c r="F55" s="175"/>
      <c r="G55" s="175"/>
      <c r="H55" s="175"/>
      <c r="I55" s="9"/>
      <c r="J55" s="169"/>
      <c r="K55" s="9"/>
      <c r="L55" s="170"/>
      <c r="M55" s="171"/>
      <c r="N55" s="9"/>
      <c r="O55" s="9"/>
      <c r="P55" s="9"/>
      <c r="Q55" s="9"/>
      <c r="R55" s="9"/>
      <c r="S55" s="9"/>
      <c r="T55" s="9"/>
      <c r="U55" s="9"/>
      <c r="V55" s="9"/>
      <c r="W55" s="9"/>
      <c r="X55" s="13"/>
      <c r="Y55" s="21"/>
      <c r="Z55" s="176"/>
      <c r="AA55" s="187">
        <f t="shared" si="45"/>
        <v>0</v>
      </c>
      <c r="AB55" s="7">
        <f t="shared" si="46"/>
        <v>0</v>
      </c>
      <c r="AC55" s="7">
        <f t="shared" si="84"/>
        <v>0</v>
      </c>
      <c r="AD55" s="10">
        <f t="shared" si="47"/>
        <v>0</v>
      </c>
      <c r="AE55" s="7">
        <f t="shared" si="48"/>
        <v>0</v>
      </c>
      <c r="AF55" s="7" t="str">
        <f t="shared" si="49"/>
        <v/>
      </c>
      <c r="AG55" s="10">
        <f t="shared" si="85"/>
        <v>0</v>
      </c>
      <c r="AH55" s="3" t="str">
        <f t="shared" si="80"/>
        <v/>
      </c>
      <c r="AI55" s="3" t="str">
        <f t="shared" si="81"/>
        <v/>
      </c>
      <c r="AJ55" s="3" t="str">
        <f t="array" ref="AJ55">IF(OR(AI55=$AI$15:AI54),"",AI55)</f>
        <v/>
      </c>
      <c r="AK55" s="3" t="str">
        <f t="shared" si="86"/>
        <v/>
      </c>
      <c r="AL55" s="3" t="str">
        <f t="array" ref="AL55">IF(OR(AK55=$AK$15:AK54),"",AK55)</f>
        <v/>
      </c>
      <c r="AM55" s="139" t="str">
        <f t="shared" si="50"/>
        <v/>
      </c>
      <c r="AN55" s="139" t="str">
        <f t="shared" si="51"/>
        <v/>
      </c>
      <c r="AO55" s="139" t="str">
        <f t="shared" si="52"/>
        <v/>
      </c>
      <c r="AP55" s="139" t="str">
        <f t="shared" si="53"/>
        <v/>
      </c>
      <c r="AQ55" s="139" t="str">
        <f t="shared" si="54"/>
        <v/>
      </c>
      <c r="AR55" s="10">
        <f t="shared" si="87"/>
        <v>0</v>
      </c>
      <c r="AS55" s="10">
        <f t="shared" si="88"/>
        <v>0</v>
      </c>
      <c r="AT55" s="10">
        <f t="shared" si="89"/>
        <v>0</v>
      </c>
      <c r="AU55" s="10">
        <f t="shared" si="90"/>
        <v>0</v>
      </c>
      <c r="AV55" s="10">
        <f t="shared" si="55"/>
        <v>0</v>
      </c>
      <c r="AW55" s="10">
        <f t="shared" si="91"/>
        <v>0</v>
      </c>
      <c r="AX55" s="10">
        <f t="shared" si="92"/>
        <v>0</v>
      </c>
      <c r="AY55" s="10">
        <f t="shared" si="93"/>
        <v>0</v>
      </c>
      <c r="AZ55" s="10">
        <f t="shared" si="94"/>
        <v>0</v>
      </c>
      <c r="BA55" s="10">
        <f t="shared" si="56"/>
        <v>0</v>
      </c>
      <c r="BB55" s="10">
        <f t="shared" si="95"/>
        <v>0</v>
      </c>
      <c r="BC55" s="10">
        <f t="shared" si="96"/>
        <v>0</v>
      </c>
      <c r="BD55" s="10">
        <f t="shared" si="97"/>
        <v>0</v>
      </c>
      <c r="BE55" s="10">
        <f t="shared" si="98"/>
        <v>0</v>
      </c>
      <c r="BF55" s="10">
        <f t="shared" si="57"/>
        <v>0</v>
      </c>
      <c r="BG55" s="10">
        <f t="shared" si="99"/>
        <v>0</v>
      </c>
      <c r="BH55" s="10">
        <f t="shared" si="100"/>
        <v>0</v>
      </c>
      <c r="BI55" s="10">
        <f t="shared" si="101"/>
        <v>0</v>
      </c>
      <c r="BJ55" s="10">
        <f t="shared" si="102"/>
        <v>0</v>
      </c>
      <c r="BK55" s="10">
        <f t="shared" si="58"/>
        <v>0</v>
      </c>
      <c r="BL55" s="20">
        <f t="shared" si="59"/>
        <v>0</v>
      </c>
      <c r="BM55" s="20">
        <f t="shared" si="60"/>
        <v>0</v>
      </c>
      <c r="BN55" s="20">
        <f t="shared" si="61"/>
        <v>0</v>
      </c>
      <c r="BO55" s="20">
        <f t="shared" si="62"/>
        <v>0</v>
      </c>
      <c r="BP55" s="10"/>
      <c r="BQ55" s="10"/>
      <c r="BR55" s="10"/>
      <c r="BS55" s="20">
        <f t="shared" si="63"/>
        <v>0</v>
      </c>
      <c r="BT55" s="20">
        <f t="shared" si="64"/>
        <v>0</v>
      </c>
      <c r="BU55" s="20">
        <f t="shared" si="103"/>
        <v>0</v>
      </c>
      <c r="BV55" s="20">
        <f t="shared" si="104"/>
        <v>0</v>
      </c>
      <c r="BW55" s="20">
        <f t="shared" si="105"/>
        <v>0</v>
      </c>
      <c r="BX55" s="20">
        <f t="shared" si="106"/>
        <v>0</v>
      </c>
      <c r="BY55" s="20">
        <f t="shared" si="107"/>
        <v>0</v>
      </c>
      <c r="BZ55" s="20">
        <f t="shared" si="108"/>
        <v>0</v>
      </c>
      <c r="CA55" s="20">
        <f t="shared" si="66"/>
        <v>0</v>
      </c>
      <c r="CB55" s="20">
        <f t="shared" si="67"/>
        <v>0</v>
      </c>
      <c r="CC55" s="44"/>
      <c r="CD55" s="20">
        <f t="shared" si="68"/>
        <v>0</v>
      </c>
      <c r="CH55" s="111" t="s">
        <v>178</v>
      </c>
      <c r="CI55" s="22"/>
      <c r="CJ55" s="7"/>
      <c r="CR55" s="4">
        <f t="shared" si="82"/>
        <v>0</v>
      </c>
      <c r="CT55" s="60" t="s">
        <v>230</v>
      </c>
      <c r="CV55" s="134">
        <f t="shared" si="83"/>
        <v>0</v>
      </c>
      <c r="CW55" s="134">
        <f t="shared" si="109"/>
        <v>0</v>
      </c>
      <c r="CX55" s="134">
        <f t="shared" si="110"/>
        <v>0</v>
      </c>
      <c r="CY55" s="134">
        <f t="shared" si="111"/>
        <v>0</v>
      </c>
      <c r="CZ55" s="134">
        <f t="shared" si="112"/>
        <v>0</v>
      </c>
      <c r="DA55" s="134">
        <f t="shared" si="113"/>
        <v>0</v>
      </c>
      <c r="DB55" s="134">
        <f t="shared" si="114"/>
        <v>0</v>
      </c>
      <c r="DC55" s="134">
        <f t="shared" si="115"/>
        <v>0</v>
      </c>
      <c r="DD55" s="134">
        <f t="shared" si="116"/>
        <v>0</v>
      </c>
      <c r="DE55" s="134">
        <f t="shared" si="117"/>
        <v>0</v>
      </c>
      <c r="DF55" s="134">
        <f t="shared" si="118"/>
        <v>0</v>
      </c>
      <c r="DG55" s="149">
        <f t="shared" si="69"/>
        <v>0</v>
      </c>
      <c r="DH55" s="149">
        <f t="shared" si="70"/>
        <v>0</v>
      </c>
      <c r="DI55" s="149">
        <f t="shared" si="71"/>
        <v>0</v>
      </c>
      <c r="DJ55" s="149">
        <f t="shared" si="72"/>
        <v>0</v>
      </c>
      <c r="DK55" s="149">
        <f t="shared" si="73"/>
        <v>0</v>
      </c>
      <c r="DL55" s="149">
        <f t="shared" si="74"/>
        <v>0</v>
      </c>
      <c r="DM55" s="149">
        <f t="shared" si="75"/>
        <v>0</v>
      </c>
      <c r="DN55" s="149">
        <f t="shared" si="76"/>
        <v>0</v>
      </c>
      <c r="DO55" s="149">
        <f t="shared" si="77"/>
        <v>0</v>
      </c>
      <c r="DP55" s="149">
        <f t="shared" si="78"/>
        <v>0</v>
      </c>
      <c r="DQ55" s="134">
        <f t="array" ref="DQ55">MIN(IF(JPRL=AI55,$AG$15:$AG$214))</f>
        <v>0</v>
      </c>
      <c r="DR55" s="134">
        <f t="array" ref="DR55">MAX(IF(JPRL=AI55,$AG$15:$AG$214))</f>
        <v>0</v>
      </c>
      <c r="DS55" s="132">
        <f t="shared" si="79"/>
        <v>0</v>
      </c>
    </row>
    <row r="56" spans="1:123" ht="24.95" customHeight="1" x14ac:dyDescent="0.25">
      <c r="A56" s="5">
        <v>42</v>
      </c>
      <c r="B56" s="214"/>
      <c r="C56" s="215"/>
      <c r="D56" s="193"/>
      <c r="E56" s="174"/>
      <c r="F56" s="175"/>
      <c r="G56" s="175"/>
      <c r="H56" s="175"/>
      <c r="I56" s="9"/>
      <c r="J56" s="169"/>
      <c r="K56" s="9"/>
      <c r="L56" s="170"/>
      <c r="M56" s="171"/>
      <c r="N56" s="9"/>
      <c r="O56" s="9"/>
      <c r="P56" s="9"/>
      <c r="Q56" s="9"/>
      <c r="R56" s="9"/>
      <c r="S56" s="9"/>
      <c r="T56" s="9"/>
      <c r="U56" s="9"/>
      <c r="V56" s="9"/>
      <c r="W56" s="9"/>
      <c r="X56" s="13"/>
      <c r="Y56" s="21"/>
      <c r="Z56" s="176"/>
      <c r="AA56" s="187">
        <f t="shared" si="45"/>
        <v>0</v>
      </c>
      <c r="AB56" s="7">
        <f t="shared" si="46"/>
        <v>0</v>
      </c>
      <c r="AC56" s="7">
        <f t="shared" si="84"/>
        <v>0</v>
      </c>
      <c r="AD56" s="10">
        <f t="shared" si="47"/>
        <v>0</v>
      </c>
      <c r="AE56" s="7">
        <f t="shared" si="48"/>
        <v>0</v>
      </c>
      <c r="AF56" s="7" t="str">
        <f t="shared" si="49"/>
        <v/>
      </c>
      <c r="AG56" s="10">
        <f t="shared" si="85"/>
        <v>0</v>
      </c>
      <c r="AH56" s="3" t="str">
        <f t="shared" si="80"/>
        <v/>
      </c>
      <c r="AI56" s="3" t="str">
        <f t="shared" si="81"/>
        <v/>
      </c>
      <c r="AJ56" s="3" t="str">
        <f t="array" ref="AJ56">IF(OR(AI56=$AI$15:AI55),"",AI56)</f>
        <v/>
      </c>
      <c r="AK56" s="3" t="str">
        <f t="shared" si="86"/>
        <v/>
      </c>
      <c r="AL56" s="3" t="str">
        <f t="array" ref="AL56">IF(OR(AK56=$AK$15:AK55),"",AK56)</f>
        <v/>
      </c>
      <c r="AM56" s="139" t="str">
        <f t="shared" si="50"/>
        <v/>
      </c>
      <c r="AN56" s="139" t="str">
        <f t="shared" si="51"/>
        <v/>
      </c>
      <c r="AO56" s="139" t="str">
        <f t="shared" si="52"/>
        <v/>
      </c>
      <c r="AP56" s="139" t="str">
        <f t="shared" si="53"/>
        <v/>
      </c>
      <c r="AQ56" s="139" t="str">
        <f t="shared" si="54"/>
        <v/>
      </c>
      <c r="AR56" s="10">
        <f t="shared" si="87"/>
        <v>0</v>
      </c>
      <c r="AS56" s="10">
        <f t="shared" si="88"/>
        <v>0</v>
      </c>
      <c r="AT56" s="10">
        <f t="shared" si="89"/>
        <v>0</v>
      </c>
      <c r="AU56" s="10">
        <f t="shared" si="90"/>
        <v>0</v>
      </c>
      <c r="AV56" s="10">
        <f t="shared" si="55"/>
        <v>0</v>
      </c>
      <c r="AW56" s="10">
        <f t="shared" si="91"/>
        <v>0</v>
      </c>
      <c r="AX56" s="10">
        <f t="shared" si="92"/>
        <v>0</v>
      </c>
      <c r="AY56" s="10">
        <f t="shared" si="93"/>
        <v>0</v>
      </c>
      <c r="AZ56" s="10">
        <f t="shared" si="94"/>
        <v>0</v>
      </c>
      <c r="BA56" s="10">
        <f t="shared" si="56"/>
        <v>0</v>
      </c>
      <c r="BB56" s="10">
        <f t="shared" si="95"/>
        <v>0</v>
      </c>
      <c r="BC56" s="10">
        <f t="shared" si="96"/>
        <v>0</v>
      </c>
      <c r="BD56" s="10">
        <f t="shared" si="97"/>
        <v>0</v>
      </c>
      <c r="BE56" s="10">
        <f t="shared" si="98"/>
        <v>0</v>
      </c>
      <c r="BF56" s="10">
        <f t="shared" si="57"/>
        <v>0</v>
      </c>
      <c r="BG56" s="10">
        <f t="shared" si="99"/>
        <v>0</v>
      </c>
      <c r="BH56" s="10">
        <f t="shared" si="100"/>
        <v>0</v>
      </c>
      <c r="BI56" s="10">
        <f t="shared" si="101"/>
        <v>0</v>
      </c>
      <c r="BJ56" s="10">
        <f t="shared" si="102"/>
        <v>0</v>
      </c>
      <c r="BK56" s="10">
        <f t="shared" si="58"/>
        <v>0</v>
      </c>
      <c r="BL56" s="20">
        <f t="shared" si="59"/>
        <v>0</v>
      </c>
      <c r="BM56" s="20">
        <f t="shared" si="60"/>
        <v>0</v>
      </c>
      <c r="BN56" s="20">
        <f t="shared" si="61"/>
        <v>0</v>
      </c>
      <c r="BO56" s="20">
        <f t="shared" si="62"/>
        <v>0</v>
      </c>
      <c r="BP56" s="10"/>
      <c r="BQ56" s="10"/>
      <c r="BR56" s="10"/>
      <c r="BS56" s="20">
        <f t="shared" si="63"/>
        <v>0</v>
      </c>
      <c r="BT56" s="20">
        <f t="shared" si="64"/>
        <v>0</v>
      </c>
      <c r="BU56" s="20">
        <f t="shared" si="103"/>
        <v>0</v>
      </c>
      <c r="BV56" s="20">
        <f t="shared" si="104"/>
        <v>0</v>
      </c>
      <c r="BW56" s="20">
        <f t="shared" si="105"/>
        <v>0</v>
      </c>
      <c r="BX56" s="20">
        <f t="shared" si="106"/>
        <v>0</v>
      </c>
      <c r="BY56" s="20">
        <f t="shared" si="107"/>
        <v>0</v>
      </c>
      <c r="BZ56" s="20">
        <f t="shared" si="108"/>
        <v>0</v>
      </c>
      <c r="CA56" s="20">
        <f t="shared" si="66"/>
        <v>0</v>
      </c>
      <c r="CB56" s="20">
        <f t="shared" si="67"/>
        <v>0</v>
      </c>
      <c r="CC56" s="44"/>
      <c r="CD56" s="20">
        <f t="shared" si="68"/>
        <v>0</v>
      </c>
      <c r="CH56" s="111" t="s">
        <v>179</v>
      </c>
      <c r="CI56" s="22"/>
      <c r="CJ56" s="7"/>
      <c r="CR56" s="4">
        <f t="shared" si="82"/>
        <v>0</v>
      </c>
      <c r="CT56" s="60" t="s">
        <v>231</v>
      </c>
      <c r="CV56" s="134">
        <f t="shared" si="83"/>
        <v>0</v>
      </c>
      <c r="CW56" s="134">
        <f t="shared" si="109"/>
        <v>0</v>
      </c>
      <c r="CX56" s="134">
        <f t="shared" si="110"/>
        <v>0</v>
      </c>
      <c r="CY56" s="134">
        <f t="shared" si="111"/>
        <v>0</v>
      </c>
      <c r="CZ56" s="134">
        <f t="shared" si="112"/>
        <v>0</v>
      </c>
      <c r="DA56" s="134">
        <f t="shared" si="113"/>
        <v>0</v>
      </c>
      <c r="DB56" s="134">
        <f t="shared" si="114"/>
        <v>0</v>
      </c>
      <c r="DC56" s="134">
        <f t="shared" si="115"/>
        <v>0</v>
      </c>
      <c r="DD56" s="134">
        <f t="shared" si="116"/>
        <v>0</v>
      </c>
      <c r="DE56" s="134">
        <f t="shared" si="117"/>
        <v>0</v>
      </c>
      <c r="DF56" s="134">
        <f t="shared" si="118"/>
        <v>0</v>
      </c>
      <c r="DG56" s="149">
        <f t="shared" si="69"/>
        <v>0</v>
      </c>
      <c r="DH56" s="149">
        <f t="shared" si="70"/>
        <v>0</v>
      </c>
      <c r="DI56" s="149">
        <f t="shared" si="71"/>
        <v>0</v>
      </c>
      <c r="DJ56" s="149">
        <f t="shared" si="72"/>
        <v>0</v>
      </c>
      <c r="DK56" s="149">
        <f t="shared" si="73"/>
        <v>0</v>
      </c>
      <c r="DL56" s="149">
        <f t="shared" si="74"/>
        <v>0</v>
      </c>
      <c r="DM56" s="149">
        <f t="shared" si="75"/>
        <v>0</v>
      </c>
      <c r="DN56" s="149">
        <f t="shared" si="76"/>
        <v>0</v>
      </c>
      <c r="DO56" s="149">
        <f t="shared" si="77"/>
        <v>0</v>
      </c>
      <c r="DP56" s="149">
        <f t="shared" si="78"/>
        <v>0</v>
      </c>
      <c r="DQ56" s="134">
        <f t="array" ref="DQ56">MIN(IF(JPRL=AI56,$AG$15:$AG$214))</f>
        <v>0</v>
      </c>
      <c r="DR56" s="134">
        <f t="array" ref="DR56">MAX(IF(JPRL=AI56,$AG$15:$AG$214))</f>
        <v>0</v>
      </c>
      <c r="DS56" s="132">
        <f t="shared" si="79"/>
        <v>0</v>
      </c>
    </row>
    <row r="57" spans="1:123" ht="24.95" customHeight="1" x14ac:dyDescent="0.25">
      <c r="A57" s="5">
        <v>43</v>
      </c>
      <c r="B57" s="214"/>
      <c r="C57" s="215"/>
      <c r="D57" s="193"/>
      <c r="E57" s="174"/>
      <c r="F57" s="175"/>
      <c r="G57" s="175"/>
      <c r="H57" s="175"/>
      <c r="I57" s="9"/>
      <c r="J57" s="169"/>
      <c r="K57" s="9"/>
      <c r="L57" s="170"/>
      <c r="M57" s="171"/>
      <c r="N57" s="9"/>
      <c r="O57" s="9"/>
      <c r="P57" s="9"/>
      <c r="Q57" s="9"/>
      <c r="R57" s="9"/>
      <c r="S57" s="9"/>
      <c r="T57" s="9"/>
      <c r="U57" s="9"/>
      <c r="V57" s="9"/>
      <c r="W57" s="9"/>
      <c r="X57" s="13"/>
      <c r="Y57" s="21"/>
      <c r="Z57" s="176"/>
      <c r="AA57" s="187">
        <f t="shared" si="45"/>
        <v>0</v>
      </c>
      <c r="AB57" s="7">
        <f t="shared" si="46"/>
        <v>0</v>
      </c>
      <c r="AC57" s="7">
        <f t="shared" si="84"/>
        <v>0</v>
      </c>
      <c r="AD57" s="10">
        <f t="shared" si="47"/>
        <v>0</v>
      </c>
      <c r="AE57" s="7">
        <f t="shared" si="48"/>
        <v>0</v>
      </c>
      <c r="AF57" s="7" t="str">
        <f t="shared" si="49"/>
        <v/>
      </c>
      <c r="AG57" s="10">
        <f t="shared" si="85"/>
        <v>0</v>
      </c>
      <c r="AH57" s="3" t="str">
        <f t="shared" si="80"/>
        <v/>
      </c>
      <c r="AI57" s="3" t="str">
        <f t="shared" si="81"/>
        <v/>
      </c>
      <c r="AJ57" s="3" t="str">
        <f t="array" ref="AJ57">IF(OR(AI57=$AI$15:AI56),"",AI57)</f>
        <v/>
      </c>
      <c r="AK57" s="3" t="str">
        <f t="shared" si="86"/>
        <v/>
      </c>
      <c r="AL57" s="3" t="str">
        <f t="array" ref="AL57">IF(OR(AK57=$AK$15:AK56),"",AK57)</f>
        <v/>
      </c>
      <c r="AM57" s="139" t="str">
        <f t="shared" si="50"/>
        <v/>
      </c>
      <c r="AN57" s="139" t="str">
        <f t="shared" si="51"/>
        <v/>
      </c>
      <c r="AO57" s="139" t="str">
        <f t="shared" si="52"/>
        <v/>
      </c>
      <c r="AP57" s="139" t="str">
        <f t="shared" si="53"/>
        <v/>
      </c>
      <c r="AQ57" s="139" t="str">
        <f t="shared" si="54"/>
        <v/>
      </c>
      <c r="AR57" s="10">
        <f t="shared" si="87"/>
        <v>0</v>
      </c>
      <c r="AS57" s="10">
        <f t="shared" si="88"/>
        <v>0</v>
      </c>
      <c r="AT57" s="10">
        <f t="shared" si="89"/>
        <v>0</v>
      </c>
      <c r="AU57" s="10">
        <f t="shared" si="90"/>
        <v>0</v>
      </c>
      <c r="AV57" s="10">
        <f t="shared" si="55"/>
        <v>0</v>
      </c>
      <c r="AW57" s="10">
        <f t="shared" si="91"/>
        <v>0</v>
      </c>
      <c r="AX57" s="10">
        <f t="shared" si="92"/>
        <v>0</v>
      </c>
      <c r="AY57" s="10">
        <f t="shared" si="93"/>
        <v>0</v>
      </c>
      <c r="AZ57" s="10">
        <f t="shared" si="94"/>
        <v>0</v>
      </c>
      <c r="BA57" s="10">
        <f t="shared" si="56"/>
        <v>0</v>
      </c>
      <c r="BB57" s="10">
        <f t="shared" si="95"/>
        <v>0</v>
      </c>
      <c r="BC57" s="10">
        <f t="shared" si="96"/>
        <v>0</v>
      </c>
      <c r="BD57" s="10">
        <f t="shared" si="97"/>
        <v>0</v>
      </c>
      <c r="BE57" s="10">
        <f t="shared" si="98"/>
        <v>0</v>
      </c>
      <c r="BF57" s="10">
        <f t="shared" si="57"/>
        <v>0</v>
      </c>
      <c r="BG57" s="10">
        <f t="shared" si="99"/>
        <v>0</v>
      </c>
      <c r="BH57" s="10">
        <f t="shared" si="100"/>
        <v>0</v>
      </c>
      <c r="BI57" s="10">
        <f t="shared" si="101"/>
        <v>0</v>
      </c>
      <c r="BJ57" s="10">
        <f t="shared" si="102"/>
        <v>0</v>
      </c>
      <c r="BK57" s="10">
        <f t="shared" si="58"/>
        <v>0</v>
      </c>
      <c r="BL57" s="20">
        <f t="shared" si="59"/>
        <v>0</v>
      </c>
      <c r="BM57" s="20">
        <f t="shared" si="60"/>
        <v>0</v>
      </c>
      <c r="BN57" s="20">
        <f t="shared" si="61"/>
        <v>0</v>
      </c>
      <c r="BO57" s="20">
        <f t="shared" si="62"/>
        <v>0</v>
      </c>
      <c r="BP57" s="10"/>
      <c r="BQ57" s="10"/>
      <c r="BR57" s="10"/>
      <c r="BS57" s="20">
        <f t="shared" si="63"/>
        <v>0</v>
      </c>
      <c r="BT57" s="20">
        <f t="shared" si="64"/>
        <v>0</v>
      </c>
      <c r="BU57" s="20">
        <f t="shared" si="103"/>
        <v>0</v>
      </c>
      <c r="BV57" s="20">
        <f t="shared" si="104"/>
        <v>0</v>
      </c>
      <c r="BW57" s="20">
        <f t="shared" si="105"/>
        <v>0</v>
      </c>
      <c r="BX57" s="20">
        <f t="shared" si="106"/>
        <v>0</v>
      </c>
      <c r="BY57" s="20">
        <f t="shared" si="107"/>
        <v>0</v>
      </c>
      <c r="BZ57" s="20">
        <f t="shared" si="108"/>
        <v>0</v>
      </c>
      <c r="CA57" s="20">
        <f t="shared" si="66"/>
        <v>0</v>
      </c>
      <c r="CB57" s="20">
        <f t="shared" si="67"/>
        <v>0</v>
      </c>
      <c r="CC57" s="44"/>
      <c r="CD57" s="20">
        <f t="shared" si="68"/>
        <v>0</v>
      </c>
      <c r="CH57" s="111" t="s">
        <v>321</v>
      </c>
      <c r="CI57" s="22"/>
      <c r="CJ57" s="7"/>
      <c r="CR57" s="4">
        <f t="shared" si="82"/>
        <v>0</v>
      </c>
      <c r="CT57" s="60" t="s">
        <v>232</v>
      </c>
      <c r="CV57" s="134">
        <f t="shared" si="83"/>
        <v>0</v>
      </c>
      <c r="CW57" s="134">
        <f t="shared" si="109"/>
        <v>0</v>
      </c>
      <c r="CX57" s="134">
        <f t="shared" si="110"/>
        <v>0</v>
      </c>
      <c r="CY57" s="134">
        <f t="shared" si="111"/>
        <v>0</v>
      </c>
      <c r="CZ57" s="134">
        <f t="shared" si="112"/>
        <v>0</v>
      </c>
      <c r="DA57" s="134">
        <f t="shared" si="113"/>
        <v>0</v>
      </c>
      <c r="DB57" s="134">
        <f t="shared" si="114"/>
        <v>0</v>
      </c>
      <c r="DC57" s="134">
        <f t="shared" si="115"/>
        <v>0</v>
      </c>
      <c r="DD57" s="134">
        <f t="shared" si="116"/>
        <v>0</v>
      </c>
      <c r="DE57" s="134">
        <f t="shared" si="117"/>
        <v>0</v>
      </c>
      <c r="DF57" s="134">
        <f t="shared" si="118"/>
        <v>0</v>
      </c>
      <c r="DG57" s="149">
        <f t="shared" si="69"/>
        <v>0</v>
      </c>
      <c r="DH57" s="149">
        <f t="shared" si="70"/>
        <v>0</v>
      </c>
      <c r="DI57" s="149">
        <f t="shared" si="71"/>
        <v>0</v>
      </c>
      <c r="DJ57" s="149">
        <f t="shared" si="72"/>
        <v>0</v>
      </c>
      <c r="DK57" s="149">
        <f t="shared" si="73"/>
        <v>0</v>
      </c>
      <c r="DL57" s="149">
        <f t="shared" si="74"/>
        <v>0</v>
      </c>
      <c r="DM57" s="149">
        <f t="shared" si="75"/>
        <v>0</v>
      </c>
      <c r="DN57" s="149">
        <f t="shared" si="76"/>
        <v>0</v>
      </c>
      <c r="DO57" s="149">
        <f t="shared" si="77"/>
        <v>0</v>
      </c>
      <c r="DP57" s="149">
        <f t="shared" si="78"/>
        <v>0</v>
      </c>
      <c r="DQ57" s="134">
        <f t="array" ref="DQ57">MIN(IF(JPRL=AI57,$AG$15:$AG$214))</f>
        <v>0</v>
      </c>
      <c r="DR57" s="134">
        <f t="array" ref="DR57">MAX(IF(JPRL=AI57,$AG$15:$AG$214))</f>
        <v>0</v>
      </c>
      <c r="DS57" s="132">
        <f t="shared" si="79"/>
        <v>0</v>
      </c>
    </row>
    <row r="58" spans="1:123" ht="24.95" customHeight="1" x14ac:dyDescent="0.25">
      <c r="A58" s="5">
        <v>44</v>
      </c>
      <c r="B58" s="214"/>
      <c r="C58" s="215"/>
      <c r="D58" s="193"/>
      <c r="E58" s="174"/>
      <c r="F58" s="175"/>
      <c r="G58" s="175"/>
      <c r="H58" s="175"/>
      <c r="I58" s="9"/>
      <c r="J58" s="169"/>
      <c r="K58" s="9"/>
      <c r="L58" s="170"/>
      <c r="M58" s="171"/>
      <c r="N58" s="9"/>
      <c r="O58" s="9"/>
      <c r="P58" s="9"/>
      <c r="Q58" s="9"/>
      <c r="R58" s="9"/>
      <c r="S58" s="9"/>
      <c r="T58" s="9"/>
      <c r="U58" s="9"/>
      <c r="V58" s="9"/>
      <c r="W58" s="9"/>
      <c r="X58" s="13"/>
      <c r="Y58" s="21"/>
      <c r="Z58" s="176"/>
      <c r="AA58" s="187">
        <f t="shared" si="45"/>
        <v>0</v>
      </c>
      <c r="AB58" s="7">
        <f t="shared" si="46"/>
        <v>0</v>
      </c>
      <c r="AC58" s="7">
        <f t="shared" si="84"/>
        <v>0</v>
      </c>
      <c r="AD58" s="10">
        <f t="shared" si="47"/>
        <v>0</v>
      </c>
      <c r="AE58" s="7">
        <f t="shared" si="48"/>
        <v>0</v>
      </c>
      <c r="AF58" s="7" t="str">
        <f t="shared" si="49"/>
        <v/>
      </c>
      <c r="AG58" s="10">
        <f t="shared" si="85"/>
        <v>0</v>
      </c>
      <c r="AH58" s="3" t="str">
        <f t="shared" si="80"/>
        <v/>
      </c>
      <c r="AI58" s="3" t="str">
        <f t="shared" si="81"/>
        <v/>
      </c>
      <c r="AJ58" s="3" t="str">
        <f t="array" ref="AJ58">IF(OR(AI58=$AI$15:AI57),"",AI58)</f>
        <v/>
      </c>
      <c r="AK58" s="3" t="str">
        <f t="shared" si="86"/>
        <v/>
      </c>
      <c r="AL58" s="3" t="str">
        <f t="array" ref="AL58">IF(OR(AK58=$AK$15:AK57),"",AK58)</f>
        <v/>
      </c>
      <c r="AM58" s="139" t="str">
        <f t="shared" si="50"/>
        <v/>
      </c>
      <c r="AN58" s="139" t="str">
        <f t="shared" si="51"/>
        <v/>
      </c>
      <c r="AO58" s="139" t="str">
        <f t="shared" si="52"/>
        <v/>
      </c>
      <c r="AP58" s="139" t="str">
        <f t="shared" si="53"/>
        <v/>
      </c>
      <c r="AQ58" s="139" t="str">
        <f t="shared" si="54"/>
        <v/>
      </c>
      <c r="AR58" s="10">
        <f t="shared" si="87"/>
        <v>0</v>
      </c>
      <c r="AS58" s="10">
        <f t="shared" si="88"/>
        <v>0</v>
      </c>
      <c r="AT58" s="10">
        <f t="shared" si="89"/>
        <v>0</v>
      </c>
      <c r="AU58" s="10">
        <f t="shared" si="90"/>
        <v>0</v>
      </c>
      <c r="AV58" s="10">
        <f t="shared" si="55"/>
        <v>0</v>
      </c>
      <c r="AW58" s="10">
        <f t="shared" si="91"/>
        <v>0</v>
      </c>
      <c r="AX58" s="10">
        <f t="shared" si="92"/>
        <v>0</v>
      </c>
      <c r="AY58" s="10">
        <f t="shared" si="93"/>
        <v>0</v>
      </c>
      <c r="AZ58" s="10">
        <f t="shared" si="94"/>
        <v>0</v>
      </c>
      <c r="BA58" s="10">
        <f t="shared" si="56"/>
        <v>0</v>
      </c>
      <c r="BB58" s="10">
        <f t="shared" si="95"/>
        <v>0</v>
      </c>
      <c r="BC58" s="10">
        <f t="shared" si="96"/>
        <v>0</v>
      </c>
      <c r="BD58" s="10">
        <f t="shared" si="97"/>
        <v>0</v>
      </c>
      <c r="BE58" s="10">
        <f t="shared" si="98"/>
        <v>0</v>
      </c>
      <c r="BF58" s="10">
        <f t="shared" si="57"/>
        <v>0</v>
      </c>
      <c r="BG58" s="10">
        <f t="shared" si="99"/>
        <v>0</v>
      </c>
      <c r="BH58" s="10">
        <f t="shared" si="100"/>
        <v>0</v>
      </c>
      <c r="BI58" s="10">
        <f t="shared" si="101"/>
        <v>0</v>
      </c>
      <c r="BJ58" s="10">
        <f t="shared" si="102"/>
        <v>0</v>
      </c>
      <c r="BK58" s="10">
        <f t="shared" si="58"/>
        <v>0</v>
      </c>
      <c r="BL58" s="20">
        <f t="shared" si="59"/>
        <v>0</v>
      </c>
      <c r="BM58" s="20">
        <f t="shared" si="60"/>
        <v>0</v>
      </c>
      <c r="BN58" s="20">
        <f t="shared" si="61"/>
        <v>0</v>
      </c>
      <c r="BO58" s="20">
        <f t="shared" si="62"/>
        <v>0</v>
      </c>
      <c r="BP58" s="10"/>
      <c r="BQ58" s="10"/>
      <c r="BR58" s="10"/>
      <c r="BS58" s="20">
        <f t="shared" si="63"/>
        <v>0</v>
      </c>
      <c r="BT58" s="20">
        <f t="shared" si="64"/>
        <v>0</v>
      </c>
      <c r="BU58" s="20">
        <f t="shared" si="103"/>
        <v>0</v>
      </c>
      <c r="BV58" s="20">
        <f t="shared" si="104"/>
        <v>0</v>
      </c>
      <c r="BW58" s="20">
        <f t="shared" si="105"/>
        <v>0</v>
      </c>
      <c r="BX58" s="20">
        <f t="shared" si="106"/>
        <v>0</v>
      </c>
      <c r="BY58" s="20">
        <f t="shared" si="107"/>
        <v>0</v>
      </c>
      <c r="BZ58" s="20">
        <f t="shared" si="108"/>
        <v>0</v>
      </c>
      <c r="CA58" s="20">
        <f t="shared" si="66"/>
        <v>0</v>
      </c>
      <c r="CB58" s="20">
        <f t="shared" si="67"/>
        <v>0</v>
      </c>
      <c r="CC58" s="44"/>
      <c r="CD58" s="20">
        <f t="shared" si="68"/>
        <v>0</v>
      </c>
      <c r="CH58" s="111" t="s">
        <v>322</v>
      </c>
      <c r="CI58" s="22"/>
      <c r="CJ58" s="7"/>
      <c r="CR58" s="4">
        <f t="shared" si="82"/>
        <v>0</v>
      </c>
      <c r="CT58" s="60" t="s">
        <v>233</v>
      </c>
      <c r="CV58" s="134">
        <f t="shared" si="83"/>
        <v>0</v>
      </c>
      <c r="CW58" s="134">
        <f t="shared" si="109"/>
        <v>0</v>
      </c>
      <c r="CX58" s="134">
        <f t="shared" si="110"/>
        <v>0</v>
      </c>
      <c r="CY58" s="134">
        <f t="shared" si="111"/>
        <v>0</v>
      </c>
      <c r="CZ58" s="134">
        <f t="shared" si="112"/>
        <v>0</v>
      </c>
      <c r="DA58" s="134">
        <f t="shared" si="113"/>
        <v>0</v>
      </c>
      <c r="DB58" s="134">
        <f t="shared" si="114"/>
        <v>0</v>
      </c>
      <c r="DC58" s="134">
        <f t="shared" si="115"/>
        <v>0</v>
      </c>
      <c r="DD58" s="134">
        <f t="shared" si="116"/>
        <v>0</v>
      </c>
      <c r="DE58" s="134">
        <f t="shared" si="117"/>
        <v>0</v>
      </c>
      <c r="DF58" s="134">
        <f t="shared" si="118"/>
        <v>0</v>
      </c>
      <c r="DG58" s="149">
        <f t="shared" si="69"/>
        <v>0</v>
      </c>
      <c r="DH58" s="149">
        <f t="shared" si="70"/>
        <v>0</v>
      </c>
      <c r="DI58" s="149">
        <f t="shared" si="71"/>
        <v>0</v>
      </c>
      <c r="DJ58" s="149">
        <f t="shared" si="72"/>
        <v>0</v>
      </c>
      <c r="DK58" s="149">
        <f t="shared" si="73"/>
        <v>0</v>
      </c>
      <c r="DL58" s="149">
        <f t="shared" si="74"/>
        <v>0</v>
      </c>
      <c r="DM58" s="149">
        <f t="shared" si="75"/>
        <v>0</v>
      </c>
      <c r="DN58" s="149">
        <f t="shared" si="76"/>
        <v>0</v>
      </c>
      <c r="DO58" s="149">
        <f t="shared" si="77"/>
        <v>0</v>
      </c>
      <c r="DP58" s="149">
        <f t="shared" si="78"/>
        <v>0</v>
      </c>
      <c r="DQ58" s="134">
        <f t="array" ref="DQ58">MIN(IF(JPRL=AI58,$AG$15:$AG$214))</f>
        <v>0</v>
      </c>
      <c r="DR58" s="134">
        <f t="array" ref="DR58">MAX(IF(JPRL=AI58,$AG$15:$AG$214))</f>
        <v>0</v>
      </c>
      <c r="DS58" s="132">
        <f t="shared" si="79"/>
        <v>0</v>
      </c>
    </row>
    <row r="59" spans="1:123" ht="24.95" customHeight="1" x14ac:dyDescent="0.25">
      <c r="A59" s="5">
        <v>45</v>
      </c>
      <c r="B59" s="214"/>
      <c r="C59" s="215"/>
      <c r="D59" s="193"/>
      <c r="E59" s="174"/>
      <c r="F59" s="175"/>
      <c r="G59" s="175"/>
      <c r="H59" s="175"/>
      <c r="I59" s="9"/>
      <c r="J59" s="169"/>
      <c r="K59" s="9"/>
      <c r="L59" s="170"/>
      <c r="M59" s="171"/>
      <c r="N59" s="9"/>
      <c r="O59" s="9"/>
      <c r="P59" s="9"/>
      <c r="Q59" s="9"/>
      <c r="R59" s="9"/>
      <c r="S59" s="9"/>
      <c r="T59" s="9"/>
      <c r="U59" s="9"/>
      <c r="V59" s="9"/>
      <c r="W59" s="9"/>
      <c r="X59" s="13"/>
      <c r="Y59" s="21"/>
      <c r="Z59" s="176"/>
      <c r="AA59" s="187">
        <f t="shared" si="45"/>
        <v>0</v>
      </c>
      <c r="AB59" s="7">
        <f t="shared" si="46"/>
        <v>0</v>
      </c>
      <c r="AC59" s="7">
        <f t="shared" si="84"/>
        <v>0</v>
      </c>
      <c r="AD59" s="10">
        <f t="shared" si="47"/>
        <v>0</v>
      </c>
      <c r="AE59" s="7">
        <f t="shared" si="48"/>
        <v>0</v>
      </c>
      <c r="AF59" s="7" t="str">
        <f t="shared" si="49"/>
        <v/>
      </c>
      <c r="AG59" s="10">
        <f t="shared" si="85"/>
        <v>0</v>
      </c>
      <c r="AH59" s="3" t="str">
        <f t="shared" si="80"/>
        <v/>
      </c>
      <c r="AI59" s="3" t="str">
        <f t="shared" si="81"/>
        <v/>
      </c>
      <c r="AJ59" s="3" t="str">
        <f t="array" ref="AJ59">IF(OR(AI59=$AI$15:AI58),"",AI59)</f>
        <v/>
      </c>
      <c r="AK59" s="3" t="str">
        <f t="shared" si="86"/>
        <v/>
      </c>
      <c r="AL59" s="3" t="str">
        <f t="array" ref="AL59">IF(OR(AK59=$AK$15:AK58),"",AK59)</f>
        <v/>
      </c>
      <c r="AM59" s="139" t="str">
        <f t="shared" si="50"/>
        <v/>
      </c>
      <c r="AN59" s="139" t="str">
        <f t="shared" si="51"/>
        <v/>
      </c>
      <c r="AO59" s="139" t="str">
        <f t="shared" si="52"/>
        <v/>
      </c>
      <c r="AP59" s="139" t="str">
        <f t="shared" si="53"/>
        <v/>
      </c>
      <c r="AQ59" s="139" t="str">
        <f t="shared" si="54"/>
        <v/>
      </c>
      <c r="AR59" s="10">
        <f t="shared" si="87"/>
        <v>0</v>
      </c>
      <c r="AS59" s="10">
        <f t="shared" si="88"/>
        <v>0</v>
      </c>
      <c r="AT59" s="10">
        <f t="shared" si="89"/>
        <v>0</v>
      </c>
      <c r="AU59" s="10">
        <f t="shared" si="90"/>
        <v>0</v>
      </c>
      <c r="AV59" s="10">
        <f t="shared" si="55"/>
        <v>0</v>
      </c>
      <c r="AW59" s="10">
        <f t="shared" si="91"/>
        <v>0</v>
      </c>
      <c r="AX59" s="10">
        <f t="shared" si="92"/>
        <v>0</v>
      </c>
      <c r="AY59" s="10">
        <f t="shared" si="93"/>
        <v>0</v>
      </c>
      <c r="AZ59" s="10">
        <f t="shared" si="94"/>
        <v>0</v>
      </c>
      <c r="BA59" s="10">
        <f t="shared" si="56"/>
        <v>0</v>
      </c>
      <c r="BB59" s="10">
        <f t="shared" si="95"/>
        <v>0</v>
      </c>
      <c r="BC59" s="10">
        <f t="shared" si="96"/>
        <v>0</v>
      </c>
      <c r="BD59" s="10">
        <f t="shared" si="97"/>
        <v>0</v>
      </c>
      <c r="BE59" s="10">
        <f t="shared" si="98"/>
        <v>0</v>
      </c>
      <c r="BF59" s="10">
        <f t="shared" si="57"/>
        <v>0</v>
      </c>
      <c r="BG59" s="10">
        <f t="shared" si="99"/>
        <v>0</v>
      </c>
      <c r="BH59" s="10">
        <f t="shared" si="100"/>
        <v>0</v>
      </c>
      <c r="BI59" s="10">
        <f t="shared" si="101"/>
        <v>0</v>
      </c>
      <c r="BJ59" s="10">
        <f t="shared" si="102"/>
        <v>0</v>
      </c>
      <c r="BK59" s="10">
        <f t="shared" si="58"/>
        <v>0</v>
      </c>
      <c r="BL59" s="20">
        <f t="shared" si="59"/>
        <v>0</v>
      </c>
      <c r="BM59" s="20">
        <f t="shared" si="60"/>
        <v>0</v>
      </c>
      <c r="BN59" s="20">
        <f t="shared" si="61"/>
        <v>0</v>
      </c>
      <c r="BO59" s="20">
        <f t="shared" si="62"/>
        <v>0</v>
      </c>
      <c r="BP59" s="10"/>
      <c r="BQ59" s="10"/>
      <c r="BR59" s="10"/>
      <c r="BS59" s="20">
        <f t="shared" si="63"/>
        <v>0</v>
      </c>
      <c r="BT59" s="20">
        <f t="shared" si="64"/>
        <v>0</v>
      </c>
      <c r="BU59" s="20">
        <f t="shared" si="103"/>
        <v>0</v>
      </c>
      <c r="BV59" s="20">
        <f t="shared" si="104"/>
        <v>0</v>
      </c>
      <c r="BW59" s="20">
        <f t="shared" si="105"/>
        <v>0</v>
      </c>
      <c r="BX59" s="20">
        <f t="shared" si="106"/>
        <v>0</v>
      </c>
      <c r="BY59" s="20">
        <f t="shared" si="107"/>
        <v>0</v>
      </c>
      <c r="BZ59" s="20">
        <f t="shared" si="108"/>
        <v>0</v>
      </c>
      <c r="CA59" s="20">
        <f t="shared" si="66"/>
        <v>0</v>
      </c>
      <c r="CB59" s="20">
        <f t="shared" si="67"/>
        <v>0</v>
      </c>
      <c r="CC59" s="44"/>
      <c r="CD59" s="20">
        <f t="shared" si="68"/>
        <v>0</v>
      </c>
      <c r="CH59" s="111" t="s">
        <v>323</v>
      </c>
      <c r="CI59" s="22"/>
      <c r="CJ59" s="7"/>
      <c r="CR59" s="4">
        <f t="shared" si="82"/>
        <v>0</v>
      </c>
      <c r="CT59" s="60" t="s">
        <v>234</v>
      </c>
      <c r="CV59" s="134">
        <f t="shared" si="83"/>
        <v>0</v>
      </c>
      <c r="CW59" s="134">
        <f t="shared" si="109"/>
        <v>0</v>
      </c>
      <c r="CX59" s="134">
        <f t="shared" si="110"/>
        <v>0</v>
      </c>
      <c r="CY59" s="134">
        <f t="shared" si="111"/>
        <v>0</v>
      </c>
      <c r="CZ59" s="134">
        <f t="shared" si="112"/>
        <v>0</v>
      </c>
      <c r="DA59" s="134">
        <f t="shared" si="113"/>
        <v>0</v>
      </c>
      <c r="DB59" s="134">
        <f t="shared" si="114"/>
        <v>0</v>
      </c>
      <c r="DC59" s="134">
        <f t="shared" si="115"/>
        <v>0</v>
      </c>
      <c r="DD59" s="134">
        <f t="shared" si="116"/>
        <v>0</v>
      </c>
      <c r="DE59" s="134">
        <f t="shared" si="117"/>
        <v>0</v>
      </c>
      <c r="DF59" s="134">
        <f t="shared" si="118"/>
        <v>0</v>
      </c>
      <c r="DG59" s="149">
        <f t="shared" si="69"/>
        <v>0</v>
      </c>
      <c r="DH59" s="149">
        <f t="shared" si="70"/>
        <v>0</v>
      </c>
      <c r="DI59" s="149">
        <f t="shared" si="71"/>
        <v>0</v>
      </c>
      <c r="DJ59" s="149">
        <f t="shared" si="72"/>
        <v>0</v>
      </c>
      <c r="DK59" s="149">
        <f t="shared" si="73"/>
        <v>0</v>
      </c>
      <c r="DL59" s="149">
        <f t="shared" si="74"/>
        <v>0</v>
      </c>
      <c r="DM59" s="149">
        <f t="shared" si="75"/>
        <v>0</v>
      </c>
      <c r="DN59" s="149">
        <f t="shared" si="76"/>
        <v>0</v>
      </c>
      <c r="DO59" s="149">
        <f t="shared" si="77"/>
        <v>0</v>
      </c>
      <c r="DP59" s="149">
        <f t="shared" si="78"/>
        <v>0</v>
      </c>
      <c r="DQ59" s="134">
        <f t="array" ref="DQ59">MIN(IF(JPRL=AI59,$AG$15:$AG$214))</f>
        <v>0</v>
      </c>
      <c r="DR59" s="134">
        <f t="array" ref="DR59">MAX(IF(JPRL=AI59,$AG$15:$AG$214))</f>
        <v>0</v>
      </c>
      <c r="DS59" s="132">
        <f t="shared" si="79"/>
        <v>0</v>
      </c>
    </row>
    <row r="60" spans="1:123" ht="24.95" customHeight="1" x14ac:dyDescent="0.25">
      <c r="A60" s="5">
        <v>46</v>
      </c>
      <c r="B60" s="214"/>
      <c r="C60" s="215"/>
      <c r="D60" s="193"/>
      <c r="E60" s="174"/>
      <c r="F60" s="175"/>
      <c r="G60" s="175"/>
      <c r="H60" s="175"/>
      <c r="I60" s="9"/>
      <c r="J60" s="169"/>
      <c r="K60" s="9"/>
      <c r="L60" s="170"/>
      <c r="M60" s="171"/>
      <c r="N60" s="9"/>
      <c r="O60" s="9"/>
      <c r="P60" s="9"/>
      <c r="Q60" s="9"/>
      <c r="R60" s="9"/>
      <c r="S60" s="9"/>
      <c r="T60" s="9"/>
      <c r="U60" s="9"/>
      <c r="V60" s="9"/>
      <c r="W60" s="9"/>
      <c r="X60" s="13"/>
      <c r="Y60" s="21"/>
      <c r="Z60" s="176"/>
      <c r="AA60" s="187">
        <f t="shared" si="45"/>
        <v>0</v>
      </c>
      <c r="AB60" s="7">
        <f t="shared" si="46"/>
        <v>0</v>
      </c>
      <c r="AC60" s="7">
        <f t="shared" si="84"/>
        <v>0</v>
      </c>
      <c r="AD60" s="10">
        <f t="shared" si="47"/>
        <v>0</v>
      </c>
      <c r="AE60" s="7">
        <f t="shared" si="48"/>
        <v>0</v>
      </c>
      <c r="AF60" s="7" t="str">
        <f t="shared" si="49"/>
        <v/>
      </c>
      <c r="AG60" s="10">
        <f t="shared" si="85"/>
        <v>0</v>
      </c>
      <c r="AH60" s="3" t="str">
        <f t="shared" si="80"/>
        <v/>
      </c>
      <c r="AI60" s="3" t="str">
        <f t="shared" si="81"/>
        <v/>
      </c>
      <c r="AJ60" s="3" t="str">
        <f t="array" ref="AJ60">IF(OR(AI60=$AI$15:AI59),"",AI60)</f>
        <v/>
      </c>
      <c r="AK60" s="3" t="str">
        <f t="shared" si="86"/>
        <v/>
      </c>
      <c r="AL60" s="3" t="str">
        <f t="array" ref="AL60">IF(OR(AK60=$AK$15:AK59),"",AK60)</f>
        <v/>
      </c>
      <c r="AM60" s="139" t="str">
        <f t="shared" si="50"/>
        <v/>
      </c>
      <c r="AN60" s="139" t="str">
        <f t="shared" si="51"/>
        <v/>
      </c>
      <c r="AO60" s="139" t="str">
        <f t="shared" si="52"/>
        <v/>
      </c>
      <c r="AP60" s="139" t="str">
        <f t="shared" si="53"/>
        <v/>
      </c>
      <c r="AQ60" s="139" t="str">
        <f t="shared" si="54"/>
        <v/>
      </c>
      <c r="AR60" s="10">
        <f t="shared" si="87"/>
        <v>0</v>
      </c>
      <c r="AS60" s="10">
        <f t="shared" si="88"/>
        <v>0</v>
      </c>
      <c r="AT60" s="10">
        <f t="shared" si="89"/>
        <v>0</v>
      </c>
      <c r="AU60" s="10">
        <f t="shared" si="90"/>
        <v>0</v>
      </c>
      <c r="AV60" s="10">
        <f t="shared" si="55"/>
        <v>0</v>
      </c>
      <c r="AW60" s="10">
        <f t="shared" si="91"/>
        <v>0</v>
      </c>
      <c r="AX60" s="10">
        <f t="shared" si="92"/>
        <v>0</v>
      </c>
      <c r="AY60" s="10">
        <f t="shared" si="93"/>
        <v>0</v>
      </c>
      <c r="AZ60" s="10">
        <f t="shared" si="94"/>
        <v>0</v>
      </c>
      <c r="BA60" s="10">
        <f t="shared" si="56"/>
        <v>0</v>
      </c>
      <c r="BB60" s="10">
        <f t="shared" si="95"/>
        <v>0</v>
      </c>
      <c r="BC60" s="10">
        <f t="shared" si="96"/>
        <v>0</v>
      </c>
      <c r="BD60" s="10">
        <f t="shared" si="97"/>
        <v>0</v>
      </c>
      <c r="BE60" s="10">
        <f t="shared" si="98"/>
        <v>0</v>
      </c>
      <c r="BF60" s="10">
        <f t="shared" si="57"/>
        <v>0</v>
      </c>
      <c r="BG60" s="10">
        <f t="shared" si="99"/>
        <v>0</v>
      </c>
      <c r="BH60" s="10">
        <f t="shared" si="100"/>
        <v>0</v>
      </c>
      <c r="BI60" s="10">
        <f t="shared" si="101"/>
        <v>0</v>
      </c>
      <c r="BJ60" s="10">
        <f t="shared" si="102"/>
        <v>0</v>
      </c>
      <c r="BK60" s="10">
        <f t="shared" si="58"/>
        <v>0</v>
      </c>
      <c r="BL60" s="20">
        <f t="shared" si="59"/>
        <v>0</v>
      </c>
      <c r="BM60" s="20">
        <f t="shared" si="60"/>
        <v>0</v>
      </c>
      <c r="BN60" s="20">
        <f t="shared" si="61"/>
        <v>0</v>
      </c>
      <c r="BO60" s="20">
        <f t="shared" si="62"/>
        <v>0</v>
      </c>
      <c r="BP60" s="10"/>
      <c r="BQ60" s="10"/>
      <c r="BR60" s="10"/>
      <c r="BS60" s="20">
        <f t="shared" si="63"/>
        <v>0</v>
      </c>
      <c r="BT60" s="20">
        <f t="shared" si="64"/>
        <v>0</v>
      </c>
      <c r="BU60" s="20">
        <f t="shared" si="103"/>
        <v>0</v>
      </c>
      <c r="BV60" s="20">
        <f t="shared" si="104"/>
        <v>0</v>
      </c>
      <c r="BW60" s="20">
        <f t="shared" si="105"/>
        <v>0</v>
      </c>
      <c r="BX60" s="20">
        <f t="shared" si="106"/>
        <v>0</v>
      </c>
      <c r="BY60" s="20">
        <f t="shared" si="107"/>
        <v>0</v>
      </c>
      <c r="BZ60" s="20">
        <f t="shared" si="108"/>
        <v>0</v>
      </c>
      <c r="CA60" s="20">
        <f t="shared" si="66"/>
        <v>0</v>
      </c>
      <c r="CB60" s="20">
        <f t="shared" si="67"/>
        <v>0</v>
      </c>
      <c r="CC60" s="44"/>
      <c r="CD60" s="20">
        <f t="shared" si="68"/>
        <v>0</v>
      </c>
      <c r="CH60" s="111" t="s">
        <v>324</v>
      </c>
      <c r="CI60" s="22"/>
      <c r="CJ60" s="7"/>
      <c r="CR60" s="4">
        <f t="shared" si="82"/>
        <v>0</v>
      </c>
      <c r="CT60" s="60" t="s">
        <v>235</v>
      </c>
      <c r="CV60" s="134">
        <f t="shared" si="83"/>
        <v>0</v>
      </c>
      <c r="CW60" s="134">
        <f t="shared" si="109"/>
        <v>0</v>
      </c>
      <c r="CX60" s="134">
        <f t="shared" si="110"/>
        <v>0</v>
      </c>
      <c r="CY60" s="134">
        <f t="shared" si="111"/>
        <v>0</v>
      </c>
      <c r="CZ60" s="134">
        <f t="shared" si="112"/>
        <v>0</v>
      </c>
      <c r="DA60" s="134">
        <f t="shared" si="113"/>
        <v>0</v>
      </c>
      <c r="DB60" s="134">
        <f t="shared" si="114"/>
        <v>0</v>
      </c>
      <c r="DC60" s="134">
        <f t="shared" si="115"/>
        <v>0</v>
      </c>
      <c r="DD60" s="134">
        <f t="shared" si="116"/>
        <v>0</v>
      </c>
      <c r="DE60" s="134">
        <f t="shared" si="117"/>
        <v>0</v>
      </c>
      <c r="DF60" s="134">
        <f t="shared" si="118"/>
        <v>0</v>
      </c>
      <c r="DG60" s="149">
        <f t="shared" si="69"/>
        <v>0</v>
      </c>
      <c r="DH60" s="149">
        <f t="shared" si="70"/>
        <v>0</v>
      </c>
      <c r="DI60" s="149">
        <f t="shared" si="71"/>
        <v>0</v>
      </c>
      <c r="DJ60" s="149">
        <f t="shared" si="72"/>
        <v>0</v>
      </c>
      <c r="DK60" s="149">
        <f t="shared" si="73"/>
        <v>0</v>
      </c>
      <c r="DL60" s="149">
        <f t="shared" si="74"/>
        <v>0</v>
      </c>
      <c r="DM60" s="149">
        <f t="shared" si="75"/>
        <v>0</v>
      </c>
      <c r="DN60" s="149">
        <f t="shared" si="76"/>
        <v>0</v>
      </c>
      <c r="DO60" s="149">
        <f t="shared" si="77"/>
        <v>0</v>
      </c>
      <c r="DP60" s="149">
        <f t="shared" si="78"/>
        <v>0</v>
      </c>
      <c r="DQ60" s="134">
        <f t="array" ref="DQ60">MIN(IF(JPRL=AI60,$AG$15:$AG$214))</f>
        <v>0</v>
      </c>
      <c r="DR60" s="134">
        <f t="array" ref="DR60">MAX(IF(JPRL=AI60,$AG$15:$AG$214))</f>
        <v>0</v>
      </c>
      <c r="DS60" s="132">
        <f t="shared" si="79"/>
        <v>0</v>
      </c>
    </row>
    <row r="61" spans="1:123" ht="24.95" customHeight="1" x14ac:dyDescent="0.25">
      <c r="A61" s="5">
        <v>47</v>
      </c>
      <c r="B61" s="214"/>
      <c r="C61" s="215"/>
      <c r="D61" s="193"/>
      <c r="E61" s="174"/>
      <c r="F61" s="175"/>
      <c r="G61" s="175"/>
      <c r="H61" s="175"/>
      <c r="I61" s="9"/>
      <c r="J61" s="169"/>
      <c r="K61" s="9"/>
      <c r="L61" s="170"/>
      <c r="M61" s="171"/>
      <c r="N61" s="9"/>
      <c r="O61" s="9"/>
      <c r="P61" s="9"/>
      <c r="Q61" s="9"/>
      <c r="R61" s="9"/>
      <c r="S61" s="9"/>
      <c r="T61" s="9"/>
      <c r="U61" s="9"/>
      <c r="V61" s="9"/>
      <c r="W61" s="9"/>
      <c r="X61" s="13"/>
      <c r="Y61" s="21"/>
      <c r="Z61" s="176"/>
      <c r="AA61" s="187">
        <f t="shared" si="45"/>
        <v>0</v>
      </c>
      <c r="AB61" s="7">
        <f t="shared" si="46"/>
        <v>0</v>
      </c>
      <c r="AC61" s="7">
        <f t="shared" si="84"/>
        <v>0</v>
      </c>
      <c r="AD61" s="10">
        <f t="shared" si="47"/>
        <v>0</v>
      </c>
      <c r="AE61" s="7">
        <f t="shared" si="48"/>
        <v>0</v>
      </c>
      <c r="AF61" s="7" t="str">
        <f t="shared" si="49"/>
        <v/>
      </c>
      <c r="AG61" s="10">
        <f t="shared" si="85"/>
        <v>0</v>
      </c>
      <c r="AH61" s="3" t="str">
        <f t="shared" si="80"/>
        <v/>
      </c>
      <c r="AI61" s="3" t="str">
        <f t="shared" si="81"/>
        <v/>
      </c>
      <c r="AJ61" s="3" t="str">
        <f t="array" ref="AJ61">IF(OR(AI61=$AI$15:AI60),"",AI61)</f>
        <v/>
      </c>
      <c r="AK61" s="3" t="str">
        <f t="shared" si="86"/>
        <v/>
      </c>
      <c r="AL61" s="3" t="str">
        <f t="array" ref="AL61">IF(OR(AK61=$AK$15:AK60),"",AK61)</f>
        <v/>
      </c>
      <c r="AM61" s="139" t="str">
        <f t="shared" si="50"/>
        <v/>
      </c>
      <c r="AN61" s="139" t="str">
        <f t="shared" si="51"/>
        <v/>
      </c>
      <c r="AO61" s="139" t="str">
        <f t="shared" si="52"/>
        <v/>
      </c>
      <c r="AP61" s="139" t="str">
        <f t="shared" si="53"/>
        <v/>
      </c>
      <c r="AQ61" s="139" t="str">
        <f t="shared" si="54"/>
        <v/>
      </c>
      <c r="AR61" s="10">
        <f t="shared" si="87"/>
        <v>0</v>
      </c>
      <c r="AS61" s="10">
        <f t="shared" si="88"/>
        <v>0</v>
      </c>
      <c r="AT61" s="10">
        <f t="shared" si="89"/>
        <v>0</v>
      </c>
      <c r="AU61" s="10">
        <f t="shared" si="90"/>
        <v>0</v>
      </c>
      <c r="AV61" s="10">
        <f t="shared" si="55"/>
        <v>0</v>
      </c>
      <c r="AW61" s="10">
        <f t="shared" si="91"/>
        <v>0</v>
      </c>
      <c r="AX61" s="10">
        <f t="shared" si="92"/>
        <v>0</v>
      </c>
      <c r="AY61" s="10">
        <f t="shared" si="93"/>
        <v>0</v>
      </c>
      <c r="AZ61" s="10">
        <f t="shared" si="94"/>
        <v>0</v>
      </c>
      <c r="BA61" s="10">
        <f t="shared" si="56"/>
        <v>0</v>
      </c>
      <c r="BB61" s="10">
        <f t="shared" si="95"/>
        <v>0</v>
      </c>
      <c r="BC61" s="10">
        <f t="shared" si="96"/>
        <v>0</v>
      </c>
      <c r="BD61" s="10">
        <f t="shared" si="97"/>
        <v>0</v>
      </c>
      <c r="BE61" s="10">
        <f t="shared" si="98"/>
        <v>0</v>
      </c>
      <c r="BF61" s="10">
        <f t="shared" si="57"/>
        <v>0</v>
      </c>
      <c r="BG61" s="10">
        <f t="shared" si="99"/>
        <v>0</v>
      </c>
      <c r="BH61" s="10">
        <f t="shared" si="100"/>
        <v>0</v>
      </c>
      <c r="BI61" s="10">
        <f t="shared" si="101"/>
        <v>0</v>
      </c>
      <c r="BJ61" s="10">
        <f t="shared" si="102"/>
        <v>0</v>
      </c>
      <c r="BK61" s="10">
        <f t="shared" si="58"/>
        <v>0</v>
      </c>
      <c r="BL61" s="20">
        <f t="shared" si="59"/>
        <v>0</v>
      </c>
      <c r="BM61" s="20">
        <f t="shared" si="60"/>
        <v>0</v>
      </c>
      <c r="BN61" s="20">
        <f t="shared" si="61"/>
        <v>0</v>
      </c>
      <c r="BO61" s="20">
        <f t="shared" si="62"/>
        <v>0</v>
      </c>
      <c r="BP61" s="10"/>
      <c r="BQ61" s="10"/>
      <c r="BR61" s="10"/>
      <c r="BS61" s="20">
        <f t="shared" si="63"/>
        <v>0</v>
      </c>
      <c r="BT61" s="20">
        <f t="shared" si="64"/>
        <v>0</v>
      </c>
      <c r="BU61" s="20">
        <f t="shared" si="103"/>
        <v>0</v>
      </c>
      <c r="BV61" s="20">
        <f t="shared" si="104"/>
        <v>0</v>
      </c>
      <c r="BW61" s="20">
        <f t="shared" si="105"/>
        <v>0</v>
      </c>
      <c r="BX61" s="20">
        <f t="shared" si="106"/>
        <v>0</v>
      </c>
      <c r="BY61" s="20">
        <f t="shared" si="107"/>
        <v>0</v>
      </c>
      <c r="BZ61" s="20">
        <f t="shared" si="108"/>
        <v>0</v>
      </c>
      <c r="CA61" s="20">
        <f t="shared" si="66"/>
        <v>0</v>
      </c>
      <c r="CB61" s="20">
        <f t="shared" si="67"/>
        <v>0</v>
      </c>
      <c r="CC61" s="44"/>
      <c r="CD61" s="20">
        <f t="shared" si="68"/>
        <v>0</v>
      </c>
      <c r="CH61" s="111" t="s">
        <v>325</v>
      </c>
      <c r="CI61" s="22"/>
      <c r="CJ61" s="7"/>
      <c r="CR61" s="4">
        <f t="shared" si="82"/>
        <v>0</v>
      </c>
      <c r="CT61" s="60" t="s">
        <v>236</v>
      </c>
      <c r="CV61" s="134">
        <f t="shared" si="83"/>
        <v>0</v>
      </c>
      <c r="CW61" s="134">
        <f t="shared" si="109"/>
        <v>0</v>
      </c>
      <c r="CX61" s="134">
        <f t="shared" si="110"/>
        <v>0</v>
      </c>
      <c r="CY61" s="134">
        <f t="shared" si="111"/>
        <v>0</v>
      </c>
      <c r="CZ61" s="134">
        <f t="shared" si="112"/>
        <v>0</v>
      </c>
      <c r="DA61" s="134">
        <f t="shared" si="113"/>
        <v>0</v>
      </c>
      <c r="DB61" s="134">
        <f t="shared" si="114"/>
        <v>0</v>
      </c>
      <c r="DC61" s="134">
        <f t="shared" si="115"/>
        <v>0</v>
      </c>
      <c r="DD61" s="134">
        <f t="shared" si="116"/>
        <v>0</v>
      </c>
      <c r="DE61" s="134">
        <f t="shared" si="117"/>
        <v>0</v>
      </c>
      <c r="DF61" s="134">
        <f t="shared" si="118"/>
        <v>0</v>
      </c>
      <c r="DG61" s="149">
        <f t="shared" si="69"/>
        <v>0</v>
      </c>
      <c r="DH61" s="149">
        <f t="shared" si="70"/>
        <v>0</v>
      </c>
      <c r="DI61" s="149">
        <f t="shared" si="71"/>
        <v>0</v>
      </c>
      <c r="DJ61" s="149">
        <f t="shared" si="72"/>
        <v>0</v>
      </c>
      <c r="DK61" s="149">
        <f t="shared" si="73"/>
        <v>0</v>
      </c>
      <c r="DL61" s="149">
        <f t="shared" si="74"/>
        <v>0</v>
      </c>
      <c r="DM61" s="149">
        <f t="shared" si="75"/>
        <v>0</v>
      </c>
      <c r="DN61" s="149">
        <f t="shared" si="76"/>
        <v>0</v>
      </c>
      <c r="DO61" s="149">
        <f t="shared" si="77"/>
        <v>0</v>
      </c>
      <c r="DP61" s="149">
        <f t="shared" si="78"/>
        <v>0</v>
      </c>
      <c r="DQ61" s="134">
        <f t="array" ref="DQ61">MIN(IF(JPRL=AI61,$AG$15:$AG$214))</f>
        <v>0</v>
      </c>
      <c r="DR61" s="134">
        <f t="array" ref="DR61">MAX(IF(JPRL=AI61,$AG$15:$AG$214))</f>
        <v>0</v>
      </c>
      <c r="DS61" s="132">
        <f t="shared" si="79"/>
        <v>0</v>
      </c>
    </row>
    <row r="62" spans="1:123" ht="24.95" customHeight="1" x14ac:dyDescent="0.25">
      <c r="A62" s="5">
        <v>48</v>
      </c>
      <c r="B62" s="214"/>
      <c r="C62" s="215"/>
      <c r="D62" s="193"/>
      <c r="E62" s="174"/>
      <c r="F62" s="175"/>
      <c r="G62" s="175"/>
      <c r="H62" s="175"/>
      <c r="I62" s="9"/>
      <c r="J62" s="169"/>
      <c r="K62" s="9"/>
      <c r="L62" s="170"/>
      <c r="M62" s="171"/>
      <c r="N62" s="9"/>
      <c r="O62" s="9"/>
      <c r="P62" s="9"/>
      <c r="Q62" s="9"/>
      <c r="R62" s="9"/>
      <c r="S62" s="9"/>
      <c r="T62" s="9"/>
      <c r="U62" s="9"/>
      <c r="V62" s="9"/>
      <c r="W62" s="9"/>
      <c r="X62" s="13"/>
      <c r="Y62" s="21"/>
      <c r="Z62" s="176"/>
      <c r="AA62" s="187">
        <f t="shared" si="45"/>
        <v>0</v>
      </c>
      <c r="AB62" s="7">
        <f t="shared" si="46"/>
        <v>0</v>
      </c>
      <c r="AC62" s="7">
        <f t="shared" si="84"/>
        <v>0</v>
      </c>
      <c r="AD62" s="10">
        <f t="shared" si="47"/>
        <v>0</v>
      </c>
      <c r="AE62" s="7">
        <f t="shared" si="48"/>
        <v>0</v>
      </c>
      <c r="AF62" s="7" t="str">
        <f t="shared" si="49"/>
        <v/>
      </c>
      <c r="AG62" s="10">
        <f t="shared" si="85"/>
        <v>0</v>
      </c>
      <c r="AH62" s="3" t="str">
        <f t="shared" si="80"/>
        <v/>
      </c>
      <c r="AI62" s="3" t="str">
        <f t="shared" si="81"/>
        <v/>
      </c>
      <c r="AJ62" s="3" t="str">
        <f t="array" ref="AJ62">IF(OR(AI62=$AI$15:AI61),"",AI62)</f>
        <v/>
      </c>
      <c r="AK62" s="3" t="str">
        <f t="shared" si="86"/>
        <v/>
      </c>
      <c r="AL62" s="3" t="str">
        <f t="array" ref="AL62">IF(OR(AK62=$AK$15:AK61),"",AK62)</f>
        <v/>
      </c>
      <c r="AM62" s="139" t="str">
        <f t="shared" si="50"/>
        <v/>
      </c>
      <c r="AN62" s="139" t="str">
        <f t="shared" si="51"/>
        <v/>
      </c>
      <c r="AO62" s="139" t="str">
        <f t="shared" si="52"/>
        <v/>
      </c>
      <c r="AP62" s="139" t="str">
        <f t="shared" si="53"/>
        <v/>
      </c>
      <c r="AQ62" s="139" t="str">
        <f t="shared" si="54"/>
        <v/>
      </c>
      <c r="AR62" s="10">
        <f t="shared" si="87"/>
        <v>0</v>
      </c>
      <c r="AS62" s="10">
        <f t="shared" si="88"/>
        <v>0</v>
      </c>
      <c r="AT62" s="10">
        <f t="shared" si="89"/>
        <v>0</v>
      </c>
      <c r="AU62" s="10">
        <f t="shared" si="90"/>
        <v>0</v>
      </c>
      <c r="AV62" s="10">
        <f t="shared" si="55"/>
        <v>0</v>
      </c>
      <c r="AW62" s="10">
        <f t="shared" si="91"/>
        <v>0</v>
      </c>
      <c r="AX62" s="10">
        <f t="shared" si="92"/>
        <v>0</v>
      </c>
      <c r="AY62" s="10">
        <f t="shared" si="93"/>
        <v>0</v>
      </c>
      <c r="AZ62" s="10">
        <f t="shared" si="94"/>
        <v>0</v>
      </c>
      <c r="BA62" s="10">
        <f t="shared" si="56"/>
        <v>0</v>
      </c>
      <c r="BB62" s="10">
        <f t="shared" si="95"/>
        <v>0</v>
      </c>
      <c r="BC62" s="10">
        <f t="shared" si="96"/>
        <v>0</v>
      </c>
      <c r="BD62" s="10">
        <f t="shared" si="97"/>
        <v>0</v>
      </c>
      <c r="BE62" s="10">
        <f t="shared" si="98"/>
        <v>0</v>
      </c>
      <c r="BF62" s="10">
        <f t="shared" si="57"/>
        <v>0</v>
      </c>
      <c r="BG62" s="10">
        <f t="shared" si="99"/>
        <v>0</v>
      </c>
      <c r="BH62" s="10">
        <f t="shared" si="100"/>
        <v>0</v>
      </c>
      <c r="BI62" s="10">
        <f t="shared" si="101"/>
        <v>0</v>
      </c>
      <c r="BJ62" s="10">
        <f t="shared" si="102"/>
        <v>0</v>
      </c>
      <c r="BK62" s="10">
        <f t="shared" si="58"/>
        <v>0</v>
      </c>
      <c r="BL62" s="20">
        <f t="shared" si="59"/>
        <v>0</v>
      </c>
      <c r="BM62" s="20">
        <f t="shared" si="60"/>
        <v>0</v>
      </c>
      <c r="BN62" s="20">
        <f t="shared" si="61"/>
        <v>0</v>
      </c>
      <c r="BO62" s="20">
        <f t="shared" si="62"/>
        <v>0</v>
      </c>
      <c r="BP62" s="10"/>
      <c r="BQ62" s="10"/>
      <c r="BR62" s="10"/>
      <c r="BS62" s="20">
        <f t="shared" si="63"/>
        <v>0</v>
      </c>
      <c r="BT62" s="20">
        <f t="shared" si="64"/>
        <v>0</v>
      </c>
      <c r="BU62" s="20">
        <f t="shared" si="103"/>
        <v>0</v>
      </c>
      <c r="BV62" s="20">
        <f t="shared" si="104"/>
        <v>0</v>
      </c>
      <c r="BW62" s="20">
        <f t="shared" si="105"/>
        <v>0</v>
      </c>
      <c r="BX62" s="20">
        <f t="shared" si="106"/>
        <v>0</v>
      </c>
      <c r="BY62" s="20">
        <f t="shared" si="107"/>
        <v>0</v>
      </c>
      <c r="BZ62" s="20">
        <f t="shared" si="108"/>
        <v>0</v>
      </c>
      <c r="CA62" s="20">
        <f t="shared" si="66"/>
        <v>0</v>
      </c>
      <c r="CB62" s="20">
        <f t="shared" si="67"/>
        <v>0</v>
      </c>
      <c r="CC62" s="44"/>
      <c r="CD62" s="20">
        <f t="shared" si="68"/>
        <v>0</v>
      </c>
      <c r="CH62" s="111" t="s">
        <v>326</v>
      </c>
      <c r="CI62" s="22"/>
      <c r="CJ62" s="7"/>
      <c r="CR62" s="4">
        <f t="shared" si="82"/>
        <v>0</v>
      </c>
      <c r="CT62" s="60" t="s">
        <v>237</v>
      </c>
      <c r="CV62" s="134">
        <f t="shared" si="83"/>
        <v>0</v>
      </c>
      <c r="CW62" s="134">
        <f t="shared" si="109"/>
        <v>0</v>
      </c>
      <c r="CX62" s="134">
        <f t="shared" si="110"/>
        <v>0</v>
      </c>
      <c r="CY62" s="134">
        <f t="shared" si="111"/>
        <v>0</v>
      </c>
      <c r="CZ62" s="134">
        <f t="shared" si="112"/>
        <v>0</v>
      </c>
      <c r="DA62" s="134">
        <f t="shared" si="113"/>
        <v>0</v>
      </c>
      <c r="DB62" s="134">
        <f t="shared" si="114"/>
        <v>0</v>
      </c>
      <c r="DC62" s="134">
        <f t="shared" si="115"/>
        <v>0</v>
      </c>
      <c r="DD62" s="134">
        <f t="shared" si="116"/>
        <v>0</v>
      </c>
      <c r="DE62" s="134">
        <f t="shared" si="117"/>
        <v>0</v>
      </c>
      <c r="DF62" s="134">
        <f t="shared" si="118"/>
        <v>0</v>
      </c>
      <c r="DG62" s="149">
        <f t="shared" si="69"/>
        <v>0</v>
      </c>
      <c r="DH62" s="149">
        <f t="shared" si="70"/>
        <v>0</v>
      </c>
      <c r="DI62" s="149">
        <f t="shared" si="71"/>
        <v>0</v>
      </c>
      <c r="DJ62" s="149">
        <f t="shared" si="72"/>
        <v>0</v>
      </c>
      <c r="DK62" s="149">
        <f t="shared" si="73"/>
        <v>0</v>
      </c>
      <c r="DL62" s="149">
        <f t="shared" si="74"/>
        <v>0</v>
      </c>
      <c r="DM62" s="149">
        <f t="shared" si="75"/>
        <v>0</v>
      </c>
      <c r="DN62" s="149">
        <f t="shared" si="76"/>
        <v>0</v>
      </c>
      <c r="DO62" s="149">
        <f t="shared" si="77"/>
        <v>0</v>
      </c>
      <c r="DP62" s="149">
        <f t="shared" si="78"/>
        <v>0</v>
      </c>
      <c r="DQ62" s="134">
        <f t="array" ref="DQ62">MIN(IF(JPRL=AI62,$AG$15:$AG$214))</f>
        <v>0</v>
      </c>
      <c r="DR62" s="134">
        <f t="array" ref="DR62">MAX(IF(JPRL=AI62,$AG$15:$AG$214))</f>
        <v>0</v>
      </c>
      <c r="DS62" s="132">
        <f t="shared" si="79"/>
        <v>0</v>
      </c>
    </row>
    <row r="63" spans="1:123" ht="24.95" customHeight="1" x14ac:dyDescent="0.25">
      <c r="A63" s="5">
        <v>49</v>
      </c>
      <c r="B63" s="214"/>
      <c r="C63" s="215"/>
      <c r="D63" s="193"/>
      <c r="E63" s="174"/>
      <c r="F63" s="175"/>
      <c r="G63" s="175"/>
      <c r="H63" s="175"/>
      <c r="I63" s="9"/>
      <c r="J63" s="169"/>
      <c r="K63" s="9"/>
      <c r="L63" s="170"/>
      <c r="M63" s="171"/>
      <c r="N63" s="9"/>
      <c r="O63" s="9"/>
      <c r="P63" s="9"/>
      <c r="Q63" s="9"/>
      <c r="R63" s="9"/>
      <c r="S63" s="9"/>
      <c r="T63" s="9"/>
      <c r="U63" s="9"/>
      <c r="V63" s="9"/>
      <c r="W63" s="9"/>
      <c r="X63" s="13"/>
      <c r="Y63" s="21"/>
      <c r="Z63" s="176"/>
      <c r="AA63" s="187">
        <f t="shared" si="45"/>
        <v>0</v>
      </c>
      <c r="AB63" s="7">
        <f t="shared" si="46"/>
        <v>0</v>
      </c>
      <c r="AC63" s="7">
        <f t="shared" si="84"/>
        <v>0</v>
      </c>
      <c r="AD63" s="10">
        <f t="shared" si="47"/>
        <v>0</v>
      </c>
      <c r="AE63" s="7">
        <f t="shared" si="48"/>
        <v>0</v>
      </c>
      <c r="AF63" s="7" t="str">
        <f t="shared" si="49"/>
        <v/>
      </c>
      <c r="AG63" s="10">
        <f t="shared" si="85"/>
        <v>0</v>
      </c>
      <c r="AH63" s="3" t="str">
        <f t="shared" si="80"/>
        <v/>
      </c>
      <c r="AI63" s="3" t="str">
        <f t="shared" si="81"/>
        <v/>
      </c>
      <c r="AJ63" s="3" t="str">
        <f t="array" ref="AJ63">IF(OR(AI63=$AI$15:AI62),"",AI63)</f>
        <v/>
      </c>
      <c r="AK63" s="3" t="str">
        <f t="shared" si="86"/>
        <v/>
      </c>
      <c r="AL63" s="3" t="str">
        <f t="array" ref="AL63">IF(OR(AK63=$AK$15:AK62),"",AK63)</f>
        <v/>
      </c>
      <c r="AM63" s="139" t="str">
        <f t="shared" si="50"/>
        <v/>
      </c>
      <c r="AN63" s="139" t="str">
        <f t="shared" si="51"/>
        <v/>
      </c>
      <c r="AO63" s="139" t="str">
        <f t="shared" si="52"/>
        <v/>
      </c>
      <c r="AP63" s="139" t="str">
        <f t="shared" si="53"/>
        <v/>
      </c>
      <c r="AQ63" s="139" t="str">
        <f t="shared" si="54"/>
        <v/>
      </c>
      <c r="AR63" s="10">
        <f t="shared" si="87"/>
        <v>0</v>
      </c>
      <c r="AS63" s="10">
        <f t="shared" si="88"/>
        <v>0</v>
      </c>
      <c r="AT63" s="10">
        <f t="shared" si="89"/>
        <v>0</v>
      </c>
      <c r="AU63" s="10">
        <f t="shared" si="90"/>
        <v>0</v>
      </c>
      <c r="AV63" s="10">
        <f t="shared" si="55"/>
        <v>0</v>
      </c>
      <c r="AW63" s="10">
        <f t="shared" si="91"/>
        <v>0</v>
      </c>
      <c r="AX63" s="10">
        <f t="shared" si="92"/>
        <v>0</v>
      </c>
      <c r="AY63" s="10">
        <f t="shared" si="93"/>
        <v>0</v>
      </c>
      <c r="AZ63" s="10">
        <f t="shared" si="94"/>
        <v>0</v>
      </c>
      <c r="BA63" s="10">
        <f t="shared" si="56"/>
        <v>0</v>
      </c>
      <c r="BB63" s="10">
        <f t="shared" si="95"/>
        <v>0</v>
      </c>
      <c r="BC63" s="10">
        <f t="shared" si="96"/>
        <v>0</v>
      </c>
      <c r="BD63" s="10">
        <f t="shared" si="97"/>
        <v>0</v>
      </c>
      <c r="BE63" s="10">
        <f t="shared" si="98"/>
        <v>0</v>
      </c>
      <c r="BF63" s="10">
        <f t="shared" si="57"/>
        <v>0</v>
      </c>
      <c r="BG63" s="10">
        <f t="shared" si="99"/>
        <v>0</v>
      </c>
      <c r="BH63" s="10">
        <f t="shared" si="100"/>
        <v>0</v>
      </c>
      <c r="BI63" s="10">
        <f t="shared" si="101"/>
        <v>0</v>
      </c>
      <c r="BJ63" s="10">
        <f t="shared" si="102"/>
        <v>0</v>
      </c>
      <c r="BK63" s="10">
        <f t="shared" si="58"/>
        <v>0</v>
      </c>
      <c r="BL63" s="20">
        <f t="shared" si="59"/>
        <v>0</v>
      </c>
      <c r="BM63" s="20">
        <f t="shared" si="60"/>
        <v>0</v>
      </c>
      <c r="BN63" s="20">
        <f t="shared" si="61"/>
        <v>0</v>
      </c>
      <c r="BO63" s="20">
        <f t="shared" si="62"/>
        <v>0</v>
      </c>
      <c r="BP63" s="10"/>
      <c r="BQ63" s="10"/>
      <c r="BR63" s="10"/>
      <c r="BS63" s="20">
        <f t="shared" si="63"/>
        <v>0</v>
      </c>
      <c r="BT63" s="20">
        <f t="shared" si="64"/>
        <v>0</v>
      </c>
      <c r="BU63" s="20">
        <f t="shared" si="103"/>
        <v>0</v>
      </c>
      <c r="BV63" s="20">
        <f t="shared" si="104"/>
        <v>0</v>
      </c>
      <c r="BW63" s="20">
        <f t="shared" si="105"/>
        <v>0</v>
      </c>
      <c r="BX63" s="20">
        <f t="shared" si="106"/>
        <v>0</v>
      </c>
      <c r="BY63" s="20">
        <f t="shared" si="107"/>
        <v>0</v>
      </c>
      <c r="BZ63" s="20">
        <f t="shared" si="108"/>
        <v>0</v>
      </c>
      <c r="CA63" s="20">
        <f t="shared" si="66"/>
        <v>0</v>
      </c>
      <c r="CB63" s="20">
        <f t="shared" si="67"/>
        <v>0</v>
      </c>
      <c r="CC63" s="44"/>
      <c r="CD63" s="20">
        <f t="shared" si="68"/>
        <v>0</v>
      </c>
      <c r="CH63" s="111" t="s">
        <v>327</v>
      </c>
      <c r="CI63" s="22"/>
      <c r="CJ63" s="7"/>
      <c r="CR63" s="4">
        <f t="shared" si="82"/>
        <v>0</v>
      </c>
      <c r="CT63" s="60" t="s">
        <v>238</v>
      </c>
      <c r="CV63" s="134">
        <f t="shared" si="83"/>
        <v>0</v>
      </c>
      <c r="CW63" s="134">
        <f t="shared" si="109"/>
        <v>0</v>
      </c>
      <c r="CX63" s="134">
        <f t="shared" si="110"/>
        <v>0</v>
      </c>
      <c r="CY63" s="134">
        <f t="shared" si="111"/>
        <v>0</v>
      </c>
      <c r="CZ63" s="134">
        <f t="shared" si="112"/>
        <v>0</v>
      </c>
      <c r="DA63" s="134">
        <f t="shared" si="113"/>
        <v>0</v>
      </c>
      <c r="DB63" s="134">
        <f t="shared" si="114"/>
        <v>0</v>
      </c>
      <c r="DC63" s="134">
        <f t="shared" si="115"/>
        <v>0</v>
      </c>
      <c r="DD63" s="134">
        <f t="shared" si="116"/>
        <v>0</v>
      </c>
      <c r="DE63" s="134">
        <f t="shared" si="117"/>
        <v>0</v>
      </c>
      <c r="DF63" s="134">
        <f t="shared" si="118"/>
        <v>0</v>
      </c>
      <c r="DG63" s="149">
        <f t="shared" si="69"/>
        <v>0</v>
      </c>
      <c r="DH63" s="149">
        <f t="shared" si="70"/>
        <v>0</v>
      </c>
      <c r="DI63" s="149">
        <f t="shared" si="71"/>
        <v>0</v>
      </c>
      <c r="DJ63" s="149">
        <f t="shared" si="72"/>
        <v>0</v>
      </c>
      <c r="DK63" s="149">
        <f t="shared" si="73"/>
        <v>0</v>
      </c>
      <c r="DL63" s="149">
        <f t="shared" si="74"/>
        <v>0</v>
      </c>
      <c r="DM63" s="149">
        <f t="shared" si="75"/>
        <v>0</v>
      </c>
      <c r="DN63" s="149">
        <f t="shared" si="76"/>
        <v>0</v>
      </c>
      <c r="DO63" s="149">
        <f t="shared" si="77"/>
        <v>0</v>
      </c>
      <c r="DP63" s="149">
        <f t="shared" si="78"/>
        <v>0</v>
      </c>
      <c r="DQ63" s="134">
        <f t="array" ref="DQ63">MIN(IF(JPRL=AI63,$AG$15:$AG$214))</f>
        <v>0</v>
      </c>
      <c r="DR63" s="134">
        <f t="array" ref="DR63">MAX(IF(JPRL=AI63,$AG$15:$AG$214))</f>
        <v>0</v>
      </c>
      <c r="DS63" s="132">
        <f t="shared" si="79"/>
        <v>0</v>
      </c>
    </row>
    <row r="64" spans="1:123" ht="24.95" customHeight="1" x14ac:dyDescent="0.25">
      <c r="A64" s="5">
        <v>50</v>
      </c>
      <c r="B64" s="214"/>
      <c r="C64" s="215"/>
      <c r="D64" s="193"/>
      <c r="E64" s="174"/>
      <c r="F64" s="175"/>
      <c r="G64" s="175"/>
      <c r="H64" s="175"/>
      <c r="I64" s="9"/>
      <c r="J64" s="169"/>
      <c r="K64" s="9"/>
      <c r="L64" s="170"/>
      <c r="M64" s="171"/>
      <c r="N64" s="9"/>
      <c r="O64" s="9"/>
      <c r="P64" s="9"/>
      <c r="Q64" s="9"/>
      <c r="R64" s="9"/>
      <c r="S64" s="9"/>
      <c r="T64" s="9"/>
      <c r="U64" s="9"/>
      <c r="V64" s="9"/>
      <c r="W64" s="9"/>
      <c r="X64" s="13"/>
      <c r="Y64" s="21"/>
      <c r="Z64" s="176"/>
      <c r="AA64" s="187">
        <f t="shared" si="45"/>
        <v>0</v>
      </c>
      <c r="AB64" s="7">
        <f t="shared" si="46"/>
        <v>0</v>
      </c>
      <c r="AC64" s="7">
        <f t="shared" si="84"/>
        <v>0</v>
      </c>
      <c r="AD64" s="10">
        <f t="shared" si="47"/>
        <v>0</v>
      </c>
      <c r="AE64" s="7">
        <f t="shared" si="48"/>
        <v>0</v>
      </c>
      <c r="AF64" s="7" t="str">
        <f t="shared" si="49"/>
        <v/>
      </c>
      <c r="AG64" s="10">
        <f t="shared" si="85"/>
        <v>0</v>
      </c>
      <c r="AH64" s="3" t="str">
        <f t="shared" si="80"/>
        <v/>
      </c>
      <c r="AI64" s="3" t="str">
        <f t="shared" si="81"/>
        <v/>
      </c>
      <c r="AJ64" s="3" t="str">
        <f t="array" ref="AJ64">IF(OR(AI64=$AI$15:AI63),"",AI64)</f>
        <v/>
      </c>
      <c r="AK64" s="3" t="str">
        <f t="shared" si="86"/>
        <v/>
      </c>
      <c r="AL64" s="3" t="str">
        <f t="array" ref="AL64">IF(OR(AK64=$AK$15:AK63),"",AK64)</f>
        <v/>
      </c>
      <c r="AM64" s="139" t="str">
        <f t="shared" si="50"/>
        <v/>
      </c>
      <c r="AN64" s="139" t="str">
        <f t="shared" si="51"/>
        <v/>
      </c>
      <c r="AO64" s="139" t="str">
        <f t="shared" si="52"/>
        <v/>
      </c>
      <c r="AP64" s="139" t="str">
        <f t="shared" si="53"/>
        <v/>
      </c>
      <c r="AQ64" s="139" t="str">
        <f t="shared" si="54"/>
        <v/>
      </c>
      <c r="AR64" s="10">
        <f t="shared" si="87"/>
        <v>0</v>
      </c>
      <c r="AS64" s="10">
        <f t="shared" si="88"/>
        <v>0</v>
      </c>
      <c r="AT64" s="10">
        <f t="shared" si="89"/>
        <v>0</v>
      </c>
      <c r="AU64" s="10">
        <f t="shared" si="90"/>
        <v>0</v>
      </c>
      <c r="AV64" s="10">
        <f t="shared" si="55"/>
        <v>0</v>
      </c>
      <c r="AW64" s="10">
        <f t="shared" si="91"/>
        <v>0</v>
      </c>
      <c r="AX64" s="10">
        <f t="shared" si="92"/>
        <v>0</v>
      </c>
      <c r="AY64" s="10">
        <f t="shared" si="93"/>
        <v>0</v>
      </c>
      <c r="AZ64" s="10">
        <f t="shared" si="94"/>
        <v>0</v>
      </c>
      <c r="BA64" s="10">
        <f t="shared" si="56"/>
        <v>0</v>
      </c>
      <c r="BB64" s="10">
        <f t="shared" si="95"/>
        <v>0</v>
      </c>
      <c r="BC64" s="10">
        <f t="shared" si="96"/>
        <v>0</v>
      </c>
      <c r="BD64" s="10">
        <f t="shared" si="97"/>
        <v>0</v>
      </c>
      <c r="BE64" s="10">
        <f t="shared" si="98"/>
        <v>0</v>
      </c>
      <c r="BF64" s="10">
        <f t="shared" si="57"/>
        <v>0</v>
      </c>
      <c r="BG64" s="10">
        <f t="shared" si="99"/>
        <v>0</v>
      </c>
      <c r="BH64" s="10">
        <f t="shared" si="100"/>
        <v>0</v>
      </c>
      <c r="BI64" s="10">
        <f t="shared" si="101"/>
        <v>0</v>
      </c>
      <c r="BJ64" s="10">
        <f t="shared" si="102"/>
        <v>0</v>
      </c>
      <c r="BK64" s="10">
        <f t="shared" si="58"/>
        <v>0</v>
      </c>
      <c r="BL64" s="20">
        <f t="shared" si="59"/>
        <v>0</v>
      </c>
      <c r="BM64" s="20">
        <f t="shared" si="60"/>
        <v>0</v>
      </c>
      <c r="BN64" s="20">
        <f t="shared" si="61"/>
        <v>0</v>
      </c>
      <c r="BO64" s="20">
        <f t="shared" si="62"/>
        <v>0</v>
      </c>
      <c r="BP64" s="10"/>
      <c r="BQ64" s="10"/>
      <c r="BR64" s="10"/>
      <c r="BS64" s="20">
        <f t="shared" si="63"/>
        <v>0</v>
      </c>
      <c r="BT64" s="20">
        <f t="shared" si="64"/>
        <v>0</v>
      </c>
      <c r="BU64" s="20">
        <f t="shared" si="103"/>
        <v>0</v>
      </c>
      <c r="BV64" s="20">
        <f t="shared" si="104"/>
        <v>0</v>
      </c>
      <c r="BW64" s="20">
        <f t="shared" si="105"/>
        <v>0</v>
      </c>
      <c r="BX64" s="20">
        <f t="shared" si="106"/>
        <v>0</v>
      </c>
      <c r="BY64" s="20">
        <f t="shared" si="107"/>
        <v>0</v>
      </c>
      <c r="BZ64" s="20">
        <f t="shared" si="108"/>
        <v>0</v>
      </c>
      <c r="CA64" s="20">
        <f t="shared" si="66"/>
        <v>0</v>
      </c>
      <c r="CB64" s="20">
        <f t="shared" si="67"/>
        <v>0</v>
      </c>
      <c r="CC64" s="44"/>
      <c r="CD64" s="20">
        <f t="shared" si="68"/>
        <v>0</v>
      </c>
      <c r="CH64" s="111" t="s">
        <v>328</v>
      </c>
      <c r="CI64" s="22"/>
      <c r="CJ64" s="7"/>
      <c r="CR64" s="4">
        <f t="shared" si="82"/>
        <v>0</v>
      </c>
      <c r="CT64" s="60" t="s">
        <v>239</v>
      </c>
      <c r="CV64" s="134">
        <f t="shared" si="83"/>
        <v>0</v>
      </c>
      <c r="CW64" s="134">
        <f t="shared" si="109"/>
        <v>0</v>
      </c>
      <c r="CX64" s="134">
        <f t="shared" si="110"/>
        <v>0</v>
      </c>
      <c r="CY64" s="134">
        <f t="shared" si="111"/>
        <v>0</v>
      </c>
      <c r="CZ64" s="134">
        <f t="shared" si="112"/>
        <v>0</v>
      </c>
      <c r="DA64" s="134">
        <f t="shared" si="113"/>
        <v>0</v>
      </c>
      <c r="DB64" s="134">
        <f t="shared" si="114"/>
        <v>0</v>
      </c>
      <c r="DC64" s="134">
        <f t="shared" si="115"/>
        <v>0</v>
      </c>
      <c r="DD64" s="134">
        <f t="shared" si="116"/>
        <v>0</v>
      </c>
      <c r="DE64" s="134">
        <f t="shared" si="117"/>
        <v>0</v>
      </c>
      <c r="DF64" s="134">
        <f t="shared" si="118"/>
        <v>0</v>
      </c>
      <c r="DG64" s="149">
        <f t="shared" si="69"/>
        <v>0</v>
      </c>
      <c r="DH64" s="149">
        <f t="shared" si="70"/>
        <v>0</v>
      </c>
      <c r="DI64" s="149">
        <f t="shared" si="71"/>
        <v>0</v>
      </c>
      <c r="DJ64" s="149">
        <f t="shared" si="72"/>
        <v>0</v>
      </c>
      <c r="DK64" s="149">
        <f t="shared" si="73"/>
        <v>0</v>
      </c>
      <c r="DL64" s="149">
        <f t="shared" si="74"/>
        <v>0</v>
      </c>
      <c r="DM64" s="149">
        <f t="shared" si="75"/>
        <v>0</v>
      </c>
      <c r="DN64" s="149">
        <f t="shared" si="76"/>
        <v>0</v>
      </c>
      <c r="DO64" s="149">
        <f t="shared" si="77"/>
        <v>0</v>
      </c>
      <c r="DP64" s="149">
        <f t="shared" si="78"/>
        <v>0</v>
      </c>
      <c r="DQ64" s="134">
        <f t="array" ref="DQ64">MIN(IF(JPRL=AI64,$AG$15:$AG$214))</f>
        <v>0</v>
      </c>
      <c r="DR64" s="134">
        <f t="array" ref="DR64">MAX(IF(JPRL=AI64,$AG$15:$AG$214))</f>
        <v>0</v>
      </c>
      <c r="DS64" s="132">
        <f t="shared" si="79"/>
        <v>0</v>
      </c>
    </row>
    <row r="65" spans="1:123" ht="24.95" customHeight="1" x14ac:dyDescent="0.25">
      <c r="A65" s="5">
        <v>51</v>
      </c>
      <c r="B65" s="214"/>
      <c r="C65" s="215"/>
      <c r="D65" s="193"/>
      <c r="E65" s="174"/>
      <c r="F65" s="175"/>
      <c r="G65" s="175"/>
      <c r="H65" s="175"/>
      <c r="I65" s="9"/>
      <c r="J65" s="169"/>
      <c r="K65" s="9"/>
      <c r="L65" s="170"/>
      <c r="M65" s="171"/>
      <c r="N65" s="9"/>
      <c r="O65" s="9"/>
      <c r="P65" s="9"/>
      <c r="Q65" s="9"/>
      <c r="R65" s="9"/>
      <c r="S65" s="9"/>
      <c r="T65" s="9"/>
      <c r="U65" s="9"/>
      <c r="V65" s="9"/>
      <c r="W65" s="9"/>
      <c r="X65" s="13"/>
      <c r="Y65" s="21"/>
      <c r="Z65" s="176"/>
      <c r="AA65" s="187">
        <f t="shared" si="45"/>
        <v>0</v>
      </c>
      <c r="AB65" s="7">
        <f t="shared" si="46"/>
        <v>0</v>
      </c>
      <c r="AC65" s="7">
        <f t="shared" si="84"/>
        <v>0</v>
      </c>
      <c r="AD65" s="10">
        <f t="shared" si="47"/>
        <v>0</v>
      </c>
      <c r="AE65" s="7">
        <f t="shared" si="48"/>
        <v>0</v>
      </c>
      <c r="AF65" s="7" t="str">
        <f t="shared" si="49"/>
        <v/>
      </c>
      <c r="AG65" s="10">
        <f t="shared" si="85"/>
        <v>0</v>
      </c>
      <c r="AH65" s="3" t="str">
        <f t="shared" si="80"/>
        <v/>
      </c>
      <c r="AI65" s="3" t="str">
        <f t="shared" si="81"/>
        <v/>
      </c>
      <c r="AJ65" s="3" t="str">
        <f t="array" ref="AJ65">IF(OR(AI65=$AI$15:AI64),"",AI65)</f>
        <v/>
      </c>
      <c r="AK65" s="3" t="str">
        <f t="shared" si="86"/>
        <v/>
      </c>
      <c r="AL65" s="3" t="str">
        <f t="array" ref="AL65">IF(OR(AK65=$AK$15:AK64),"",AK65)</f>
        <v/>
      </c>
      <c r="AM65" s="139" t="str">
        <f t="shared" si="50"/>
        <v/>
      </c>
      <c r="AN65" s="139" t="str">
        <f t="shared" si="51"/>
        <v/>
      </c>
      <c r="AO65" s="139" t="str">
        <f t="shared" si="52"/>
        <v/>
      </c>
      <c r="AP65" s="139" t="str">
        <f t="shared" si="53"/>
        <v/>
      </c>
      <c r="AQ65" s="139" t="str">
        <f t="shared" si="54"/>
        <v/>
      </c>
      <c r="AR65" s="10">
        <f t="shared" si="87"/>
        <v>0</v>
      </c>
      <c r="AS65" s="10">
        <f t="shared" si="88"/>
        <v>0</v>
      </c>
      <c r="AT65" s="10">
        <f t="shared" si="89"/>
        <v>0</v>
      </c>
      <c r="AU65" s="10">
        <f t="shared" si="90"/>
        <v>0</v>
      </c>
      <c r="AV65" s="10">
        <f t="shared" si="55"/>
        <v>0</v>
      </c>
      <c r="AW65" s="10">
        <f t="shared" si="91"/>
        <v>0</v>
      </c>
      <c r="AX65" s="10">
        <f t="shared" si="92"/>
        <v>0</v>
      </c>
      <c r="AY65" s="10">
        <f t="shared" si="93"/>
        <v>0</v>
      </c>
      <c r="AZ65" s="10">
        <f t="shared" si="94"/>
        <v>0</v>
      </c>
      <c r="BA65" s="10">
        <f t="shared" si="56"/>
        <v>0</v>
      </c>
      <c r="BB65" s="10">
        <f t="shared" si="95"/>
        <v>0</v>
      </c>
      <c r="BC65" s="10">
        <f t="shared" si="96"/>
        <v>0</v>
      </c>
      <c r="BD65" s="10">
        <f t="shared" si="97"/>
        <v>0</v>
      </c>
      <c r="BE65" s="10">
        <f t="shared" si="98"/>
        <v>0</v>
      </c>
      <c r="BF65" s="10">
        <f t="shared" si="57"/>
        <v>0</v>
      </c>
      <c r="BG65" s="10">
        <f t="shared" si="99"/>
        <v>0</v>
      </c>
      <c r="BH65" s="10">
        <f t="shared" si="100"/>
        <v>0</v>
      </c>
      <c r="BI65" s="10">
        <f t="shared" si="101"/>
        <v>0</v>
      </c>
      <c r="BJ65" s="10">
        <f t="shared" si="102"/>
        <v>0</v>
      </c>
      <c r="BK65" s="10">
        <f t="shared" si="58"/>
        <v>0</v>
      </c>
      <c r="BL65" s="20">
        <f t="shared" si="59"/>
        <v>0</v>
      </c>
      <c r="BM65" s="20">
        <f t="shared" si="60"/>
        <v>0</v>
      </c>
      <c r="BN65" s="20">
        <f t="shared" si="61"/>
        <v>0</v>
      </c>
      <c r="BO65" s="20">
        <f t="shared" si="62"/>
        <v>0</v>
      </c>
      <c r="BP65" s="10"/>
      <c r="BQ65" s="10"/>
      <c r="BR65" s="10"/>
      <c r="BS65" s="20">
        <f t="shared" si="63"/>
        <v>0</v>
      </c>
      <c r="BT65" s="20">
        <f t="shared" si="64"/>
        <v>0</v>
      </c>
      <c r="BU65" s="20">
        <f t="shared" si="103"/>
        <v>0</v>
      </c>
      <c r="BV65" s="20">
        <f t="shared" si="104"/>
        <v>0</v>
      </c>
      <c r="BW65" s="20">
        <f t="shared" si="105"/>
        <v>0</v>
      </c>
      <c r="BX65" s="20">
        <f t="shared" si="106"/>
        <v>0</v>
      </c>
      <c r="BY65" s="20">
        <f t="shared" si="107"/>
        <v>0</v>
      </c>
      <c r="BZ65" s="20">
        <f t="shared" si="108"/>
        <v>0</v>
      </c>
      <c r="CA65" s="20">
        <f t="shared" si="66"/>
        <v>0</v>
      </c>
      <c r="CB65" s="20">
        <f t="shared" si="67"/>
        <v>0</v>
      </c>
      <c r="CC65" s="44"/>
      <c r="CD65" s="20">
        <f t="shared" si="68"/>
        <v>0</v>
      </c>
      <c r="CH65" s="111" t="s">
        <v>329</v>
      </c>
      <c r="CI65" s="22"/>
      <c r="CJ65" s="7"/>
      <c r="CR65" s="4">
        <f t="shared" si="82"/>
        <v>0</v>
      </c>
      <c r="CT65" s="60" t="s">
        <v>240</v>
      </c>
      <c r="CV65" s="134">
        <f t="shared" si="83"/>
        <v>0</v>
      </c>
      <c r="CW65" s="134">
        <f t="shared" si="109"/>
        <v>0</v>
      </c>
      <c r="CX65" s="134">
        <f t="shared" si="110"/>
        <v>0</v>
      </c>
      <c r="CY65" s="134">
        <f t="shared" si="111"/>
        <v>0</v>
      </c>
      <c r="CZ65" s="134">
        <f t="shared" si="112"/>
        <v>0</v>
      </c>
      <c r="DA65" s="134">
        <f t="shared" si="113"/>
        <v>0</v>
      </c>
      <c r="DB65" s="134">
        <f t="shared" si="114"/>
        <v>0</v>
      </c>
      <c r="DC65" s="134">
        <f t="shared" si="115"/>
        <v>0</v>
      </c>
      <c r="DD65" s="134">
        <f t="shared" si="116"/>
        <v>0</v>
      </c>
      <c r="DE65" s="134">
        <f t="shared" si="117"/>
        <v>0</v>
      </c>
      <c r="DF65" s="134">
        <f t="shared" si="118"/>
        <v>0</v>
      </c>
      <c r="DG65" s="149">
        <f t="shared" si="69"/>
        <v>0</v>
      </c>
      <c r="DH65" s="149">
        <f t="shared" si="70"/>
        <v>0</v>
      </c>
      <c r="DI65" s="149">
        <f t="shared" si="71"/>
        <v>0</v>
      </c>
      <c r="DJ65" s="149">
        <f t="shared" si="72"/>
        <v>0</v>
      </c>
      <c r="DK65" s="149">
        <f t="shared" si="73"/>
        <v>0</v>
      </c>
      <c r="DL65" s="149">
        <f t="shared" si="74"/>
        <v>0</v>
      </c>
      <c r="DM65" s="149">
        <f t="shared" si="75"/>
        <v>0</v>
      </c>
      <c r="DN65" s="149">
        <f t="shared" si="76"/>
        <v>0</v>
      </c>
      <c r="DO65" s="149">
        <f t="shared" si="77"/>
        <v>0</v>
      </c>
      <c r="DP65" s="149">
        <f t="shared" si="78"/>
        <v>0</v>
      </c>
      <c r="DQ65" s="134">
        <f t="array" ref="DQ65">MIN(IF(JPRL=AI65,$AG$15:$AG$214))</f>
        <v>0</v>
      </c>
      <c r="DR65" s="134">
        <f t="array" ref="DR65">MAX(IF(JPRL=AI65,$AG$15:$AG$214))</f>
        <v>0</v>
      </c>
      <c r="DS65" s="132">
        <f t="shared" si="79"/>
        <v>0</v>
      </c>
    </row>
    <row r="66" spans="1:123" ht="24.95" customHeight="1" x14ac:dyDescent="0.25">
      <c r="A66" s="5">
        <v>52</v>
      </c>
      <c r="B66" s="214"/>
      <c r="C66" s="215"/>
      <c r="D66" s="193"/>
      <c r="E66" s="174"/>
      <c r="F66" s="175"/>
      <c r="G66" s="175"/>
      <c r="H66" s="175"/>
      <c r="I66" s="9"/>
      <c r="J66" s="169"/>
      <c r="K66" s="9"/>
      <c r="L66" s="170"/>
      <c r="M66" s="171"/>
      <c r="N66" s="9"/>
      <c r="O66" s="9"/>
      <c r="P66" s="9"/>
      <c r="Q66" s="9"/>
      <c r="R66" s="9"/>
      <c r="S66" s="9"/>
      <c r="T66" s="9"/>
      <c r="U66" s="9"/>
      <c r="V66" s="9"/>
      <c r="W66" s="9"/>
      <c r="X66" s="13"/>
      <c r="Y66" s="21"/>
      <c r="Z66" s="176"/>
      <c r="AA66" s="187">
        <f t="shared" si="45"/>
        <v>0</v>
      </c>
      <c r="AB66" s="7">
        <f t="shared" si="46"/>
        <v>0</v>
      </c>
      <c r="AC66" s="7">
        <f t="shared" si="84"/>
        <v>0</v>
      </c>
      <c r="AD66" s="10">
        <f t="shared" si="47"/>
        <v>0</v>
      </c>
      <c r="AE66" s="7">
        <f t="shared" si="48"/>
        <v>0</v>
      </c>
      <c r="AF66" s="7" t="str">
        <f t="shared" si="49"/>
        <v/>
      </c>
      <c r="AG66" s="10">
        <f t="shared" si="85"/>
        <v>0</v>
      </c>
      <c r="AH66" s="3" t="str">
        <f t="shared" si="80"/>
        <v/>
      </c>
      <c r="AI66" s="3" t="str">
        <f t="shared" si="81"/>
        <v/>
      </c>
      <c r="AJ66" s="3" t="str">
        <f t="array" ref="AJ66">IF(OR(AI66=$AI$15:AI65),"",AI66)</f>
        <v/>
      </c>
      <c r="AK66" s="3" t="str">
        <f t="shared" si="86"/>
        <v/>
      </c>
      <c r="AL66" s="3" t="str">
        <f t="array" ref="AL66">IF(OR(AK66=$AK$15:AK65),"",AK66)</f>
        <v/>
      </c>
      <c r="AM66" s="139" t="str">
        <f t="shared" si="50"/>
        <v/>
      </c>
      <c r="AN66" s="139" t="str">
        <f t="shared" si="51"/>
        <v/>
      </c>
      <c r="AO66" s="139" t="str">
        <f t="shared" si="52"/>
        <v/>
      </c>
      <c r="AP66" s="139" t="str">
        <f t="shared" si="53"/>
        <v/>
      </c>
      <c r="AQ66" s="139" t="str">
        <f t="shared" si="54"/>
        <v/>
      </c>
      <c r="AR66" s="10">
        <f t="shared" si="87"/>
        <v>0</v>
      </c>
      <c r="AS66" s="10">
        <f t="shared" si="88"/>
        <v>0</v>
      </c>
      <c r="AT66" s="10">
        <f t="shared" si="89"/>
        <v>0</v>
      </c>
      <c r="AU66" s="10">
        <f t="shared" si="90"/>
        <v>0</v>
      </c>
      <c r="AV66" s="10">
        <f t="shared" si="55"/>
        <v>0</v>
      </c>
      <c r="AW66" s="10">
        <f t="shared" si="91"/>
        <v>0</v>
      </c>
      <c r="AX66" s="10">
        <f t="shared" si="92"/>
        <v>0</v>
      </c>
      <c r="AY66" s="10">
        <f t="shared" si="93"/>
        <v>0</v>
      </c>
      <c r="AZ66" s="10">
        <f t="shared" si="94"/>
        <v>0</v>
      </c>
      <c r="BA66" s="10">
        <f t="shared" si="56"/>
        <v>0</v>
      </c>
      <c r="BB66" s="10">
        <f t="shared" si="95"/>
        <v>0</v>
      </c>
      <c r="BC66" s="10">
        <f t="shared" si="96"/>
        <v>0</v>
      </c>
      <c r="BD66" s="10">
        <f t="shared" si="97"/>
        <v>0</v>
      </c>
      <c r="BE66" s="10">
        <f t="shared" si="98"/>
        <v>0</v>
      </c>
      <c r="BF66" s="10">
        <f t="shared" si="57"/>
        <v>0</v>
      </c>
      <c r="BG66" s="10">
        <f t="shared" si="99"/>
        <v>0</v>
      </c>
      <c r="BH66" s="10">
        <f t="shared" si="100"/>
        <v>0</v>
      </c>
      <c r="BI66" s="10">
        <f t="shared" si="101"/>
        <v>0</v>
      </c>
      <c r="BJ66" s="10">
        <f t="shared" si="102"/>
        <v>0</v>
      </c>
      <c r="BK66" s="10">
        <f t="shared" si="58"/>
        <v>0</v>
      </c>
      <c r="BL66" s="20">
        <f t="shared" si="59"/>
        <v>0</v>
      </c>
      <c r="BM66" s="20">
        <f t="shared" si="60"/>
        <v>0</v>
      </c>
      <c r="BN66" s="20">
        <f t="shared" si="61"/>
        <v>0</v>
      </c>
      <c r="BO66" s="20">
        <f t="shared" si="62"/>
        <v>0</v>
      </c>
      <c r="BP66" s="10"/>
      <c r="BQ66" s="10"/>
      <c r="BR66" s="10"/>
      <c r="BS66" s="20">
        <f t="shared" si="63"/>
        <v>0</v>
      </c>
      <c r="BT66" s="20">
        <f t="shared" si="64"/>
        <v>0</v>
      </c>
      <c r="BU66" s="20">
        <f t="shared" si="103"/>
        <v>0</v>
      </c>
      <c r="BV66" s="20">
        <f t="shared" si="104"/>
        <v>0</v>
      </c>
      <c r="BW66" s="20">
        <f t="shared" si="105"/>
        <v>0</v>
      </c>
      <c r="BX66" s="20">
        <f t="shared" si="106"/>
        <v>0</v>
      </c>
      <c r="BY66" s="20">
        <f t="shared" si="107"/>
        <v>0</v>
      </c>
      <c r="BZ66" s="20">
        <f t="shared" si="108"/>
        <v>0</v>
      </c>
      <c r="CA66" s="20">
        <f t="shared" si="66"/>
        <v>0</v>
      </c>
      <c r="CB66" s="20">
        <f t="shared" si="67"/>
        <v>0</v>
      </c>
      <c r="CC66" s="44"/>
      <c r="CD66" s="20">
        <f t="shared" si="68"/>
        <v>0</v>
      </c>
      <c r="CH66" s="111" t="s">
        <v>330</v>
      </c>
      <c r="CI66" s="22"/>
      <c r="CJ66" s="7"/>
      <c r="CR66" s="4">
        <f t="shared" si="82"/>
        <v>0</v>
      </c>
      <c r="CT66" s="60" t="s">
        <v>241</v>
      </c>
      <c r="CV66" s="134">
        <f t="shared" si="83"/>
        <v>0</v>
      </c>
      <c r="CW66" s="134">
        <f t="shared" si="109"/>
        <v>0</v>
      </c>
      <c r="CX66" s="134">
        <f t="shared" si="110"/>
        <v>0</v>
      </c>
      <c r="CY66" s="134">
        <f t="shared" si="111"/>
        <v>0</v>
      </c>
      <c r="CZ66" s="134">
        <f t="shared" si="112"/>
        <v>0</v>
      </c>
      <c r="DA66" s="134">
        <f t="shared" si="113"/>
        <v>0</v>
      </c>
      <c r="DB66" s="134">
        <f t="shared" si="114"/>
        <v>0</v>
      </c>
      <c r="DC66" s="134">
        <f t="shared" si="115"/>
        <v>0</v>
      </c>
      <c r="DD66" s="134">
        <f t="shared" si="116"/>
        <v>0</v>
      </c>
      <c r="DE66" s="134">
        <f t="shared" si="117"/>
        <v>0</v>
      </c>
      <c r="DF66" s="134">
        <f t="shared" si="118"/>
        <v>0</v>
      </c>
      <c r="DG66" s="149">
        <f t="shared" si="69"/>
        <v>0</v>
      </c>
      <c r="DH66" s="149">
        <f t="shared" si="70"/>
        <v>0</v>
      </c>
      <c r="DI66" s="149">
        <f t="shared" si="71"/>
        <v>0</v>
      </c>
      <c r="DJ66" s="149">
        <f t="shared" si="72"/>
        <v>0</v>
      </c>
      <c r="DK66" s="149">
        <f t="shared" si="73"/>
        <v>0</v>
      </c>
      <c r="DL66" s="149">
        <f t="shared" si="74"/>
        <v>0</v>
      </c>
      <c r="DM66" s="149">
        <f t="shared" si="75"/>
        <v>0</v>
      </c>
      <c r="DN66" s="149">
        <f t="shared" si="76"/>
        <v>0</v>
      </c>
      <c r="DO66" s="149">
        <f t="shared" si="77"/>
        <v>0</v>
      </c>
      <c r="DP66" s="149">
        <f t="shared" si="78"/>
        <v>0</v>
      </c>
      <c r="DQ66" s="134">
        <f t="array" ref="DQ66">MIN(IF(JPRL=AI66,$AG$15:$AG$214))</f>
        <v>0</v>
      </c>
      <c r="DR66" s="134">
        <f t="array" ref="DR66">MAX(IF(JPRL=AI66,$AG$15:$AG$214))</f>
        <v>0</v>
      </c>
      <c r="DS66" s="132">
        <f t="shared" si="79"/>
        <v>0</v>
      </c>
    </row>
    <row r="67" spans="1:123" ht="24.95" customHeight="1" x14ac:dyDescent="0.25">
      <c r="A67" s="5">
        <v>53</v>
      </c>
      <c r="B67" s="214"/>
      <c r="C67" s="215"/>
      <c r="D67" s="193"/>
      <c r="E67" s="174"/>
      <c r="F67" s="175"/>
      <c r="G67" s="175"/>
      <c r="H67" s="175"/>
      <c r="I67" s="9"/>
      <c r="J67" s="169"/>
      <c r="K67" s="9"/>
      <c r="L67" s="170"/>
      <c r="M67" s="171"/>
      <c r="N67" s="9"/>
      <c r="O67" s="9"/>
      <c r="P67" s="9"/>
      <c r="Q67" s="9"/>
      <c r="R67" s="9"/>
      <c r="S67" s="9"/>
      <c r="T67" s="9"/>
      <c r="U67" s="9"/>
      <c r="V67" s="9"/>
      <c r="W67" s="9"/>
      <c r="X67" s="13"/>
      <c r="Y67" s="21"/>
      <c r="Z67" s="176"/>
      <c r="AA67" s="187">
        <f t="shared" si="45"/>
        <v>0</v>
      </c>
      <c r="AB67" s="7">
        <f t="shared" si="46"/>
        <v>0</v>
      </c>
      <c r="AC67" s="7">
        <f t="shared" si="84"/>
        <v>0</v>
      </c>
      <c r="AD67" s="10">
        <f t="shared" si="47"/>
        <v>0</v>
      </c>
      <c r="AE67" s="7">
        <f t="shared" si="48"/>
        <v>0</v>
      </c>
      <c r="AF67" s="7" t="str">
        <f t="shared" si="49"/>
        <v/>
      </c>
      <c r="AG67" s="10">
        <f t="shared" si="85"/>
        <v>0</v>
      </c>
      <c r="AH67" s="3" t="str">
        <f t="shared" si="80"/>
        <v/>
      </c>
      <c r="AI67" s="3" t="str">
        <f t="shared" si="81"/>
        <v/>
      </c>
      <c r="AJ67" s="3" t="str">
        <f t="array" ref="AJ67">IF(OR(AI67=$AI$15:AI66),"",AI67)</f>
        <v/>
      </c>
      <c r="AK67" s="3" t="str">
        <f t="shared" si="86"/>
        <v/>
      </c>
      <c r="AL67" s="3" t="str">
        <f t="array" ref="AL67">IF(OR(AK67=$AK$15:AK66),"",AK67)</f>
        <v/>
      </c>
      <c r="AM67" s="139" t="str">
        <f t="shared" si="50"/>
        <v/>
      </c>
      <c r="AN67" s="139" t="str">
        <f t="shared" si="51"/>
        <v/>
      </c>
      <c r="AO67" s="139" t="str">
        <f t="shared" si="52"/>
        <v/>
      </c>
      <c r="AP67" s="139" t="str">
        <f t="shared" si="53"/>
        <v/>
      </c>
      <c r="AQ67" s="139" t="str">
        <f t="shared" si="54"/>
        <v/>
      </c>
      <c r="AR67" s="10">
        <f t="shared" si="87"/>
        <v>0</v>
      </c>
      <c r="AS67" s="10">
        <f t="shared" si="88"/>
        <v>0</v>
      </c>
      <c r="AT67" s="10">
        <f t="shared" si="89"/>
        <v>0</v>
      </c>
      <c r="AU67" s="10">
        <f t="shared" si="90"/>
        <v>0</v>
      </c>
      <c r="AV67" s="10">
        <f t="shared" si="55"/>
        <v>0</v>
      </c>
      <c r="AW67" s="10">
        <f t="shared" si="91"/>
        <v>0</v>
      </c>
      <c r="AX67" s="10">
        <f t="shared" si="92"/>
        <v>0</v>
      </c>
      <c r="AY67" s="10">
        <f t="shared" si="93"/>
        <v>0</v>
      </c>
      <c r="AZ67" s="10">
        <f t="shared" si="94"/>
        <v>0</v>
      </c>
      <c r="BA67" s="10">
        <f t="shared" si="56"/>
        <v>0</v>
      </c>
      <c r="BB67" s="10">
        <f t="shared" si="95"/>
        <v>0</v>
      </c>
      <c r="BC67" s="10">
        <f t="shared" si="96"/>
        <v>0</v>
      </c>
      <c r="BD67" s="10">
        <f t="shared" si="97"/>
        <v>0</v>
      </c>
      <c r="BE67" s="10">
        <f t="shared" si="98"/>
        <v>0</v>
      </c>
      <c r="BF67" s="10">
        <f t="shared" si="57"/>
        <v>0</v>
      </c>
      <c r="BG67" s="10">
        <f t="shared" si="99"/>
        <v>0</v>
      </c>
      <c r="BH67" s="10">
        <f t="shared" si="100"/>
        <v>0</v>
      </c>
      <c r="BI67" s="10">
        <f t="shared" si="101"/>
        <v>0</v>
      </c>
      <c r="BJ67" s="10">
        <f t="shared" si="102"/>
        <v>0</v>
      </c>
      <c r="BK67" s="10">
        <f t="shared" si="58"/>
        <v>0</v>
      </c>
      <c r="BL67" s="20">
        <f t="shared" si="59"/>
        <v>0</v>
      </c>
      <c r="BM67" s="20">
        <f t="shared" si="60"/>
        <v>0</v>
      </c>
      <c r="BN67" s="20">
        <f t="shared" si="61"/>
        <v>0</v>
      </c>
      <c r="BO67" s="20">
        <f t="shared" si="62"/>
        <v>0</v>
      </c>
      <c r="BP67" s="10"/>
      <c r="BQ67" s="10"/>
      <c r="BR67" s="10"/>
      <c r="BS67" s="20">
        <f t="shared" si="63"/>
        <v>0</v>
      </c>
      <c r="BT67" s="20">
        <f t="shared" si="64"/>
        <v>0</v>
      </c>
      <c r="BU67" s="20">
        <f t="shared" si="103"/>
        <v>0</v>
      </c>
      <c r="BV67" s="20">
        <f t="shared" si="104"/>
        <v>0</v>
      </c>
      <c r="BW67" s="20">
        <f t="shared" si="105"/>
        <v>0</v>
      </c>
      <c r="BX67" s="20">
        <f t="shared" si="106"/>
        <v>0</v>
      </c>
      <c r="BY67" s="20">
        <f t="shared" si="107"/>
        <v>0</v>
      </c>
      <c r="BZ67" s="20">
        <f t="shared" si="108"/>
        <v>0</v>
      </c>
      <c r="CA67" s="20">
        <f t="shared" si="66"/>
        <v>0</v>
      </c>
      <c r="CB67" s="20">
        <f t="shared" si="67"/>
        <v>0</v>
      </c>
      <c r="CC67" s="44"/>
      <c r="CD67" s="20">
        <f t="shared" si="68"/>
        <v>0</v>
      </c>
      <c r="CH67" s="110"/>
      <c r="CI67" s="22"/>
      <c r="CJ67" s="7"/>
      <c r="CT67" s="60" t="s">
        <v>242</v>
      </c>
      <c r="CV67" s="134">
        <f t="shared" si="83"/>
        <v>0</v>
      </c>
      <c r="CW67" s="134">
        <f t="shared" si="109"/>
        <v>0</v>
      </c>
      <c r="CX67" s="134">
        <f t="shared" si="110"/>
        <v>0</v>
      </c>
      <c r="CY67" s="134">
        <f t="shared" si="111"/>
        <v>0</v>
      </c>
      <c r="CZ67" s="134">
        <f t="shared" si="112"/>
        <v>0</v>
      </c>
      <c r="DA67" s="134">
        <f t="shared" si="113"/>
        <v>0</v>
      </c>
      <c r="DB67" s="134">
        <f t="shared" si="114"/>
        <v>0</v>
      </c>
      <c r="DC67" s="134">
        <f t="shared" si="115"/>
        <v>0</v>
      </c>
      <c r="DD67" s="134">
        <f t="shared" si="116"/>
        <v>0</v>
      </c>
      <c r="DE67" s="134">
        <f t="shared" si="117"/>
        <v>0</v>
      </c>
      <c r="DF67" s="134">
        <f t="shared" si="118"/>
        <v>0</v>
      </c>
      <c r="DG67" s="149">
        <f t="shared" si="69"/>
        <v>0</v>
      </c>
      <c r="DH67" s="149">
        <f t="shared" si="70"/>
        <v>0</v>
      </c>
      <c r="DI67" s="149">
        <f t="shared" si="71"/>
        <v>0</v>
      </c>
      <c r="DJ67" s="149">
        <f t="shared" si="72"/>
        <v>0</v>
      </c>
      <c r="DK67" s="149">
        <f t="shared" si="73"/>
        <v>0</v>
      </c>
      <c r="DL67" s="149">
        <f t="shared" si="74"/>
        <v>0</v>
      </c>
      <c r="DM67" s="149">
        <f t="shared" si="75"/>
        <v>0</v>
      </c>
      <c r="DN67" s="149">
        <f t="shared" si="76"/>
        <v>0</v>
      </c>
      <c r="DO67" s="149">
        <f t="shared" si="77"/>
        <v>0</v>
      </c>
      <c r="DP67" s="149">
        <f t="shared" si="78"/>
        <v>0</v>
      </c>
      <c r="DQ67" s="134">
        <f t="array" ref="DQ67">MIN(IF(JPRL=AI67,$AG$15:$AG$214))</f>
        <v>0</v>
      </c>
      <c r="DR67" s="134">
        <f t="array" ref="DR67">MAX(IF(JPRL=AI67,$AG$15:$AG$214))</f>
        <v>0</v>
      </c>
      <c r="DS67" s="132">
        <f t="shared" si="79"/>
        <v>0</v>
      </c>
    </row>
    <row r="68" spans="1:123" ht="24.95" customHeight="1" x14ac:dyDescent="0.25">
      <c r="A68" s="5">
        <v>54</v>
      </c>
      <c r="B68" s="214"/>
      <c r="C68" s="215"/>
      <c r="D68" s="193"/>
      <c r="E68" s="174"/>
      <c r="F68" s="175"/>
      <c r="G68" s="175"/>
      <c r="H68" s="175"/>
      <c r="I68" s="9"/>
      <c r="J68" s="169"/>
      <c r="K68" s="9"/>
      <c r="L68" s="170"/>
      <c r="M68" s="171"/>
      <c r="N68" s="9"/>
      <c r="O68" s="9"/>
      <c r="P68" s="9"/>
      <c r="Q68" s="9"/>
      <c r="R68" s="9"/>
      <c r="S68" s="9"/>
      <c r="T68" s="9"/>
      <c r="U68" s="9"/>
      <c r="V68" s="9"/>
      <c r="W68" s="9"/>
      <c r="X68" s="13"/>
      <c r="Y68" s="21"/>
      <c r="Z68" s="176"/>
      <c r="AA68" s="187">
        <f t="shared" si="45"/>
        <v>0</v>
      </c>
      <c r="AB68" s="7">
        <f t="shared" si="46"/>
        <v>0</v>
      </c>
      <c r="AC68" s="7">
        <f t="shared" si="84"/>
        <v>0</v>
      </c>
      <c r="AD68" s="10">
        <f t="shared" si="47"/>
        <v>0</v>
      </c>
      <c r="AE68" s="7">
        <f t="shared" si="48"/>
        <v>0</v>
      </c>
      <c r="AF68" s="7" t="str">
        <f t="shared" si="49"/>
        <v/>
      </c>
      <c r="AG68" s="10">
        <f t="shared" si="85"/>
        <v>0</v>
      </c>
      <c r="AH68" s="3" t="str">
        <f t="shared" si="80"/>
        <v/>
      </c>
      <c r="AI68" s="3" t="str">
        <f t="shared" si="81"/>
        <v/>
      </c>
      <c r="AJ68" s="3" t="str">
        <f t="array" ref="AJ68">IF(OR(AI68=$AI$15:AI67),"",AI68)</f>
        <v/>
      </c>
      <c r="AK68" s="3" t="str">
        <f t="shared" si="86"/>
        <v/>
      </c>
      <c r="AL68" s="3" t="str">
        <f t="array" ref="AL68">IF(OR(AK68=$AK$15:AK67),"",AK68)</f>
        <v/>
      </c>
      <c r="AM68" s="139" t="str">
        <f t="shared" si="50"/>
        <v/>
      </c>
      <c r="AN68" s="139" t="str">
        <f t="shared" si="51"/>
        <v/>
      </c>
      <c r="AO68" s="139" t="str">
        <f t="shared" si="52"/>
        <v/>
      </c>
      <c r="AP68" s="139" t="str">
        <f t="shared" si="53"/>
        <v/>
      </c>
      <c r="AQ68" s="139" t="str">
        <f t="shared" si="54"/>
        <v/>
      </c>
      <c r="AR68" s="10">
        <f t="shared" si="87"/>
        <v>0</v>
      </c>
      <c r="AS68" s="10">
        <f t="shared" si="88"/>
        <v>0</v>
      </c>
      <c r="AT68" s="10">
        <f t="shared" si="89"/>
        <v>0</v>
      </c>
      <c r="AU68" s="10">
        <f t="shared" si="90"/>
        <v>0</v>
      </c>
      <c r="AV68" s="10">
        <f t="shared" si="55"/>
        <v>0</v>
      </c>
      <c r="AW68" s="10">
        <f t="shared" si="91"/>
        <v>0</v>
      </c>
      <c r="AX68" s="10">
        <f t="shared" si="92"/>
        <v>0</v>
      </c>
      <c r="AY68" s="10">
        <f t="shared" si="93"/>
        <v>0</v>
      </c>
      <c r="AZ68" s="10">
        <f t="shared" si="94"/>
        <v>0</v>
      </c>
      <c r="BA68" s="10">
        <f t="shared" si="56"/>
        <v>0</v>
      </c>
      <c r="BB68" s="10">
        <f t="shared" si="95"/>
        <v>0</v>
      </c>
      <c r="BC68" s="10">
        <f t="shared" si="96"/>
        <v>0</v>
      </c>
      <c r="BD68" s="10">
        <f t="shared" si="97"/>
        <v>0</v>
      </c>
      <c r="BE68" s="10">
        <f t="shared" si="98"/>
        <v>0</v>
      </c>
      <c r="BF68" s="10">
        <f t="shared" si="57"/>
        <v>0</v>
      </c>
      <c r="BG68" s="10">
        <f t="shared" si="99"/>
        <v>0</v>
      </c>
      <c r="BH68" s="10">
        <f t="shared" si="100"/>
        <v>0</v>
      </c>
      <c r="BI68" s="10">
        <f t="shared" si="101"/>
        <v>0</v>
      </c>
      <c r="BJ68" s="10">
        <f t="shared" si="102"/>
        <v>0</v>
      </c>
      <c r="BK68" s="10">
        <f t="shared" si="58"/>
        <v>0</v>
      </c>
      <c r="BL68" s="20">
        <f t="shared" si="59"/>
        <v>0</v>
      </c>
      <c r="BM68" s="20">
        <f t="shared" si="60"/>
        <v>0</v>
      </c>
      <c r="BN68" s="20">
        <f t="shared" si="61"/>
        <v>0</v>
      </c>
      <c r="BO68" s="20">
        <f t="shared" si="62"/>
        <v>0</v>
      </c>
      <c r="BP68" s="10"/>
      <c r="BQ68" s="10"/>
      <c r="BR68" s="10"/>
      <c r="BS68" s="20">
        <f t="shared" si="63"/>
        <v>0</v>
      </c>
      <c r="BT68" s="20">
        <f t="shared" si="64"/>
        <v>0</v>
      </c>
      <c r="BU68" s="20">
        <f t="shared" si="103"/>
        <v>0</v>
      </c>
      <c r="BV68" s="20">
        <f t="shared" si="104"/>
        <v>0</v>
      </c>
      <c r="BW68" s="20">
        <f t="shared" si="105"/>
        <v>0</v>
      </c>
      <c r="BX68" s="20">
        <f t="shared" si="106"/>
        <v>0</v>
      </c>
      <c r="BY68" s="20">
        <f t="shared" si="107"/>
        <v>0</v>
      </c>
      <c r="BZ68" s="20">
        <f t="shared" si="108"/>
        <v>0</v>
      </c>
      <c r="CA68" s="20">
        <f t="shared" si="66"/>
        <v>0</v>
      </c>
      <c r="CB68" s="20">
        <f t="shared" si="67"/>
        <v>0</v>
      </c>
      <c r="CC68" s="44"/>
      <c r="CD68" s="20">
        <f t="shared" si="68"/>
        <v>0</v>
      </c>
      <c r="CH68" s="110"/>
      <c r="CI68" s="22"/>
      <c r="CJ68" s="7"/>
      <c r="CT68" s="60" t="s">
        <v>243</v>
      </c>
      <c r="CV68" s="134">
        <f t="shared" si="83"/>
        <v>0</v>
      </c>
      <c r="CW68" s="134">
        <f t="shared" si="109"/>
        <v>0</v>
      </c>
      <c r="CX68" s="134">
        <f t="shared" si="110"/>
        <v>0</v>
      </c>
      <c r="CY68" s="134">
        <f t="shared" si="111"/>
        <v>0</v>
      </c>
      <c r="CZ68" s="134">
        <f t="shared" si="112"/>
        <v>0</v>
      </c>
      <c r="DA68" s="134">
        <f t="shared" si="113"/>
        <v>0</v>
      </c>
      <c r="DB68" s="134">
        <f t="shared" si="114"/>
        <v>0</v>
      </c>
      <c r="DC68" s="134">
        <f t="shared" si="115"/>
        <v>0</v>
      </c>
      <c r="DD68" s="134">
        <f t="shared" si="116"/>
        <v>0</v>
      </c>
      <c r="DE68" s="134">
        <f t="shared" si="117"/>
        <v>0</v>
      </c>
      <c r="DF68" s="134">
        <f t="shared" si="118"/>
        <v>0</v>
      </c>
      <c r="DG68" s="149">
        <f t="shared" si="69"/>
        <v>0</v>
      </c>
      <c r="DH68" s="149">
        <f t="shared" si="70"/>
        <v>0</v>
      </c>
      <c r="DI68" s="149">
        <f t="shared" si="71"/>
        <v>0</v>
      </c>
      <c r="DJ68" s="149">
        <f t="shared" si="72"/>
        <v>0</v>
      </c>
      <c r="DK68" s="149">
        <f t="shared" si="73"/>
        <v>0</v>
      </c>
      <c r="DL68" s="149">
        <f t="shared" si="74"/>
        <v>0</v>
      </c>
      <c r="DM68" s="149">
        <f t="shared" si="75"/>
        <v>0</v>
      </c>
      <c r="DN68" s="149">
        <f t="shared" si="76"/>
        <v>0</v>
      </c>
      <c r="DO68" s="149">
        <f t="shared" si="77"/>
        <v>0</v>
      </c>
      <c r="DP68" s="149">
        <f t="shared" si="78"/>
        <v>0</v>
      </c>
      <c r="DQ68" s="134">
        <f t="array" ref="DQ68">MIN(IF(JPRL=AI68,$AG$15:$AG$214))</f>
        <v>0</v>
      </c>
      <c r="DR68" s="134">
        <f t="array" ref="DR68">MAX(IF(JPRL=AI68,$AG$15:$AG$214))</f>
        <v>0</v>
      </c>
      <c r="DS68" s="132">
        <f t="shared" si="79"/>
        <v>0</v>
      </c>
    </row>
    <row r="69" spans="1:123" ht="24.95" customHeight="1" x14ac:dyDescent="0.25">
      <c r="A69" s="5">
        <v>55</v>
      </c>
      <c r="B69" s="214"/>
      <c r="C69" s="215"/>
      <c r="D69" s="193"/>
      <c r="E69" s="174"/>
      <c r="F69" s="175"/>
      <c r="G69" s="175"/>
      <c r="H69" s="175"/>
      <c r="I69" s="9"/>
      <c r="J69" s="169"/>
      <c r="K69" s="9"/>
      <c r="L69" s="170"/>
      <c r="M69" s="171"/>
      <c r="N69" s="9"/>
      <c r="O69" s="9"/>
      <c r="P69" s="9"/>
      <c r="Q69" s="9"/>
      <c r="R69" s="9"/>
      <c r="S69" s="9"/>
      <c r="T69" s="9"/>
      <c r="U69" s="9"/>
      <c r="V69" s="9"/>
      <c r="W69" s="9"/>
      <c r="X69" s="13"/>
      <c r="Y69" s="21"/>
      <c r="Z69" s="176"/>
      <c r="AA69" s="187">
        <f t="shared" si="45"/>
        <v>0</v>
      </c>
      <c r="AB69" s="7">
        <f t="shared" si="46"/>
        <v>0</v>
      </c>
      <c r="AC69" s="7">
        <f t="shared" si="84"/>
        <v>0</v>
      </c>
      <c r="AD69" s="10">
        <f t="shared" si="47"/>
        <v>0</v>
      </c>
      <c r="AE69" s="7">
        <f t="shared" si="48"/>
        <v>0</v>
      </c>
      <c r="AF69" s="7" t="str">
        <f t="shared" si="49"/>
        <v/>
      </c>
      <c r="AG69" s="10">
        <f t="shared" si="85"/>
        <v>0</v>
      </c>
      <c r="AH69" s="3" t="str">
        <f t="shared" si="80"/>
        <v/>
      </c>
      <c r="AI69" s="3" t="str">
        <f t="shared" si="81"/>
        <v/>
      </c>
      <c r="AJ69" s="3" t="str">
        <f t="array" ref="AJ69">IF(OR(AI69=$AI$15:AI68),"",AI69)</f>
        <v/>
      </c>
      <c r="AK69" s="3" t="str">
        <f t="shared" si="86"/>
        <v/>
      </c>
      <c r="AL69" s="3" t="str">
        <f t="array" ref="AL69">IF(OR(AK69=$AK$15:AK68),"",AK69)</f>
        <v/>
      </c>
      <c r="AM69" s="139" t="str">
        <f t="shared" si="50"/>
        <v/>
      </c>
      <c r="AN69" s="139" t="str">
        <f t="shared" si="51"/>
        <v/>
      </c>
      <c r="AO69" s="139" t="str">
        <f t="shared" si="52"/>
        <v/>
      </c>
      <c r="AP69" s="139" t="str">
        <f t="shared" si="53"/>
        <v/>
      </c>
      <c r="AQ69" s="139" t="str">
        <f t="shared" si="54"/>
        <v/>
      </c>
      <c r="AR69" s="10">
        <f t="shared" si="87"/>
        <v>0</v>
      </c>
      <c r="AS69" s="10">
        <f t="shared" si="88"/>
        <v>0</v>
      </c>
      <c r="AT69" s="10">
        <f t="shared" si="89"/>
        <v>0</v>
      </c>
      <c r="AU69" s="10">
        <f t="shared" si="90"/>
        <v>0</v>
      </c>
      <c r="AV69" s="10">
        <f t="shared" si="55"/>
        <v>0</v>
      </c>
      <c r="AW69" s="10">
        <f t="shared" si="91"/>
        <v>0</v>
      </c>
      <c r="AX69" s="10">
        <f t="shared" si="92"/>
        <v>0</v>
      </c>
      <c r="AY69" s="10">
        <f t="shared" si="93"/>
        <v>0</v>
      </c>
      <c r="AZ69" s="10">
        <f t="shared" si="94"/>
        <v>0</v>
      </c>
      <c r="BA69" s="10">
        <f t="shared" si="56"/>
        <v>0</v>
      </c>
      <c r="BB69" s="10">
        <f t="shared" si="95"/>
        <v>0</v>
      </c>
      <c r="BC69" s="10">
        <f t="shared" si="96"/>
        <v>0</v>
      </c>
      <c r="BD69" s="10">
        <f t="shared" si="97"/>
        <v>0</v>
      </c>
      <c r="BE69" s="10">
        <f t="shared" si="98"/>
        <v>0</v>
      </c>
      <c r="BF69" s="10">
        <f t="shared" si="57"/>
        <v>0</v>
      </c>
      <c r="BG69" s="10">
        <f t="shared" si="99"/>
        <v>0</v>
      </c>
      <c r="BH69" s="10">
        <f t="shared" si="100"/>
        <v>0</v>
      </c>
      <c r="BI69" s="10">
        <f t="shared" si="101"/>
        <v>0</v>
      </c>
      <c r="BJ69" s="10">
        <f t="shared" si="102"/>
        <v>0</v>
      </c>
      <c r="BK69" s="10">
        <f t="shared" si="58"/>
        <v>0</v>
      </c>
      <c r="BL69" s="20">
        <f t="shared" si="59"/>
        <v>0</v>
      </c>
      <c r="BM69" s="20">
        <f t="shared" si="60"/>
        <v>0</v>
      </c>
      <c r="BN69" s="20">
        <f t="shared" si="61"/>
        <v>0</v>
      </c>
      <c r="BO69" s="20">
        <f t="shared" si="62"/>
        <v>0</v>
      </c>
      <c r="BP69" s="10"/>
      <c r="BQ69" s="10"/>
      <c r="BR69" s="10"/>
      <c r="BS69" s="20">
        <f t="shared" si="63"/>
        <v>0</v>
      </c>
      <c r="BT69" s="20">
        <f t="shared" si="64"/>
        <v>0</v>
      </c>
      <c r="BU69" s="20">
        <f t="shared" si="103"/>
        <v>0</v>
      </c>
      <c r="BV69" s="20">
        <f t="shared" si="104"/>
        <v>0</v>
      </c>
      <c r="BW69" s="20">
        <f t="shared" si="105"/>
        <v>0</v>
      </c>
      <c r="BX69" s="20">
        <f t="shared" si="106"/>
        <v>0</v>
      </c>
      <c r="BY69" s="20">
        <f t="shared" si="107"/>
        <v>0</v>
      </c>
      <c r="BZ69" s="20">
        <f t="shared" si="108"/>
        <v>0</v>
      </c>
      <c r="CA69" s="20">
        <f t="shared" si="66"/>
        <v>0</v>
      </c>
      <c r="CB69" s="20">
        <f t="shared" si="67"/>
        <v>0</v>
      </c>
      <c r="CC69" s="44"/>
      <c r="CD69" s="20">
        <f t="shared" si="68"/>
        <v>0</v>
      </c>
      <c r="CH69" s="110"/>
      <c r="CI69" s="22"/>
      <c r="CJ69" s="7"/>
      <c r="CT69" s="60" t="s">
        <v>244</v>
      </c>
      <c r="CV69" s="134">
        <f t="shared" si="83"/>
        <v>0</v>
      </c>
      <c r="CW69" s="134">
        <f t="shared" si="109"/>
        <v>0</v>
      </c>
      <c r="CX69" s="134">
        <f t="shared" si="110"/>
        <v>0</v>
      </c>
      <c r="CY69" s="134">
        <f t="shared" si="111"/>
        <v>0</v>
      </c>
      <c r="CZ69" s="134">
        <f t="shared" si="112"/>
        <v>0</v>
      </c>
      <c r="DA69" s="134">
        <f t="shared" si="113"/>
        <v>0</v>
      </c>
      <c r="DB69" s="134">
        <f t="shared" si="114"/>
        <v>0</v>
      </c>
      <c r="DC69" s="134">
        <f t="shared" si="115"/>
        <v>0</v>
      </c>
      <c r="DD69" s="134">
        <f t="shared" si="116"/>
        <v>0</v>
      </c>
      <c r="DE69" s="134">
        <f t="shared" si="117"/>
        <v>0</v>
      </c>
      <c r="DF69" s="134">
        <f t="shared" si="118"/>
        <v>0</v>
      </c>
      <c r="DG69" s="149">
        <f t="shared" si="69"/>
        <v>0</v>
      </c>
      <c r="DH69" s="149">
        <f t="shared" si="70"/>
        <v>0</v>
      </c>
      <c r="DI69" s="149">
        <f t="shared" si="71"/>
        <v>0</v>
      </c>
      <c r="DJ69" s="149">
        <f t="shared" si="72"/>
        <v>0</v>
      </c>
      <c r="DK69" s="149">
        <f t="shared" si="73"/>
        <v>0</v>
      </c>
      <c r="DL69" s="149">
        <f t="shared" si="74"/>
        <v>0</v>
      </c>
      <c r="DM69" s="149">
        <f t="shared" si="75"/>
        <v>0</v>
      </c>
      <c r="DN69" s="149">
        <f t="shared" si="76"/>
        <v>0</v>
      </c>
      <c r="DO69" s="149">
        <f t="shared" si="77"/>
        <v>0</v>
      </c>
      <c r="DP69" s="149">
        <f t="shared" si="78"/>
        <v>0</v>
      </c>
      <c r="DQ69" s="134">
        <f t="array" ref="DQ69">MIN(IF(JPRL=AI69,$AG$15:$AG$214))</f>
        <v>0</v>
      </c>
      <c r="DR69" s="134">
        <f t="array" ref="DR69">MAX(IF(JPRL=AI69,$AG$15:$AG$214))</f>
        <v>0</v>
      </c>
      <c r="DS69" s="132">
        <f t="shared" si="79"/>
        <v>0</v>
      </c>
    </row>
    <row r="70" spans="1:123" ht="24.95" customHeight="1" x14ac:dyDescent="0.25">
      <c r="A70" s="5">
        <v>56</v>
      </c>
      <c r="B70" s="214"/>
      <c r="C70" s="215"/>
      <c r="D70" s="193"/>
      <c r="E70" s="174"/>
      <c r="F70" s="175"/>
      <c r="G70" s="175"/>
      <c r="H70" s="175"/>
      <c r="I70" s="9"/>
      <c r="J70" s="169"/>
      <c r="K70" s="9"/>
      <c r="L70" s="170"/>
      <c r="M70" s="171"/>
      <c r="N70" s="9"/>
      <c r="O70" s="9"/>
      <c r="P70" s="9"/>
      <c r="Q70" s="9"/>
      <c r="R70" s="9"/>
      <c r="S70" s="9"/>
      <c r="T70" s="9"/>
      <c r="U70" s="9"/>
      <c r="V70" s="9"/>
      <c r="W70" s="9"/>
      <c r="X70" s="13"/>
      <c r="Y70" s="21"/>
      <c r="Z70" s="176"/>
      <c r="AA70" s="187">
        <f t="shared" si="45"/>
        <v>0</v>
      </c>
      <c r="AB70" s="7">
        <f t="shared" si="46"/>
        <v>0</v>
      </c>
      <c r="AC70" s="7">
        <f t="shared" si="84"/>
        <v>0</v>
      </c>
      <c r="AD70" s="10">
        <f t="shared" si="47"/>
        <v>0</v>
      </c>
      <c r="AE70" s="7">
        <f t="shared" si="48"/>
        <v>0</v>
      </c>
      <c r="AF70" s="7" t="str">
        <f t="shared" si="49"/>
        <v/>
      </c>
      <c r="AG70" s="10">
        <f t="shared" si="85"/>
        <v>0</v>
      </c>
      <c r="AH70" s="3" t="str">
        <f t="shared" si="80"/>
        <v/>
      </c>
      <c r="AI70" s="3" t="str">
        <f t="shared" si="81"/>
        <v/>
      </c>
      <c r="AJ70" s="3" t="str">
        <f t="array" ref="AJ70">IF(OR(AI70=$AI$15:AI69),"",AI70)</f>
        <v/>
      </c>
      <c r="AK70" s="3" t="str">
        <f t="shared" si="86"/>
        <v/>
      </c>
      <c r="AL70" s="3" t="str">
        <f t="array" ref="AL70">IF(OR(AK70=$AK$15:AK69),"",AK70)</f>
        <v/>
      </c>
      <c r="AM70" s="139" t="str">
        <f t="shared" si="50"/>
        <v/>
      </c>
      <c r="AN70" s="139" t="str">
        <f t="shared" si="51"/>
        <v/>
      </c>
      <c r="AO70" s="139" t="str">
        <f t="shared" si="52"/>
        <v/>
      </c>
      <c r="AP70" s="139" t="str">
        <f t="shared" si="53"/>
        <v/>
      </c>
      <c r="AQ70" s="139" t="str">
        <f t="shared" si="54"/>
        <v/>
      </c>
      <c r="AR70" s="10">
        <f t="shared" si="87"/>
        <v>0</v>
      </c>
      <c r="AS70" s="10">
        <f t="shared" si="88"/>
        <v>0</v>
      </c>
      <c r="AT70" s="10">
        <f t="shared" si="89"/>
        <v>0</v>
      </c>
      <c r="AU70" s="10">
        <f t="shared" si="90"/>
        <v>0</v>
      </c>
      <c r="AV70" s="10">
        <f t="shared" si="55"/>
        <v>0</v>
      </c>
      <c r="AW70" s="10">
        <f t="shared" si="91"/>
        <v>0</v>
      </c>
      <c r="AX70" s="10">
        <f t="shared" si="92"/>
        <v>0</v>
      </c>
      <c r="AY70" s="10">
        <f t="shared" si="93"/>
        <v>0</v>
      </c>
      <c r="AZ70" s="10">
        <f t="shared" si="94"/>
        <v>0</v>
      </c>
      <c r="BA70" s="10">
        <f t="shared" si="56"/>
        <v>0</v>
      </c>
      <c r="BB70" s="10">
        <f t="shared" si="95"/>
        <v>0</v>
      </c>
      <c r="BC70" s="10">
        <f t="shared" si="96"/>
        <v>0</v>
      </c>
      <c r="BD70" s="10">
        <f t="shared" si="97"/>
        <v>0</v>
      </c>
      <c r="BE70" s="10">
        <f t="shared" si="98"/>
        <v>0</v>
      </c>
      <c r="BF70" s="10">
        <f t="shared" si="57"/>
        <v>0</v>
      </c>
      <c r="BG70" s="10">
        <f t="shared" si="99"/>
        <v>0</v>
      </c>
      <c r="BH70" s="10">
        <f t="shared" si="100"/>
        <v>0</v>
      </c>
      <c r="BI70" s="10">
        <f t="shared" si="101"/>
        <v>0</v>
      </c>
      <c r="BJ70" s="10">
        <f t="shared" si="102"/>
        <v>0</v>
      </c>
      <c r="BK70" s="10">
        <f t="shared" si="58"/>
        <v>0</v>
      </c>
      <c r="BL70" s="20">
        <f t="shared" si="59"/>
        <v>0</v>
      </c>
      <c r="BM70" s="20">
        <f t="shared" si="60"/>
        <v>0</v>
      </c>
      <c r="BN70" s="20">
        <f t="shared" si="61"/>
        <v>0</v>
      </c>
      <c r="BO70" s="20">
        <f t="shared" si="62"/>
        <v>0</v>
      </c>
      <c r="BP70" s="10"/>
      <c r="BQ70" s="10"/>
      <c r="BR70" s="10"/>
      <c r="BS70" s="20">
        <f t="shared" si="63"/>
        <v>0</v>
      </c>
      <c r="BT70" s="20">
        <f t="shared" si="64"/>
        <v>0</v>
      </c>
      <c r="BU70" s="20">
        <f t="shared" si="103"/>
        <v>0</v>
      </c>
      <c r="BV70" s="20">
        <f t="shared" si="104"/>
        <v>0</v>
      </c>
      <c r="BW70" s="20">
        <f t="shared" si="105"/>
        <v>0</v>
      </c>
      <c r="BX70" s="20">
        <f t="shared" si="106"/>
        <v>0</v>
      </c>
      <c r="BY70" s="20">
        <f t="shared" si="107"/>
        <v>0</v>
      </c>
      <c r="BZ70" s="20">
        <f t="shared" si="108"/>
        <v>0</v>
      </c>
      <c r="CA70" s="20">
        <f t="shared" si="66"/>
        <v>0</v>
      </c>
      <c r="CB70" s="20">
        <f t="shared" si="67"/>
        <v>0</v>
      </c>
      <c r="CC70" s="44"/>
      <c r="CD70" s="20">
        <f t="shared" si="68"/>
        <v>0</v>
      </c>
      <c r="CH70" s="110"/>
      <c r="CI70" s="22"/>
      <c r="CJ70" s="7"/>
      <c r="CT70" s="60" t="s">
        <v>245</v>
      </c>
      <c r="CV70" s="134">
        <f t="shared" si="83"/>
        <v>0</v>
      </c>
      <c r="CW70" s="134">
        <f t="shared" si="109"/>
        <v>0</v>
      </c>
      <c r="CX70" s="134">
        <f t="shared" si="110"/>
        <v>0</v>
      </c>
      <c r="CY70" s="134">
        <f t="shared" si="111"/>
        <v>0</v>
      </c>
      <c r="CZ70" s="134">
        <f t="shared" si="112"/>
        <v>0</v>
      </c>
      <c r="DA70" s="134">
        <f t="shared" si="113"/>
        <v>0</v>
      </c>
      <c r="DB70" s="134">
        <f t="shared" si="114"/>
        <v>0</v>
      </c>
      <c r="DC70" s="134">
        <f t="shared" si="115"/>
        <v>0</v>
      </c>
      <c r="DD70" s="134">
        <f t="shared" si="116"/>
        <v>0</v>
      </c>
      <c r="DE70" s="134">
        <f t="shared" si="117"/>
        <v>0</v>
      </c>
      <c r="DF70" s="134">
        <f t="shared" si="118"/>
        <v>0</v>
      </c>
      <c r="DG70" s="149">
        <f t="shared" si="69"/>
        <v>0</v>
      </c>
      <c r="DH70" s="149">
        <f t="shared" si="70"/>
        <v>0</v>
      </c>
      <c r="DI70" s="149">
        <f t="shared" si="71"/>
        <v>0</v>
      </c>
      <c r="DJ70" s="149">
        <f t="shared" si="72"/>
        <v>0</v>
      </c>
      <c r="DK70" s="149">
        <f t="shared" si="73"/>
        <v>0</v>
      </c>
      <c r="DL70" s="149">
        <f t="shared" si="74"/>
        <v>0</v>
      </c>
      <c r="DM70" s="149">
        <f t="shared" si="75"/>
        <v>0</v>
      </c>
      <c r="DN70" s="149">
        <f t="shared" si="76"/>
        <v>0</v>
      </c>
      <c r="DO70" s="149">
        <f t="shared" si="77"/>
        <v>0</v>
      </c>
      <c r="DP70" s="149">
        <f t="shared" si="78"/>
        <v>0</v>
      </c>
      <c r="DQ70" s="134">
        <f t="array" ref="DQ70">MIN(IF(JPRL=AI70,$AG$15:$AG$214))</f>
        <v>0</v>
      </c>
      <c r="DR70" s="134">
        <f t="array" ref="DR70">MAX(IF(JPRL=AI70,$AG$15:$AG$214))</f>
        <v>0</v>
      </c>
      <c r="DS70" s="132">
        <f t="shared" si="79"/>
        <v>0</v>
      </c>
    </row>
    <row r="71" spans="1:123" ht="24.95" customHeight="1" x14ac:dyDescent="0.25">
      <c r="A71" s="5">
        <v>57</v>
      </c>
      <c r="B71" s="214"/>
      <c r="C71" s="215"/>
      <c r="D71" s="193"/>
      <c r="E71" s="174"/>
      <c r="F71" s="175"/>
      <c r="G71" s="175"/>
      <c r="H71" s="175"/>
      <c r="I71" s="9"/>
      <c r="J71" s="169"/>
      <c r="K71" s="9"/>
      <c r="L71" s="170"/>
      <c r="M71" s="171"/>
      <c r="N71" s="9"/>
      <c r="O71" s="9"/>
      <c r="P71" s="9"/>
      <c r="Q71" s="9"/>
      <c r="R71" s="9"/>
      <c r="S71" s="9"/>
      <c r="T71" s="9"/>
      <c r="U71" s="9"/>
      <c r="V71" s="9"/>
      <c r="W71" s="9"/>
      <c r="X71" s="13"/>
      <c r="Y71" s="21"/>
      <c r="Z71" s="176"/>
      <c r="AA71" s="187">
        <f t="shared" si="45"/>
        <v>0</v>
      </c>
      <c r="AB71" s="7">
        <f t="shared" si="46"/>
        <v>0</v>
      </c>
      <c r="AC71" s="7">
        <f t="shared" si="84"/>
        <v>0</v>
      </c>
      <c r="AD71" s="10">
        <f t="shared" si="47"/>
        <v>0</v>
      </c>
      <c r="AE71" s="7">
        <f t="shared" si="48"/>
        <v>0</v>
      </c>
      <c r="AF71" s="7" t="str">
        <f t="shared" si="49"/>
        <v/>
      </c>
      <c r="AG71" s="10">
        <f t="shared" si="85"/>
        <v>0</v>
      </c>
      <c r="AH71" s="3" t="str">
        <f t="shared" si="80"/>
        <v/>
      </c>
      <c r="AI71" s="3" t="str">
        <f t="shared" si="81"/>
        <v/>
      </c>
      <c r="AJ71" s="3" t="str">
        <f t="array" ref="AJ71">IF(OR(AI71=$AI$15:AI70),"",AI71)</f>
        <v/>
      </c>
      <c r="AK71" s="3" t="str">
        <f t="shared" si="86"/>
        <v/>
      </c>
      <c r="AL71" s="3" t="str">
        <f t="array" ref="AL71">IF(OR(AK71=$AK$15:AK70),"",AK71)</f>
        <v/>
      </c>
      <c r="AM71" s="139" t="str">
        <f t="shared" si="50"/>
        <v/>
      </c>
      <c r="AN71" s="139" t="str">
        <f t="shared" si="51"/>
        <v/>
      </c>
      <c r="AO71" s="139" t="str">
        <f t="shared" si="52"/>
        <v/>
      </c>
      <c r="AP71" s="139" t="str">
        <f t="shared" si="53"/>
        <v/>
      </c>
      <c r="AQ71" s="139" t="str">
        <f t="shared" si="54"/>
        <v/>
      </c>
      <c r="AR71" s="10">
        <f t="shared" si="87"/>
        <v>0</v>
      </c>
      <c r="AS71" s="10">
        <f t="shared" si="88"/>
        <v>0</v>
      </c>
      <c r="AT71" s="10">
        <f t="shared" si="89"/>
        <v>0</v>
      </c>
      <c r="AU71" s="10">
        <f t="shared" si="90"/>
        <v>0</v>
      </c>
      <c r="AV71" s="10">
        <f t="shared" si="55"/>
        <v>0</v>
      </c>
      <c r="AW71" s="10">
        <f t="shared" si="91"/>
        <v>0</v>
      </c>
      <c r="AX71" s="10">
        <f t="shared" si="92"/>
        <v>0</v>
      </c>
      <c r="AY71" s="10">
        <f t="shared" si="93"/>
        <v>0</v>
      </c>
      <c r="AZ71" s="10">
        <f t="shared" si="94"/>
        <v>0</v>
      </c>
      <c r="BA71" s="10">
        <f t="shared" si="56"/>
        <v>0</v>
      </c>
      <c r="BB71" s="10">
        <f t="shared" si="95"/>
        <v>0</v>
      </c>
      <c r="BC71" s="10">
        <f t="shared" si="96"/>
        <v>0</v>
      </c>
      <c r="BD71" s="10">
        <f t="shared" si="97"/>
        <v>0</v>
      </c>
      <c r="BE71" s="10">
        <f t="shared" si="98"/>
        <v>0</v>
      </c>
      <c r="BF71" s="10">
        <f t="shared" si="57"/>
        <v>0</v>
      </c>
      <c r="BG71" s="10">
        <f t="shared" si="99"/>
        <v>0</v>
      </c>
      <c r="BH71" s="10">
        <f t="shared" si="100"/>
        <v>0</v>
      </c>
      <c r="BI71" s="10">
        <f t="shared" si="101"/>
        <v>0</v>
      </c>
      <c r="BJ71" s="10">
        <f t="shared" si="102"/>
        <v>0</v>
      </c>
      <c r="BK71" s="10">
        <f t="shared" si="58"/>
        <v>0</v>
      </c>
      <c r="BL71" s="20">
        <f t="shared" si="59"/>
        <v>0</v>
      </c>
      <c r="BM71" s="20">
        <f t="shared" si="60"/>
        <v>0</v>
      </c>
      <c r="BN71" s="20">
        <f t="shared" si="61"/>
        <v>0</v>
      </c>
      <c r="BO71" s="20">
        <f t="shared" si="62"/>
        <v>0</v>
      </c>
      <c r="BP71" s="10"/>
      <c r="BQ71" s="10"/>
      <c r="BR71" s="10"/>
      <c r="BS71" s="20">
        <f t="shared" si="63"/>
        <v>0</v>
      </c>
      <c r="BT71" s="20">
        <f t="shared" si="64"/>
        <v>0</v>
      </c>
      <c r="BU71" s="20">
        <f t="shared" si="103"/>
        <v>0</v>
      </c>
      <c r="BV71" s="20">
        <f t="shared" si="104"/>
        <v>0</v>
      </c>
      <c r="BW71" s="20">
        <f t="shared" si="105"/>
        <v>0</v>
      </c>
      <c r="BX71" s="20">
        <f t="shared" si="106"/>
        <v>0</v>
      </c>
      <c r="BY71" s="20">
        <f t="shared" si="107"/>
        <v>0</v>
      </c>
      <c r="BZ71" s="20">
        <f t="shared" si="108"/>
        <v>0</v>
      </c>
      <c r="CA71" s="20">
        <f t="shared" si="66"/>
        <v>0</v>
      </c>
      <c r="CB71" s="20">
        <f t="shared" si="67"/>
        <v>0</v>
      </c>
      <c r="CC71" s="44"/>
      <c r="CD71" s="20">
        <f t="shared" si="68"/>
        <v>0</v>
      </c>
      <c r="CH71" s="110"/>
      <c r="CI71" s="22"/>
      <c r="CJ71" s="7"/>
      <c r="CT71" s="60" t="s">
        <v>246</v>
      </c>
      <c r="CV71" s="134">
        <f t="shared" si="83"/>
        <v>0</v>
      </c>
      <c r="CW71" s="134">
        <f t="shared" si="109"/>
        <v>0</v>
      </c>
      <c r="CX71" s="134">
        <f t="shared" si="110"/>
        <v>0</v>
      </c>
      <c r="CY71" s="134">
        <f t="shared" si="111"/>
        <v>0</v>
      </c>
      <c r="CZ71" s="134">
        <f t="shared" si="112"/>
        <v>0</v>
      </c>
      <c r="DA71" s="134">
        <f t="shared" si="113"/>
        <v>0</v>
      </c>
      <c r="DB71" s="134">
        <f t="shared" si="114"/>
        <v>0</v>
      </c>
      <c r="DC71" s="134">
        <f t="shared" si="115"/>
        <v>0</v>
      </c>
      <c r="DD71" s="134">
        <f t="shared" si="116"/>
        <v>0</v>
      </c>
      <c r="DE71" s="134">
        <f t="shared" si="117"/>
        <v>0</v>
      </c>
      <c r="DF71" s="134">
        <f t="shared" si="118"/>
        <v>0</v>
      </c>
      <c r="DG71" s="149">
        <f t="shared" si="69"/>
        <v>0</v>
      </c>
      <c r="DH71" s="149">
        <f t="shared" si="70"/>
        <v>0</v>
      </c>
      <c r="DI71" s="149">
        <f t="shared" si="71"/>
        <v>0</v>
      </c>
      <c r="DJ71" s="149">
        <f t="shared" si="72"/>
        <v>0</v>
      </c>
      <c r="DK71" s="149">
        <f t="shared" si="73"/>
        <v>0</v>
      </c>
      <c r="DL71" s="149">
        <f t="shared" si="74"/>
        <v>0</v>
      </c>
      <c r="DM71" s="149">
        <f t="shared" si="75"/>
        <v>0</v>
      </c>
      <c r="DN71" s="149">
        <f t="shared" si="76"/>
        <v>0</v>
      </c>
      <c r="DO71" s="149">
        <f t="shared" si="77"/>
        <v>0</v>
      </c>
      <c r="DP71" s="149">
        <f t="shared" si="78"/>
        <v>0</v>
      </c>
      <c r="DQ71" s="134">
        <f t="array" ref="DQ71">MIN(IF(JPRL=AI71,$AG$15:$AG$214))</f>
        <v>0</v>
      </c>
      <c r="DR71" s="134">
        <f t="array" ref="DR71">MAX(IF(JPRL=AI71,$AG$15:$AG$214))</f>
        <v>0</v>
      </c>
      <c r="DS71" s="132">
        <f t="shared" si="79"/>
        <v>0</v>
      </c>
    </row>
    <row r="72" spans="1:123" ht="24.95" customHeight="1" x14ac:dyDescent="0.25">
      <c r="A72" s="5">
        <v>58</v>
      </c>
      <c r="B72" s="214"/>
      <c r="C72" s="215"/>
      <c r="D72" s="193"/>
      <c r="E72" s="174"/>
      <c r="F72" s="175"/>
      <c r="G72" s="175"/>
      <c r="H72" s="175"/>
      <c r="I72" s="9"/>
      <c r="J72" s="169"/>
      <c r="K72" s="9"/>
      <c r="L72" s="170"/>
      <c r="M72" s="171"/>
      <c r="N72" s="9"/>
      <c r="O72" s="9"/>
      <c r="P72" s="9"/>
      <c r="Q72" s="9"/>
      <c r="R72" s="9"/>
      <c r="S72" s="9"/>
      <c r="T72" s="9"/>
      <c r="U72" s="9"/>
      <c r="V72" s="9"/>
      <c r="W72" s="9"/>
      <c r="X72" s="13"/>
      <c r="Y72" s="21"/>
      <c r="Z72" s="176"/>
      <c r="AA72" s="187">
        <f t="shared" si="45"/>
        <v>0</v>
      </c>
      <c r="AB72" s="7">
        <f t="shared" si="46"/>
        <v>0</v>
      </c>
      <c r="AC72" s="7">
        <f t="shared" si="84"/>
        <v>0</v>
      </c>
      <c r="AD72" s="10">
        <f t="shared" si="47"/>
        <v>0</v>
      </c>
      <c r="AE72" s="7">
        <f t="shared" si="48"/>
        <v>0</v>
      </c>
      <c r="AF72" s="7" t="str">
        <f t="shared" si="49"/>
        <v/>
      </c>
      <c r="AG72" s="10">
        <f t="shared" si="85"/>
        <v>0</v>
      </c>
      <c r="AH72" s="3" t="str">
        <f t="shared" si="80"/>
        <v/>
      </c>
      <c r="AI72" s="3" t="str">
        <f t="shared" si="81"/>
        <v/>
      </c>
      <c r="AJ72" s="3" t="str">
        <f t="array" ref="AJ72">IF(OR(AI72=$AI$15:AI71),"",AI72)</f>
        <v/>
      </c>
      <c r="AK72" s="3" t="str">
        <f t="shared" si="86"/>
        <v/>
      </c>
      <c r="AL72" s="3" t="str">
        <f t="array" ref="AL72">IF(OR(AK72=$AK$15:AK71),"",AK72)</f>
        <v/>
      </c>
      <c r="AM72" s="139" t="str">
        <f t="shared" si="50"/>
        <v/>
      </c>
      <c r="AN72" s="139" t="str">
        <f t="shared" si="51"/>
        <v/>
      </c>
      <c r="AO72" s="139" t="str">
        <f t="shared" si="52"/>
        <v/>
      </c>
      <c r="AP72" s="139" t="str">
        <f t="shared" si="53"/>
        <v/>
      </c>
      <c r="AQ72" s="139" t="str">
        <f t="shared" si="54"/>
        <v/>
      </c>
      <c r="AR72" s="10">
        <f t="shared" si="87"/>
        <v>0</v>
      </c>
      <c r="AS72" s="10">
        <f t="shared" si="88"/>
        <v>0</v>
      </c>
      <c r="AT72" s="10">
        <f t="shared" si="89"/>
        <v>0</v>
      </c>
      <c r="AU72" s="10">
        <f t="shared" si="90"/>
        <v>0</v>
      </c>
      <c r="AV72" s="10">
        <f t="shared" si="55"/>
        <v>0</v>
      </c>
      <c r="AW72" s="10">
        <f t="shared" si="91"/>
        <v>0</v>
      </c>
      <c r="AX72" s="10">
        <f t="shared" si="92"/>
        <v>0</v>
      </c>
      <c r="AY72" s="10">
        <f t="shared" si="93"/>
        <v>0</v>
      </c>
      <c r="AZ72" s="10">
        <f t="shared" si="94"/>
        <v>0</v>
      </c>
      <c r="BA72" s="10">
        <f t="shared" si="56"/>
        <v>0</v>
      </c>
      <c r="BB72" s="10">
        <f t="shared" si="95"/>
        <v>0</v>
      </c>
      <c r="BC72" s="10">
        <f t="shared" si="96"/>
        <v>0</v>
      </c>
      <c r="BD72" s="10">
        <f t="shared" si="97"/>
        <v>0</v>
      </c>
      <c r="BE72" s="10">
        <f t="shared" si="98"/>
        <v>0</v>
      </c>
      <c r="BF72" s="10">
        <f t="shared" si="57"/>
        <v>0</v>
      </c>
      <c r="BG72" s="10">
        <f t="shared" si="99"/>
        <v>0</v>
      </c>
      <c r="BH72" s="10">
        <f t="shared" si="100"/>
        <v>0</v>
      </c>
      <c r="BI72" s="10">
        <f t="shared" si="101"/>
        <v>0</v>
      </c>
      <c r="BJ72" s="10">
        <f t="shared" si="102"/>
        <v>0</v>
      </c>
      <c r="BK72" s="10">
        <f t="shared" si="58"/>
        <v>0</v>
      </c>
      <c r="BL72" s="20">
        <f t="shared" si="59"/>
        <v>0</v>
      </c>
      <c r="BM72" s="20">
        <f t="shared" si="60"/>
        <v>0</v>
      </c>
      <c r="BN72" s="20">
        <f t="shared" si="61"/>
        <v>0</v>
      </c>
      <c r="BO72" s="20">
        <f t="shared" si="62"/>
        <v>0</v>
      </c>
      <c r="BP72" s="10"/>
      <c r="BQ72" s="10"/>
      <c r="BR72" s="10"/>
      <c r="BS72" s="20">
        <f t="shared" si="63"/>
        <v>0</v>
      </c>
      <c r="BT72" s="20">
        <f t="shared" si="64"/>
        <v>0</v>
      </c>
      <c r="BU72" s="20">
        <f t="shared" si="103"/>
        <v>0</v>
      </c>
      <c r="BV72" s="20">
        <f t="shared" si="104"/>
        <v>0</v>
      </c>
      <c r="BW72" s="20">
        <f t="shared" si="105"/>
        <v>0</v>
      </c>
      <c r="BX72" s="20">
        <f t="shared" si="106"/>
        <v>0</v>
      </c>
      <c r="BY72" s="20">
        <f t="shared" si="107"/>
        <v>0</v>
      </c>
      <c r="BZ72" s="20">
        <f t="shared" si="108"/>
        <v>0</v>
      </c>
      <c r="CA72" s="20">
        <f t="shared" si="66"/>
        <v>0</v>
      </c>
      <c r="CB72" s="20">
        <f t="shared" si="67"/>
        <v>0</v>
      </c>
      <c r="CC72" s="44"/>
      <c r="CD72" s="20">
        <f t="shared" si="68"/>
        <v>0</v>
      </c>
      <c r="CH72" s="110"/>
      <c r="CI72" s="22"/>
      <c r="CJ72" s="7"/>
      <c r="CT72" s="60" t="s">
        <v>247</v>
      </c>
      <c r="CV72" s="134">
        <f t="shared" si="83"/>
        <v>0</v>
      </c>
      <c r="CW72" s="134">
        <f t="shared" si="109"/>
        <v>0</v>
      </c>
      <c r="CX72" s="134">
        <f t="shared" si="110"/>
        <v>0</v>
      </c>
      <c r="CY72" s="134">
        <f t="shared" si="111"/>
        <v>0</v>
      </c>
      <c r="CZ72" s="134">
        <f t="shared" si="112"/>
        <v>0</v>
      </c>
      <c r="DA72" s="134">
        <f t="shared" si="113"/>
        <v>0</v>
      </c>
      <c r="DB72" s="134">
        <f t="shared" si="114"/>
        <v>0</v>
      </c>
      <c r="DC72" s="134">
        <f t="shared" si="115"/>
        <v>0</v>
      </c>
      <c r="DD72" s="134">
        <f t="shared" si="116"/>
        <v>0</v>
      </c>
      <c r="DE72" s="134">
        <f t="shared" si="117"/>
        <v>0</v>
      </c>
      <c r="DF72" s="134">
        <f t="shared" si="118"/>
        <v>0</v>
      </c>
      <c r="DG72" s="149">
        <f t="shared" si="69"/>
        <v>0</v>
      </c>
      <c r="DH72" s="149">
        <f t="shared" si="70"/>
        <v>0</v>
      </c>
      <c r="DI72" s="149">
        <f t="shared" si="71"/>
        <v>0</v>
      </c>
      <c r="DJ72" s="149">
        <f t="shared" si="72"/>
        <v>0</v>
      </c>
      <c r="DK72" s="149">
        <f t="shared" si="73"/>
        <v>0</v>
      </c>
      <c r="DL72" s="149">
        <f t="shared" si="74"/>
        <v>0</v>
      </c>
      <c r="DM72" s="149">
        <f t="shared" si="75"/>
        <v>0</v>
      </c>
      <c r="DN72" s="149">
        <f t="shared" si="76"/>
        <v>0</v>
      </c>
      <c r="DO72" s="149">
        <f t="shared" si="77"/>
        <v>0</v>
      </c>
      <c r="DP72" s="149">
        <f t="shared" si="78"/>
        <v>0</v>
      </c>
      <c r="DQ72" s="134">
        <f t="array" ref="DQ72">MIN(IF(JPRL=AI72,$AG$15:$AG$214))</f>
        <v>0</v>
      </c>
      <c r="DR72" s="134">
        <f t="array" ref="DR72">MAX(IF(JPRL=AI72,$AG$15:$AG$214))</f>
        <v>0</v>
      </c>
      <c r="DS72" s="132">
        <f t="shared" si="79"/>
        <v>0</v>
      </c>
    </row>
    <row r="73" spans="1:123" ht="24.95" customHeight="1" x14ac:dyDescent="0.25">
      <c r="A73" s="5">
        <v>59</v>
      </c>
      <c r="B73" s="214"/>
      <c r="C73" s="215"/>
      <c r="D73" s="193"/>
      <c r="E73" s="174"/>
      <c r="F73" s="175"/>
      <c r="G73" s="175"/>
      <c r="H73" s="175"/>
      <c r="I73" s="9"/>
      <c r="J73" s="169"/>
      <c r="K73" s="9"/>
      <c r="L73" s="170"/>
      <c r="M73" s="171"/>
      <c r="N73" s="9"/>
      <c r="O73" s="9"/>
      <c r="P73" s="9"/>
      <c r="Q73" s="9"/>
      <c r="R73" s="9"/>
      <c r="S73" s="9"/>
      <c r="T73" s="9"/>
      <c r="U73" s="9"/>
      <c r="V73" s="9"/>
      <c r="W73" s="9"/>
      <c r="X73" s="13"/>
      <c r="Y73" s="21"/>
      <c r="Z73" s="176"/>
      <c r="AA73" s="187">
        <f t="shared" si="45"/>
        <v>0</v>
      </c>
      <c r="AB73" s="7">
        <f t="shared" si="46"/>
        <v>0</v>
      </c>
      <c r="AC73" s="7">
        <f t="shared" si="84"/>
        <v>0</v>
      </c>
      <c r="AD73" s="10">
        <f t="shared" si="47"/>
        <v>0</v>
      </c>
      <c r="AE73" s="7">
        <f t="shared" si="48"/>
        <v>0</v>
      </c>
      <c r="AF73" s="7" t="str">
        <f t="shared" si="49"/>
        <v/>
      </c>
      <c r="AG73" s="10">
        <f t="shared" si="85"/>
        <v>0</v>
      </c>
      <c r="AH73" s="3" t="str">
        <f t="shared" si="80"/>
        <v/>
      </c>
      <c r="AI73" s="3" t="str">
        <f t="shared" si="81"/>
        <v/>
      </c>
      <c r="AJ73" s="3" t="str">
        <f t="array" ref="AJ73">IF(OR(AI73=$AI$15:AI72),"",AI73)</f>
        <v/>
      </c>
      <c r="AK73" s="3" t="str">
        <f t="shared" si="86"/>
        <v/>
      </c>
      <c r="AL73" s="3" t="str">
        <f t="array" ref="AL73">IF(OR(AK73=$AK$15:AK72),"",AK73)</f>
        <v/>
      </c>
      <c r="AM73" s="139" t="str">
        <f t="shared" si="50"/>
        <v/>
      </c>
      <c r="AN73" s="139" t="str">
        <f t="shared" si="51"/>
        <v/>
      </c>
      <c r="AO73" s="139" t="str">
        <f t="shared" si="52"/>
        <v/>
      </c>
      <c r="AP73" s="139" t="str">
        <f t="shared" si="53"/>
        <v/>
      </c>
      <c r="AQ73" s="139" t="str">
        <f t="shared" si="54"/>
        <v/>
      </c>
      <c r="AR73" s="10">
        <f t="shared" si="87"/>
        <v>0</v>
      </c>
      <c r="AS73" s="10">
        <f t="shared" si="88"/>
        <v>0</v>
      </c>
      <c r="AT73" s="10">
        <f t="shared" si="89"/>
        <v>0</v>
      </c>
      <c r="AU73" s="10">
        <f t="shared" si="90"/>
        <v>0</v>
      </c>
      <c r="AV73" s="10">
        <f t="shared" si="55"/>
        <v>0</v>
      </c>
      <c r="AW73" s="10">
        <f t="shared" si="91"/>
        <v>0</v>
      </c>
      <c r="AX73" s="10">
        <f t="shared" si="92"/>
        <v>0</v>
      </c>
      <c r="AY73" s="10">
        <f t="shared" si="93"/>
        <v>0</v>
      </c>
      <c r="AZ73" s="10">
        <f t="shared" si="94"/>
        <v>0</v>
      </c>
      <c r="BA73" s="10">
        <f t="shared" si="56"/>
        <v>0</v>
      </c>
      <c r="BB73" s="10">
        <f t="shared" si="95"/>
        <v>0</v>
      </c>
      <c r="BC73" s="10">
        <f t="shared" si="96"/>
        <v>0</v>
      </c>
      <c r="BD73" s="10">
        <f t="shared" si="97"/>
        <v>0</v>
      </c>
      <c r="BE73" s="10">
        <f t="shared" si="98"/>
        <v>0</v>
      </c>
      <c r="BF73" s="10">
        <f t="shared" si="57"/>
        <v>0</v>
      </c>
      <c r="BG73" s="10">
        <f t="shared" si="99"/>
        <v>0</v>
      </c>
      <c r="BH73" s="10">
        <f t="shared" si="100"/>
        <v>0</v>
      </c>
      <c r="BI73" s="10">
        <f t="shared" si="101"/>
        <v>0</v>
      </c>
      <c r="BJ73" s="10">
        <f t="shared" si="102"/>
        <v>0</v>
      </c>
      <c r="BK73" s="10">
        <f t="shared" si="58"/>
        <v>0</v>
      </c>
      <c r="BL73" s="20">
        <f t="shared" si="59"/>
        <v>0</v>
      </c>
      <c r="BM73" s="20">
        <f t="shared" si="60"/>
        <v>0</v>
      </c>
      <c r="BN73" s="20">
        <f t="shared" si="61"/>
        <v>0</v>
      </c>
      <c r="BO73" s="20">
        <f t="shared" si="62"/>
        <v>0</v>
      </c>
      <c r="BP73" s="10"/>
      <c r="BQ73" s="10"/>
      <c r="BR73" s="10"/>
      <c r="BS73" s="20">
        <f t="shared" si="63"/>
        <v>0</v>
      </c>
      <c r="BT73" s="20">
        <f t="shared" si="64"/>
        <v>0</v>
      </c>
      <c r="BU73" s="20">
        <f t="shared" si="103"/>
        <v>0</v>
      </c>
      <c r="BV73" s="20">
        <f t="shared" si="104"/>
        <v>0</v>
      </c>
      <c r="BW73" s="20">
        <f t="shared" si="105"/>
        <v>0</v>
      </c>
      <c r="BX73" s="20">
        <f t="shared" si="106"/>
        <v>0</v>
      </c>
      <c r="BY73" s="20">
        <f t="shared" si="107"/>
        <v>0</v>
      </c>
      <c r="BZ73" s="20">
        <f t="shared" si="108"/>
        <v>0</v>
      </c>
      <c r="CA73" s="20">
        <f t="shared" si="66"/>
        <v>0</v>
      </c>
      <c r="CB73" s="20">
        <f t="shared" si="67"/>
        <v>0</v>
      </c>
      <c r="CC73" s="44"/>
      <c r="CD73" s="20">
        <f t="shared" si="68"/>
        <v>0</v>
      </c>
      <c r="CH73" s="110"/>
      <c r="CI73" s="22"/>
      <c r="CJ73" s="7"/>
      <c r="CT73" s="60" t="s">
        <v>248</v>
      </c>
      <c r="CV73" s="134">
        <f t="shared" si="83"/>
        <v>0</v>
      </c>
      <c r="CW73" s="134">
        <f t="shared" si="109"/>
        <v>0</v>
      </c>
      <c r="CX73" s="134">
        <f t="shared" si="110"/>
        <v>0</v>
      </c>
      <c r="CY73" s="134">
        <f t="shared" si="111"/>
        <v>0</v>
      </c>
      <c r="CZ73" s="134">
        <f t="shared" si="112"/>
        <v>0</v>
      </c>
      <c r="DA73" s="134">
        <f t="shared" si="113"/>
        <v>0</v>
      </c>
      <c r="DB73" s="134">
        <f t="shared" si="114"/>
        <v>0</v>
      </c>
      <c r="DC73" s="134">
        <f t="shared" si="115"/>
        <v>0</v>
      </c>
      <c r="DD73" s="134">
        <f t="shared" si="116"/>
        <v>0</v>
      </c>
      <c r="DE73" s="134">
        <f t="shared" si="117"/>
        <v>0</v>
      </c>
      <c r="DF73" s="134">
        <f t="shared" si="118"/>
        <v>0</v>
      </c>
      <c r="DG73" s="149">
        <f t="shared" si="69"/>
        <v>0</v>
      </c>
      <c r="DH73" s="149">
        <f t="shared" si="70"/>
        <v>0</v>
      </c>
      <c r="DI73" s="149">
        <f t="shared" si="71"/>
        <v>0</v>
      </c>
      <c r="DJ73" s="149">
        <f t="shared" si="72"/>
        <v>0</v>
      </c>
      <c r="DK73" s="149">
        <f t="shared" si="73"/>
        <v>0</v>
      </c>
      <c r="DL73" s="149">
        <f t="shared" si="74"/>
        <v>0</v>
      </c>
      <c r="DM73" s="149">
        <f t="shared" si="75"/>
        <v>0</v>
      </c>
      <c r="DN73" s="149">
        <f t="shared" si="76"/>
        <v>0</v>
      </c>
      <c r="DO73" s="149">
        <f t="shared" si="77"/>
        <v>0</v>
      </c>
      <c r="DP73" s="149">
        <f t="shared" si="78"/>
        <v>0</v>
      </c>
      <c r="DQ73" s="134">
        <f t="array" ref="DQ73">MIN(IF(JPRL=AI73,$AG$15:$AG$214))</f>
        <v>0</v>
      </c>
      <c r="DR73" s="134">
        <f t="array" ref="DR73">MAX(IF(JPRL=AI73,$AG$15:$AG$214))</f>
        <v>0</v>
      </c>
      <c r="DS73" s="132">
        <f t="shared" si="79"/>
        <v>0</v>
      </c>
    </row>
    <row r="74" spans="1:123" ht="24.95" customHeight="1" x14ac:dyDescent="0.25">
      <c r="A74" s="5">
        <v>60</v>
      </c>
      <c r="B74" s="214"/>
      <c r="C74" s="215"/>
      <c r="D74" s="193"/>
      <c r="E74" s="174"/>
      <c r="F74" s="175"/>
      <c r="G74" s="175"/>
      <c r="H74" s="175"/>
      <c r="I74" s="9"/>
      <c r="J74" s="169"/>
      <c r="K74" s="9"/>
      <c r="L74" s="170"/>
      <c r="M74" s="171"/>
      <c r="N74" s="9"/>
      <c r="O74" s="9"/>
      <c r="P74" s="9"/>
      <c r="Q74" s="9"/>
      <c r="R74" s="9"/>
      <c r="S74" s="9"/>
      <c r="T74" s="9"/>
      <c r="U74" s="9"/>
      <c r="V74" s="9"/>
      <c r="W74" s="9"/>
      <c r="X74" s="13"/>
      <c r="Y74" s="21"/>
      <c r="Z74" s="176"/>
      <c r="AA74" s="187">
        <f t="shared" si="45"/>
        <v>0</v>
      </c>
      <c r="AB74" s="7">
        <f t="shared" si="46"/>
        <v>0</v>
      </c>
      <c r="AC74" s="7">
        <f t="shared" si="84"/>
        <v>0</v>
      </c>
      <c r="AD74" s="10">
        <f t="shared" si="47"/>
        <v>0</v>
      </c>
      <c r="AE74" s="7">
        <f t="shared" si="48"/>
        <v>0</v>
      </c>
      <c r="AF74" s="7" t="str">
        <f t="shared" si="49"/>
        <v/>
      </c>
      <c r="AG74" s="10">
        <f t="shared" si="85"/>
        <v>0</v>
      </c>
      <c r="AH74" s="3" t="str">
        <f t="shared" si="80"/>
        <v/>
      </c>
      <c r="AI74" s="3" t="str">
        <f t="shared" si="81"/>
        <v/>
      </c>
      <c r="AJ74" s="3" t="str">
        <f t="array" ref="AJ74">IF(OR(AI74=$AI$15:AI73),"",AI74)</f>
        <v/>
      </c>
      <c r="AK74" s="3" t="str">
        <f t="shared" si="86"/>
        <v/>
      </c>
      <c r="AL74" s="3" t="str">
        <f t="array" ref="AL74">IF(OR(AK74=$AK$15:AK73),"",AK74)</f>
        <v/>
      </c>
      <c r="AM74" s="139" t="str">
        <f t="shared" si="50"/>
        <v/>
      </c>
      <c r="AN74" s="139" t="str">
        <f t="shared" si="51"/>
        <v/>
      </c>
      <c r="AO74" s="139" t="str">
        <f t="shared" si="52"/>
        <v/>
      </c>
      <c r="AP74" s="139" t="str">
        <f t="shared" si="53"/>
        <v/>
      </c>
      <c r="AQ74" s="139" t="str">
        <f t="shared" si="54"/>
        <v/>
      </c>
      <c r="AR74" s="10">
        <f t="shared" si="87"/>
        <v>0</v>
      </c>
      <c r="AS74" s="10">
        <f t="shared" si="88"/>
        <v>0</v>
      </c>
      <c r="AT74" s="10">
        <f t="shared" si="89"/>
        <v>0</v>
      </c>
      <c r="AU74" s="10">
        <f t="shared" si="90"/>
        <v>0</v>
      </c>
      <c r="AV74" s="10">
        <f t="shared" si="55"/>
        <v>0</v>
      </c>
      <c r="AW74" s="10">
        <f t="shared" si="91"/>
        <v>0</v>
      </c>
      <c r="AX74" s="10">
        <f t="shared" si="92"/>
        <v>0</v>
      </c>
      <c r="AY74" s="10">
        <f t="shared" si="93"/>
        <v>0</v>
      </c>
      <c r="AZ74" s="10">
        <f t="shared" si="94"/>
        <v>0</v>
      </c>
      <c r="BA74" s="10">
        <f t="shared" si="56"/>
        <v>0</v>
      </c>
      <c r="BB74" s="10">
        <f t="shared" si="95"/>
        <v>0</v>
      </c>
      <c r="BC74" s="10">
        <f t="shared" si="96"/>
        <v>0</v>
      </c>
      <c r="BD74" s="10">
        <f t="shared" si="97"/>
        <v>0</v>
      </c>
      <c r="BE74" s="10">
        <f t="shared" si="98"/>
        <v>0</v>
      </c>
      <c r="BF74" s="10">
        <f t="shared" si="57"/>
        <v>0</v>
      </c>
      <c r="BG74" s="10">
        <f t="shared" si="99"/>
        <v>0</v>
      </c>
      <c r="BH74" s="10">
        <f t="shared" si="100"/>
        <v>0</v>
      </c>
      <c r="BI74" s="10">
        <f t="shared" si="101"/>
        <v>0</v>
      </c>
      <c r="BJ74" s="10">
        <f t="shared" si="102"/>
        <v>0</v>
      </c>
      <c r="BK74" s="10">
        <f t="shared" si="58"/>
        <v>0</v>
      </c>
      <c r="BL74" s="20">
        <f t="shared" si="59"/>
        <v>0</v>
      </c>
      <c r="BM74" s="20">
        <f t="shared" si="60"/>
        <v>0</v>
      </c>
      <c r="BN74" s="20">
        <f t="shared" si="61"/>
        <v>0</v>
      </c>
      <c r="BO74" s="20">
        <f t="shared" si="62"/>
        <v>0</v>
      </c>
      <c r="BP74" s="10"/>
      <c r="BQ74" s="10"/>
      <c r="BR74" s="10"/>
      <c r="BS74" s="20">
        <f t="shared" si="63"/>
        <v>0</v>
      </c>
      <c r="BT74" s="20">
        <f t="shared" si="64"/>
        <v>0</v>
      </c>
      <c r="BU74" s="20">
        <f t="shared" si="103"/>
        <v>0</v>
      </c>
      <c r="BV74" s="20">
        <f t="shared" si="104"/>
        <v>0</v>
      </c>
      <c r="BW74" s="20">
        <f t="shared" si="105"/>
        <v>0</v>
      </c>
      <c r="BX74" s="20">
        <f t="shared" si="106"/>
        <v>0</v>
      </c>
      <c r="BY74" s="20">
        <f t="shared" si="107"/>
        <v>0</v>
      </c>
      <c r="BZ74" s="20">
        <f t="shared" si="108"/>
        <v>0</v>
      </c>
      <c r="CA74" s="20">
        <f t="shared" si="66"/>
        <v>0</v>
      </c>
      <c r="CB74" s="20">
        <f t="shared" si="67"/>
        <v>0</v>
      </c>
      <c r="CC74" s="44"/>
      <c r="CD74" s="20">
        <f t="shared" si="68"/>
        <v>0</v>
      </c>
      <c r="CH74" s="110"/>
      <c r="CI74" s="22"/>
      <c r="CJ74" s="7"/>
      <c r="CV74" s="134">
        <f t="shared" si="83"/>
        <v>0</v>
      </c>
      <c r="CW74" s="134">
        <f t="shared" si="109"/>
        <v>0</v>
      </c>
      <c r="CX74" s="134">
        <f t="shared" si="110"/>
        <v>0</v>
      </c>
      <c r="CY74" s="134">
        <f t="shared" si="111"/>
        <v>0</v>
      </c>
      <c r="CZ74" s="134">
        <f t="shared" si="112"/>
        <v>0</v>
      </c>
      <c r="DA74" s="134">
        <f t="shared" si="113"/>
        <v>0</v>
      </c>
      <c r="DB74" s="134">
        <f t="shared" si="114"/>
        <v>0</v>
      </c>
      <c r="DC74" s="134">
        <f t="shared" si="115"/>
        <v>0</v>
      </c>
      <c r="DD74" s="134">
        <f t="shared" si="116"/>
        <v>0</v>
      </c>
      <c r="DE74" s="134">
        <f t="shared" si="117"/>
        <v>0</v>
      </c>
      <c r="DF74" s="134">
        <f t="shared" si="118"/>
        <v>0</v>
      </c>
      <c r="DG74" s="149">
        <f t="shared" si="69"/>
        <v>0</v>
      </c>
      <c r="DH74" s="149">
        <f t="shared" si="70"/>
        <v>0</v>
      </c>
      <c r="DI74" s="149">
        <f t="shared" si="71"/>
        <v>0</v>
      </c>
      <c r="DJ74" s="149">
        <f t="shared" si="72"/>
        <v>0</v>
      </c>
      <c r="DK74" s="149">
        <f t="shared" si="73"/>
        <v>0</v>
      </c>
      <c r="DL74" s="149">
        <f t="shared" si="74"/>
        <v>0</v>
      </c>
      <c r="DM74" s="149">
        <f t="shared" si="75"/>
        <v>0</v>
      </c>
      <c r="DN74" s="149">
        <f t="shared" si="76"/>
        <v>0</v>
      </c>
      <c r="DO74" s="149">
        <f t="shared" si="77"/>
        <v>0</v>
      </c>
      <c r="DP74" s="149">
        <f t="shared" si="78"/>
        <v>0</v>
      </c>
      <c r="DQ74" s="134">
        <f t="array" ref="DQ74">MIN(IF(JPRL=AI74,$AG$15:$AG$214))</f>
        <v>0</v>
      </c>
      <c r="DR74" s="134">
        <f t="array" ref="DR74">MAX(IF(JPRL=AI74,$AG$15:$AG$214))</f>
        <v>0</v>
      </c>
      <c r="DS74" s="132">
        <f t="shared" si="79"/>
        <v>0</v>
      </c>
    </row>
    <row r="75" spans="1:123" ht="24.95" customHeight="1" x14ac:dyDescent="0.25">
      <c r="A75" s="5">
        <v>61</v>
      </c>
      <c r="B75" s="214"/>
      <c r="C75" s="215"/>
      <c r="D75" s="193"/>
      <c r="E75" s="174"/>
      <c r="F75" s="175"/>
      <c r="G75" s="175"/>
      <c r="H75" s="175"/>
      <c r="I75" s="9"/>
      <c r="J75" s="169"/>
      <c r="K75" s="9"/>
      <c r="L75" s="170"/>
      <c r="M75" s="171"/>
      <c r="N75" s="9"/>
      <c r="O75" s="9"/>
      <c r="P75" s="9"/>
      <c r="Q75" s="9"/>
      <c r="R75" s="9"/>
      <c r="S75" s="9"/>
      <c r="T75" s="9"/>
      <c r="U75" s="9"/>
      <c r="V75" s="9"/>
      <c r="W75" s="9"/>
      <c r="X75" s="13"/>
      <c r="Y75" s="21"/>
      <c r="Z75" s="176"/>
      <c r="AA75" s="187">
        <f t="shared" si="45"/>
        <v>0</v>
      </c>
      <c r="AB75" s="7">
        <f t="shared" si="46"/>
        <v>0</v>
      </c>
      <c r="AC75" s="7">
        <f t="shared" si="84"/>
        <v>0</v>
      </c>
      <c r="AD75" s="10">
        <f t="shared" si="47"/>
        <v>0</v>
      </c>
      <c r="AE75" s="7">
        <f t="shared" si="48"/>
        <v>0</v>
      </c>
      <c r="AF75" s="7" t="str">
        <f t="shared" si="49"/>
        <v/>
      </c>
      <c r="AG75" s="10">
        <f t="shared" si="85"/>
        <v>0</v>
      </c>
      <c r="AH75" s="3" t="str">
        <f t="shared" si="80"/>
        <v/>
      </c>
      <c r="AI75" s="3" t="str">
        <f t="shared" si="81"/>
        <v/>
      </c>
      <c r="AJ75" s="3" t="str">
        <f t="array" ref="AJ75">IF(OR(AI75=$AI$15:AI74),"",AI75)</f>
        <v/>
      </c>
      <c r="AK75" s="3" t="str">
        <f t="shared" si="86"/>
        <v/>
      </c>
      <c r="AL75" s="3" t="str">
        <f t="array" ref="AL75">IF(OR(AK75=$AK$15:AK74),"",AK75)</f>
        <v/>
      </c>
      <c r="AM75" s="139" t="str">
        <f t="shared" si="50"/>
        <v/>
      </c>
      <c r="AN75" s="139" t="str">
        <f t="shared" si="51"/>
        <v/>
      </c>
      <c r="AO75" s="139" t="str">
        <f t="shared" si="52"/>
        <v/>
      </c>
      <c r="AP75" s="139" t="str">
        <f t="shared" si="53"/>
        <v/>
      </c>
      <c r="AQ75" s="139" t="str">
        <f t="shared" si="54"/>
        <v/>
      </c>
      <c r="AR75" s="10">
        <f t="shared" si="87"/>
        <v>0</v>
      </c>
      <c r="AS75" s="10">
        <f t="shared" si="88"/>
        <v>0</v>
      </c>
      <c r="AT75" s="10">
        <f t="shared" si="89"/>
        <v>0</v>
      </c>
      <c r="AU75" s="10">
        <f t="shared" si="90"/>
        <v>0</v>
      </c>
      <c r="AV75" s="10">
        <f t="shared" si="55"/>
        <v>0</v>
      </c>
      <c r="AW75" s="10">
        <f t="shared" si="91"/>
        <v>0</v>
      </c>
      <c r="AX75" s="10">
        <f t="shared" si="92"/>
        <v>0</v>
      </c>
      <c r="AY75" s="10">
        <f t="shared" si="93"/>
        <v>0</v>
      </c>
      <c r="AZ75" s="10">
        <f t="shared" si="94"/>
        <v>0</v>
      </c>
      <c r="BA75" s="10">
        <f t="shared" si="56"/>
        <v>0</v>
      </c>
      <c r="BB75" s="10">
        <f t="shared" si="95"/>
        <v>0</v>
      </c>
      <c r="BC75" s="10">
        <f t="shared" si="96"/>
        <v>0</v>
      </c>
      <c r="BD75" s="10">
        <f t="shared" si="97"/>
        <v>0</v>
      </c>
      <c r="BE75" s="10">
        <f t="shared" si="98"/>
        <v>0</v>
      </c>
      <c r="BF75" s="10">
        <f t="shared" si="57"/>
        <v>0</v>
      </c>
      <c r="BG75" s="10">
        <f t="shared" si="99"/>
        <v>0</v>
      </c>
      <c r="BH75" s="10">
        <f t="shared" si="100"/>
        <v>0</v>
      </c>
      <c r="BI75" s="10">
        <f t="shared" si="101"/>
        <v>0</v>
      </c>
      <c r="BJ75" s="10">
        <f t="shared" si="102"/>
        <v>0</v>
      </c>
      <c r="BK75" s="10">
        <f t="shared" si="58"/>
        <v>0</v>
      </c>
      <c r="BL75" s="20">
        <f t="shared" si="59"/>
        <v>0</v>
      </c>
      <c r="BM75" s="20">
        <f t="shared" si="60"/>
        <v>0</v>
      </c>
      <c r="BN75" s="20">
        <f t="shared" si="61"/>
        <v>0</v>
      </c>
      <c r="BO75" s="20">
        <f t="shared" si="62"/>
        <v>0</v>
      </c>
      <c r="BP75" s="10"/>
      <c r="BQ75" s="10"/>
      <c r="BR75" s="10"/>
      <c r="BS75" s="20">
        <f t="shared" si="63"/>
        <v>0</v>
      </c>
      <c r="BT75" s="20">
        <f t="shared" si="64"/>
        <v>0</v>
      </c>
      <c r="BU75" s="20">
        <f t="shared" si="103"/>
        <v>0</v>
      </c>
      <c r="BV75" s="20">
        <f t="shared" si="104"/>
        <v>0</v>
      </c>
      <c r="BW75" s="20">
        <f t="shared" si="105"/>
        <v>0</v>
      </c>
      <c r="BX75" s="20">
        <f t="shared" si="106"/>
        <v>0</v>
      </c>
      <c r="BY75" s="20">
        <f t="shared" si="107"/>
        <v>0</v>
      </c>
      <c r="BZ75" s="20">
        <f t="shared" si="108"/>
        <v>0</v>
      </c>
      <c r="CA75" s="20">
        <f t="shared" si="66"/>
        <v>0</v>
      </c>
      <c r="CB75" s="20">
        <f t="shared" si="67"/>
        <v>0</v>
      </c>
      <c r="CC75" s="44"/>
      <c r="CD75" s="20">
        <f t="shared" si="68"/>
        <v>0</v>
      </c>
      <c r="CH75" s="110"/>
      <c r="CI75" s="22"/>
      <c r="CJ75" s="7"/>
      <c r="CV75" s="134">
        <f t="shared" si="83"/>
        <v>0</v>
      </c>
      <c r="CW75" s="134">
        <f t="shared" si="109"/>
        <v>0</v>
      </c>
      <c r="CX75" s="134">
        <f t="shared" si="110"/>
        <v>0</v>
      </c>
      <c r="CY75" s="134">
        <f t="shared" si="111"/>
        <v>0</v>
      </c>
      <c r="CZ75" s="134">
        <f t="shared" si="112"/>
        <v>0</v>
      </c>
      <c r="DA75" s="134">
        <f t="shared" si="113"/>
        <v>0</v>
      </c>
      <c r="DB75" s="134">
        <f t="shared" si="114"/>
        <v>0</v>
      </c>
      <c r="DC75" s="134">
        <f t="shared" si="115"/>
        <v>0</v>
      </c>
      <c r="DD75" s="134">
        <f t="shared" si="116"/>
        <v>0</v>
      </c>
      <c r="DE75" s="134">
        <f t="shared" si="117"/>
        <v>0</v>
      </c>
      <c r="DF75" s="134">
        <f t="shared" si="118"/>
        <v>0</v>
      </c>
      <c r="DG75" s="149">
        <f t="shared" si="69"/>
        <v>0</v>
      </c>
      <c r="DH75" s="149">
        <f t="shared" si="70"/>
        <v>0</v>
      </c>
      <c r="DI75" s="149">
        <f t="shared" si="71"/>
        <v>0</v>
      </c>
      <c r="DJ75" s="149">
        <f t="shared" si="72"/>
        <v>0</v>
      </c>
      <c r="DK75" s="149">
        <f t="shared" si="73"/>
        <v>0</v>
      </c>
      <c r="DL75" s="149">
        <f t="shared" si="74"/>
        <v>0</v>
      </c>
      <c r="DM75" s="149">
        <f t="shared" si="75"/>
        <v>0</v>
      </c>
      <c r="DN75" s="149">
        <f t="shared" si="76"/>
        <v>0</v>
      </c>
      <c r="DO75" s="149">
        <f t="shared" si="77"/>
        <v>0</v>
      </c>
      <c r="DP75" s="149">
        <f t="shared" si="78"/>
        <v>0</v>
      </c>
      <c r="DQ75" s="134">
        <f t="array" ref="DQ75">MIN(IF(JPRL=AI75,$AG$15:$AG$214))</f>
        <v>0</v>
      </c>
      <c r="DR75" s="134">
        <f t="array" ref="DR75">MAX(IF(JPRL=AI75,$AG$15:$AG$214))</f>
        <v>0</v>
      </c>
      <c r="DS75" s="132">
        <f t="shared" si="79"/>
        <v>0</v>
      </c>
    </row>
    <row r="76" spans="1:123" ht="24.95" customHeight="1" x14ac:dyDescent="0.25">
      <c r="A76" s="5">
        <v>62</v>
      </c>
      <c r="B76" s="214"/>
      <c r="C76" s="215"/>
      <c r="D76" s="193"/>
      <c r="E76" s="174"/>
      <c r="F76" s="175"/>
      <c r="G76" s="175"/>
      <c r="H76" s="175"/>
      <c r="I76" s="9"/>
      <c r="J76" s="169"/>
      <c r="K76" s="9"/>
      <c r="L76" s="170"/>
      <c r="M76" s="171"/>
      <c r="N76" s="9"/>
      <c r="O76" s="9"/>
      <c r="P76" s="9"/>
      <c r="Q76" s="9"/>
      <c r="R76" s="9"/>
      <c r="S76" s="9"/>
      <c r="T76" s="9"/>
      <c r="U76" s="9"/>
      <c r="V76" s="9"/>
      <c r="W76" s="9"/>
      <c r="X76" s="13"/>
      <c r="Y76" s="21"/>
      <c r="Z76" s="176"/>
      <c r="AA76" s="187">
        <f t="shared" si="45"/>
        <v>0</v>
      </c>
      <c r="AB76" s="7">
        <f t="shared" si="46"/>
        <v>0</v>
      </c>
      <c r="AC76" s="7">
        <f t="shared" si="84"/>
        <v>0</v>
      </c>
      <c r="AD76" s="10">
        <f t="shared" si="47"/>
        <v>0</v>
      </c>
      <c r="AE76" s="7">
        <f t="shared" si="48"/>
        <v>0</v>
      </c>
      <c r="AF76" s="7" t="str">
        <f t="shared" si="49"/>
        <v/>
      </c>
      <c r="AG76" s="10">
        <f t="shared" si="85"/>
        <v>0</v>
      </c>
      <c r="AH76" s="3" t="str">
        <f t="shared" si="80"/>
        <v/>
      </c>
      <c r="AI76" s="3" t="str">
        <f t="shared" si="81"/>
        <v/>
      </c>
      <c r="AJ76" s="3" t="str">
        <f t="array" ref="AJ76">IF(OR(AI76=$AI$15:AI75),"",AI76)</f>
        <v/>
      </c>
      <c r="AK76" s="3" t="str">
        <f t="shared" si="86"/>
        <v/>
      </c>
      <c r="AL76" s="3" t="str">
        <f t="array" ref="AL76">IF(OR(AK76=$AK$15:AK75),"",AK76)</f>
        <v/>
      </c>
      <c r="AM76" s="139" t="str">
        <f t="shared" si="50"/>
        <v/>
      </c>
      <c r="AN76" s="139" t="str">
        <f t="shared" si="51"/>
        <v/>
      </c>
      <c r="AO76" s="139" t="str">
        <f t="shared" si="52"/>
        <v/>
      </c>
      <c r="AP76" s="139" t="str">
        <f t="shared" si="53"/>
        <v/>
      </c>
      <c r="AQ76" s="139" t="str">
        <f t="shared" si="54"/>
        <v/>
      </c>
      <c r="AR76" s="10">
        <f t="shared" si="87"/>
        <v>0</v>
      </c>
      <c r="AS76" s="10">
        <f t="shared" si="88"/>
        <v>0</v>
      </c>
      <c r="AT76" s="10">
        <f t="shared" si="89"/>
        <v>0</v>
      </c>
      <c r="AU76" s="10">
        <f t="shared" si="90"/>
        <v>0</v>
      </c>
      <c r="AV76" s="10">
        <f t="shared" si="55"/>
        <v>0</v>
      </c>
      <c r="AW76" s="10">
        <f t="shared" si="91"/>
        <v>0</v>
      </c>
      <c r="AX76" s="10">
        <f t="shared" si="92"/>
        <v>0</v>
      </c>
      <c r="AY76" s="10">
        <f t="shared" si="93"/>
        <v>0</v>
      </c>
      <c r="AZ76" s="10">
        <f t="shared" si="94"/>
        <v>0</v>
      </c>
      <c r="BA76" s="10">
        <f t="shared" si="56"/>
        <v>0</v>
      </c>
      <c r="BB76" s="10">
        <f t="shared" si="95"/>
        <v>0</v>
      </c>
      <c r="BC76" s="10">
        <f t="shared" si="96"/>
        <v>0</v>
      </c>
      <c r="BD76" s="10">
        <f t="shared" si="97"/>
        <v>0</v>
      </c>
      <c r="BE76" s="10">
        <f t="shared" si="98"/>
        <v>0</v>
      </c>
      <c r="BF76" s="10">
        <f t="shared" si="57"/>
        <v>0</v>
      </c>
      <c r="BG76" s="10">
        <f t="shared" si="99"/>
        <v>0</v>
      </c>
      <c r="BH76" s="10">
        <f t="shared" si="100"/>
        <v>0</v>
      </c>
      <c r="BI76" s="10">
        <f t="shared" si="101"/>
        <v>0</v>
      </c>
      <c r="BJ76" s="10">
        <f t="shared" si="102"/>
        <v>0</v>
      </c>
      <c r="BK76" s="10">
        <f t="shared" si="58"/>
        <v>0</v>
      </c>
      <c r="BL76" s="20">
        <f t="shared" si="59"/>
        <v>0</v>
      </c>
      <c r="BM76" s="20">
        <f t="shared" si="60"/>
        <v>0</v>
      </c>
      <c r="BN76" s="20">
        <f t="shared" si="61"/>
        <v>0</v>
      </c>
      <c r="BO76" s="20">
        <f t="shared" si="62"/>
        <v>0</v>
      </c>
      <c r="BP76" s="10"/>
      <c r="BQ76" s="10"/>
      <c r="BR76" s="10"/>
      <c r="BS76" s="20">
        <f t="shared" si="63"/>
        <v>0</v>
      </c>
      <c r="BT76" s="20">
        <f t="shared" si="64"/>
        <v>0</v>
      </c>
      <c r="BU76" s="20">
        <f t="shared" si="103"/>
        <v>0</v>
      </c>
      <c r="BV76" s="20">
        <f t="shared" si="104"/>
        <v>0</v>
      </c>
      <c r="BW76" s="20">
        <f t="shared" si="105"/>
        <v>0</v>
      </c>
      <c r="BX76" s="20">
        <f t="shared" si="106"/>
        <v>0</v>
      </c>
      <c r="BY76" s="20">
        <f t="shared" si="107"/>
        <v>0</v>
      </c>
      <c r="BZ76" s="20">
        <f t="shared" si="108"/>
        <v>0</v>
      </c>
      <c r="CA76" s="20">
        <f t="shared" si="66"/>
        <v>0</v>
      </c>
      <c r="CB76" s="20">
        <f t="shared" si="67"/>
        <v>0</v>
      </c>
      <c r="CC76" s="44"/>
      <c r="CD76" s="20">
        <f t="shared" si="68"/>
        <v>0</v>
      </c>
      <c r="CH76" s="110"/>
      <c r="CI76" s="22"/>
      <c r="CJ76" s="7"/>
      <c r="CV76" s="134">
        <f t="shared" si="83"/>
        <v>0</v>
      </c>
      <c r="CW76" s="134">
        <f t="shared" si="109"/>
        <v>0</v>
      </c>
      <c r="CX76" s="134">
        <f t="shared" si="110"/>
        <v>0</v>
      </c>
      <c r="CY76" s="134">
        <f t="shared" si="111"/>
        <v>0</v>
      </c>
      <c r="CZ76" s="134">
        <f t="shared" si="112"/>
        <v>0</v>
      </c>
      <c r="DA76" s="134">
        <f t="shared" si="113"/>
        <v>0</v>
      </c>
      <c r="DB76" s="134">
        <f t="shared" si="114"/>
        <v>0</v>
      </c>
      <c r="DC76" s="134">
        <f t="shared" si="115"/>
        <v>0</v>
      </c>
      <c r="DD76" s="134">
        <f t="shared" si="116"/>
        <v>0</v>
      </c>
      <c r="DE76" s="134">
        <f t="shared" si="117"/>
        <v>0</v>
      </c>
      <c r="DF76" s="134">
        <f t="shared" si="118"/>
        <v>0</v>
      </c>
      <c r="DG76" s="149">
        <f t="shared" si="69"/>
        <v>0</v>
      </c>
      <c r="DH76" s="149">
        <f t="shared" si="70"/>
        <v>0</v>
      </c>
      <c r="DI76" s="149">
        <f t="shared" si="71"/>
        <v>0</v>
      </c>
      <c r="DJ76" s="149">
        <f t="shared" si="72"/>
        <v>0</v>
      </c>
      <c r="DK76" s="149">
        <f t="shared" si="73"/>
        <v>0</v>
      </c>
      <c r="DL76" s="149">
        <f t="shared" si="74"/>
        <v>0</v>
      </c>
      <c r="DM76" s="149">
        <f t="shared" si="75"/>
        <v>0</v>
      </c>
      <c r="DN76" s="149">
        <f t="shared" si="76"/>
        <v>0</v>
      </c>
      <c r="DO76" s="149">
        <f t="shared" si="77"/>
        <v>0</v>
      </c>
      <c r="DP76" s="149">
        <f t="shared" si="78"/>
        <v>0</v>
      </c>
      <c r="DQ76" s="134">
        <f t="array" ref="DQ76">MIN(IF(JPRL=AI76,$AG$15:$AG$214))</f>
        <v>0</v>
      </c>
      <c r="DR76" s="134">
        <f t="array" ref="DR76">MAX(IF(JPRL=AI76,$AG$15:$AG$214))</f>
        <v>0</v>
      </c>
      <c r="DS76" s="132">
        <f t="shared" si="79"/>
        <v>0</v>
      </c>
    </row>
    <row r="77" spans="1:123" ht="24.95" customHeight="1" x14ac:dyDescent="0.25">
      <c r="A77" s="5">
        <v>63</v>
      </c>
      <c r="B77" s="214"/>
      <c r="C77" s="215"/>
      <c r="D77" s="193"/>
      <c r="E77" s="174"/>
      <c r="F77" s="175"/>
      <c r="G77" s="175"/>
      <c r="H77" s="175"/>
      <c r="I77" s="9"/>
      <c r="J77" s="169"/>
      <c r="K77" s="9"/>
      <c r="L77" s="170"/>
      <c r="M77" s="171"/>
      <c r="N77" s="9"/>
      <c r="O77" s="9"/>
      <c r="P77" s="9"/>
      <c r="Q77" s="9"/>
      <c r="R77" s="9"/>
      <c r="S77" s="9"/>
      <c r="T77" s="9"/>
      <c r="U77" s="9"/>
      <c r="V77" s="9"/>
      <c r="W77" s="9"/>
      <c r="X77" s="13"/>
      <c r="Y77" s="21"/>
      <c r="Z77" s="176"/>
      <c r="AA77" s="187">
        <f t="shared" si="45"/>
        <v>0</v>
      </c>
      <c r="AB77" s="7">
        <f t="shared" si="46"/>
        <v>0</v>
      </c>
      <c r="AC77" s="7">
        <f t="shared" si="84"/>
        <v>0</v>
      </c>
      <c r="AD77" s="10">
        <f t="shared" si="47"/>
        <v>0</v>
      </c>
      <c r="AE77" s="7">
        <f t="shared" si="48"/>
        <v>0</v>
      </c>
      <c r="AF77" s="7" t="str">
        <f t="shared" si="49"/>
        <v/>
      </c>
      <c r="AG77" s="10">
        <f t="shared" si="85"/>
        <v>0</v>
      </c>
      <c r="AH77" s="3" t="str">
        <f t="shared" si="80"/>
        <v/>
      </c>
      <c r="AI77" s="3" t="str">
        <f t="shared" si="81"/>
        <v/>
      </c>
      <c r="AJ77" s="3" t="str">
        <f t="array" ref="AJ77">IF(OR(AI77=$AI$15:AI76),"",AI77)</f>
        <v/>
      </c>
      <c r="AK77" s="3" t="str">
        <f t="shared" si="86"/>
        <v/>
      </c>
      <c r="AL77" s="3" t="str">
        <f t="array" ref="AL77">IF(OR(AK77=$AK$15:AK76),"",AK77)</f>
        <v/>
      </c>
      <c r="AM77" s="139" t="str">
        <f t="shared" si="50"/>
        <v/>
      </c>
      <c r="AN77" s="139" t="str">
        <f t="shared" si="51"/>
        <v/>
      </c>
      <c r="AO77" s="139" t="str">
        <f t="shared" si="52"/>
        <v/>
      </c>
      <c r="AP77" s="139" t="str">
        <f t="shared" si="53"/>
        <v/>
      </c>
      <c r="AQ77" s="139" t="str">
        <f t="shared" si="54"/>
        <v/>
      </c>
      <c r="AR77" s="10">
        <f t="shared" si="87"/>
        <v>0</v>
      </c>
      <c r="AS77" s="10">
        <f t="shared" si="88"/>
        <v>0</v>
      </c>
      <c r="AT77" s="10">
        <f t="shared" si="89"/>
        <v>0</v>
      </c>
      <c r="AU77" s="10">
        <f t="shared" si="90"/>
        <v>0</v>
      </c>
      <c r="AV77" s="10">
        <f t="shared" si="55"/>
        <v>0</v>
      </c>
      <c r="AW77" s="10">
        <f t="shared" si="91"/>
        <v>0</v>
      </c>
      <c r="AX77" s="10">
        <f t="shared" si="92"/>
        <v>0</v>
      </c>
      <c r="AY77" s="10">
        <f t="shared" si="93"/>
        <v>0</v>
      </c>
      <c r="AZ77" s="10">
        <f t="shared" si="94"/>
        <v>0</v>
      </c>
      <c r="BA77" s="10">
        <f t="shared" si="56"/>
        <v>0</v>
      </c>
      <c r="BB77" s="10">
        <f t="shared" si="95"/>
        <v>0</v>
      </c>
      <c r="BC77" s="10">
        <f t="shared" si="96"/>
        <v>0</v>
      </c>
      <c r="BD77" s="10">
        <f t="shared" si="97"/>
        <v>0</v>
      </c>
      <c r="BE77" s="10">
        <f t="shared" si="98"/>
        <v>0</v>
      </c>
      <c r="BF77" s="10">
        <f t="shared" si="57"/>
        <v>0</v>
      </c>
      <c r="BG77" s="10">
        <f t="shared" si="99"/>
        <v>0</v>
      </c>
      <c r="BH77" s="10">
        <f t="shared" si="100"/>
        <v>0</v>
      </c>
      <c r="BI77" s="10">
        <f t="shared" si="101"/>
        <v>0</v>
      </c>
      <c r="BJ77" s="10">
        <f t="shared" si="102"/>
        <v>0</v>
      </c>
      <c r="BK77" s="10">
        <f t="shared" si="58"/>
        <v>0</v>
      </c>
      <c r="BL77" s="20">
        <f t="shared" si="59"/>
        <v>0</v>
      </c>
      <c r="BM77" s="20">
        <f t="shared" si="60"/>
        <v>0</v>
      </c>
      <c r="BN77" s="20">
        <f t="shared" si="61"/>
        <v>0</v>
      </c>
      <c r="BO77" s="20">
        <f t="shared" si="62"/>
        <v>0</v>
      </c>
      <c r="BP77" s="10"/>
      <c r="BQ77" s="10"/>
      <c r="BR77" s="10"/>
      <c r="BS77" s="20">
        <f t="shared" si="63"/>
        <v>0</v>
      </c>
      <c r="BT77" s="20">
        <f t="shared" si="64"/>
        <v>0</v>
      </c>
      <c r="BU77" s="20">
        <f t="shared" si="103"/>
        <v>0</v>
      </c>
      <c r="BV77" s="20">
        <f t="shared" si="104"/>
        <v>0</v>
      </c>
      <c r="BW77" s="20">
        <f t="shared" si="105"/>
        <v>0</v>
      </c>
      <c r="BX77" s="20">
        <f t="shared" si="106"/>
        <v>0</v>
      </c>
      <c r="BY77" s="20">
        <f t="shared" si="107"/>
        <v>0</v>
      </c>
      <c r="BZ77" s="20">
        <f t="shared" si="108"/>
        <v>0</v>
      </c>
      <c r="CA77" s="20">
        <f t="shared" si="66"/>
        <v>0</v>
      </c>
      <c r="CB77" s="20">
        <f t="shared" si="67"/>
        <v>0</v>
      </c>
      <c r="CC77" s="44"/>
      <c r="CD77" s="20">
        <f t="shared" si="68"/>
        <v>0</v>
      </c>
      <c r="CH77" s="110"/>
      <c r="CI77" s="22"/>
      <c r="CJ77" s="7"/>
      <c r="CV77" s="134">
        <f t="shared" si="83"/>
        <v>0</v>
      </c>
      <c r="CW77" s="134">
        <f t="shared" si="109"/>
        <v>0</v>
      </c>
      <c r="CX77" s="134">
        <f t="shared" si="110"/>
        <v>0</v>
      </c>
      <c r="CY77" s="134">
        <f t="shared" si="111"/>
        <v>0</v>
      </c>
      <c r="CZ77" s="134">
        <f t="shared" si="112"/>
        <v>0</v>
      </c>
      <c r="DA77" s="134">
        <f t="shared" si="113"/>
        <v>0</v>
      </c>
      <c r="DB77" s="134">
        <f t="shared" si="114"/>
        <v>0</v>
      </c>
      <c r="DC77" s="134">
        <f t="shared" si="115"/>
        <v>0</v>
      </c>
      <c r="DD77" s="134">
        <f t="shared" si="116"/>
        <v>0</v>
      </c>
      <c r="DE77" s="134">
        <f t="shared" si="117"/>
        <v>0</v>
      </c>
      <c r="DF77" s="134">
        <f t="shared" si="118"/>
        <v>0</v>
      </c>
      <c r="DG77" s="149">
        <f t="shared" si="69"/>
        <v>0</v>
      </c>
      <c r="DH77" s="149">
        <f t="shared" si="70"/>
        <v>0</v>
      </c>
      <c r="DI77" s="149">
        <f t="shared" si="71"/>
        <v>0</v>
      </c>
      <c r="DJ77" s="149">
        <f t="shared" si="72"/>
        <v>0</v>
      </c>
      <c r="DK77" s="149">
        <f t="shared" si="73"/>
        <v>0</v>
      </c>
      <c r="DL77" s="149">
        <f t="shared" si="74"/>
        <v>0</v>
      </c>
      <c r="DM77" s="149">
        <f t="shared" si="75"/>
        <v>0</v>
      </c>
      <c r="DN77" s="149">
        <f t="shared" si="76"/>
        <v>0</v>
      </c>
      <c r="DO77" s="149">
        <f t="shared" si="77"/>
        <v>0</v>
      </c>
      <c r="DP77" s="149">
        <f t="shared" si="78"/>
        <v>0</v>
      </c>
      <c r="DQ77" s="134">
        <f t="array" ref="DQ77">MIN(IF(JPRL=AI77,$AG$15:$AG$214))</f>
        <v>0</v>
      </c>
      <c r="DR77" s="134">
        <f t="array" ref="DR77">MAX(IF(JPRL=AI77,$AG$15:$AG$214))</f>
        <v>0</v>
      </c>
      <c r="DS77" s="132">
        <f t="shared" si="79"/>
        <v>0</v>
      </c>
    </row>
    <row r="78" spans="1:123" ht="24.95" customHeight="1" x14ac:dyDescent="0.25">
      <c r="A78" s="5">
        <v>64</v>
      </c>
      <c r="B78" s="214"/>
      <c r="C78" s="215"/>
      <c r="D78" s="193"/>
      <c r="E78" s="174"/>
      <c r="F78" s="175"/>
      <c r="G78" s="175"/>
      <c r="H78" s="175"/>
      <c r="I78" s="9"/>
      <c r="J78" s="169"/>
      <c r="K78" s="9"/>
      <c r="L78" s="170"/>
      <c r="M78" s="171"/>
      <c r="N78" s="9"/>
      <c r="O78" s="9"/>
      <c r="P78" s="9"/>
      <c r="Q78" s="9"/>
      <c r="R78" s="9"/>
      <c r="S78" s="9"/>
      <c r="T78" s="9"/>
      <c r="U78" s="9"/>
      <c r="V78" s="9"/>
      <c r="W78" s="9"/>
      <c r="X78" s="13"/>
      <c r="Y78" s="21"/>
      <c r="Z78" s="176"/>
      <c r="AA78" s="187">
        <f t="shared" si="45"/>
        <v>0</v>
      </c>
      <c r="AB78" s="7">
        <f t="shared" si="46"/>
        <v>0</v>
      </c>
      <c r="AC78" s="7">
        <f t="shared" si="84"/>
        <v>0</v>
      </c>
      <c r="AD78" s="10">
        <f t="shared" si="47"/>
        <v>0</v>
      </c>
      <c r="AE78" s="7">
        <f t="shared" si="48"/>
        <v>0</v>
      </c>
      <c r="AF78" s="7" t="str">
        <f t="shared" si="49"/>
        <v/>
      </c>
      <c r="AG78" s="10">
        <f t="shared" si="85"/>
        <v>0</v>
      </c>
      <c r="AH78" s="3" t="str">
        <f t="shared" si="80"/>
        <v/>
      </c>
      <c r="AI78" s="3" t="str">
        <f t="shared" si="81"/>
        <v/>
      </c>
      <c r="AJ78" s="3" t="str">
        <f t="array" ref="AJ78">IF(OR(AI78=$AI$15:AI77),"",AI78)</f>
        <v/>
      </c>
      <c r="AK78" s="3" t="str">
        <f t="shared" si="86"/>
        <v/>
      </c>
      <c r="AL78" s="3" t="str">
        <f t="array" ref="AL78">IF(OR(AK78=$AK$15:AK77),"",AK78)</f>
        <v/>
      </c>
      <c r="AM78" s="139" t="str">
        <f t="shared" si="50"/>
        <v/>
      </c>
      <c r="AN78" s="139" t="str">
        <f t="shared" si="51"/>
        <v/>
      </c>
      <c r="AO78" s="139" t="str">
        <f t="shared" si="52"/>
        <v/>
      </c>
      <c r="AP78" s="139" t="str">
        <f t="shared" si="53"/>
        <v/>
      </c>
      <c r="AQ78" s="139" t="str">
        <f t="shared" si="54"/>
        <v/>
      </c>
      <c r="AR78" s="10">
        <f t="shared" si="87"/>
        <v>0</v>
      </c>
      <c r="AS78" s="10">
        <f t="shared" si="88"/>
        <v>0</v>
      </c>
      <c r="AT78" s="10">
        <f t="shared" si="89"/>
        <v>0</v>
      </c>
      <c r="AU78" s="10">
        <f t="shared" si="90"/>
        <v>0</v>
      </c>
      <c r="AV78" s="10">
        <f t="shared" si="55"/>
        <v>0</v>
      </c>
      <c r="AW78" s="10">
        <f t="shared" si="91"/>
        <v>0</v>
      </c>
      <c r="AX78" s="10">
        <f t="shared" si="92"/>
        <v>0</v>
      </c>
      <c r="AY78" s="10">
        <f t="shared" si="93"/>
        <v>0</v>
      </c>
      <c r="AZ78" s="10">
        <f t="shared" si="94"/>
        <v>0</v>
      </c>
      <c r="BA78" s="10">
        <f t="shared" si="56"/>
        <v>0</v>
      </c>
      <c r="BB78" s="10">
        <f t="shared" si="95"/>
        <v>0</v>
      </c>
      <c r="BC78" s="10">
        <f t="shared" si="96"/>
        <v>0</v>
      </c>
      <c r="BD78" s="10">
        <f t="shared" si="97"/>
        <v>0</v>
      </c>
      <c r="BE78" s="10">
        <f t="shared" si="98"/>
        <v>0</v>
      </c>
      <c r="BF78" s="10">
        <f t="shared" si="57"/>
        <v>0</v>
      </c>
      <c r="BG78" s="10">
        <f t="shared" si="99"/>
        <v>0</v>
      </c>
      <c r="BH78" s="10">
        <f t="shared" si="100"/>
        <v>0</v>
      </c>
      <c r="BI78" s="10">
        <f t="shared" si="101"/>
        <v>0</v>
      </c>
      <c r="BJ78" s="10">
        <f t="shared" si="102"/>
        <v>0</v>
      </c>
      <c r="BK78" s="10">
        <f t="shared" si="58"/>
        <v>0</v>
      </c>
      <c r="BL78" s="20">
        <f t="shared" si="59"/>
        <v>0</v>
      </c>
      <c r="BM78" s="20">
        <f t="shared" si="60"/>
        <v>0</v>
      </c>
      <c r="BN78" s="20">
        <f t="shared" si="61"/>
        <v>0</v>
      </c>
      <c r="BO78" s="20">
        <f t="shared" si="62"/>
        <v>0</v>
      </c>
      <c r="BP78" s="10"/>
      <c r="BQ78" s="10"/>
      <c r="BR78" s="10"/>
      <c r="BS78" s="20">
        <f t="shared" si="63"/>
        <v>0</v>
      </c>
      <c r="BT78" s="20">
        <f t="shared" si="64"/>
        <v>0</v>
      </c>
      <c r="BU78" s="20">
        <f t="shared" si="103"/>
        <v>0</v>
      </c>
      <c r="BV78" s="20">
        <f t="shared" si="104"/>
        <v>0</v>
      </c>
      <c r="BW78" s="20">
        <f t="shared" si="105"/>
        <v>0</v>
      </c>
      <c r="BX78" s="20">
        <f t="shared" si="106"/>
        <v>0</v>
      </c>
      <c r="BY78" s="20">
        <f t="shared" si="107"/>
        <v>0</v>
      </c>
      <c r="BZ78" s="20">
        <f t="shared" si="108"/>
        <v>0</v>
      </c>
      <c r="CA78" s="20">
        <f t="shared" si="66"/>
        <v>0</v>
      </c>
      <c r="CB78" s="20">
        <f t="shared" si="67"/>
        <v>0</v>
      </c>
      <c r="CC78" s="44"/>
      <c r="CD78" s="20">
        <f t="shared" si="68"/>
        <v>0</v>
      </c>
      <c r="CH78" s="110"/>
      <c r="CI78" s="22"/>
      <c r="CJ78" s="7"/>
      <c r="CV78" s="134">
        <f t="shared" si="83"/>
        <v>0</v>
      </c>
      <c r="CW78" s="134">
        <f t="shared" si="109"/>
        <v>0</v>
      </c>
      <c r="CX78" s="134">
        <f t="shared" si="110"/>
        <v>0</v>
      </c>
      <c r="CY78" s="134">
        <f t="shared" si="111"/>
        <v>0</v>
      </c>
      <c r="CZ78" s="134">
        <f t="shared" si="112"/>
        <v>0</v>
      </c>
      <c r="DA78" s="134">
        <f t="shared" si="113"/>
        <v>0</v>
      </c>
      <c r="DB78" s="134">
        <f t="shared" si="114"/>
        <v>0</v>
      </c>
      <c r="DC78" s="134">
        <f t="shared" si="115"/>
        <v>0</v>
      </c>
      <c r="DD78" s="134">
        <f t="shared" si="116"/>
        <v>0</v>
      </c>
      <c r="DE78" s="134">
        <f t="shared" si="117"/>
        <v>0</v>
      </c>
      <c r="DF78" s="134">
        <f t="shared" si="118"/>
        <v>0</v>
      </c>
      <c r="DG78" s="149">
        <f t="shared" si="69"/>
        <v>0</v>
      </c>
      <c r="DH78" s="149">
        <f t="shared" si="70"/>
        <v>0</v>
      </c>
      <c r="DI78" s="149">
        <f t="shared" si="71"/>
        <v>0</v>
      </c>
      <c r="DJ78" s="149">
        <f t="shared" si="72"/>
        <v>0</v>
      </c>
      <c r="DK78" s="149">
        <f t="shared" si="73"/>
        <v>0</v>
      </c>
      <c r="DL78" s="149">
        <f t="shared" si="74"/>
        <v>0</v>
      </c>
      <c r="DM78" s="149">
        <f t="shared" si="75"/>
        <v>0</v>
      </c>
      <c r="DN78" s="149">
        <f t="shared" si="76"/>
        <v>0</v>
      </c>
      <c r="DO78" s="149">
        <f t="shared" si="77"/>
        <v>0</v>
      </c>
      <c r="DP78" s="149">
        <f t="shared" si="78"/>
        <v>0</v>
      </c>
      <c r="DQ78" s="134">
        <f t="array" ref="DQ78">MIN(IF(JPRL=AI78,$AG$15:$AG$214))</f>
        <v>0</v>
      </c>
      <c r="DR78" s="134">
        <f t="array" ref="DR78">MAX(IF(JPRL=AI78,$AG$15:$AG$214))</f>
        <v>0</v>
      </c>
      <c r="DS78" s="132">
        <f t="shared" si="79"/>
        <v>0</v>
      </c>
    </row>
    <row r="79" spans="1:123" ht="24.95" customHeight="1" x14ac:dyDescent="0.25">
      <c r="A79" s="5">
        <v>65</v>
      </c>
      <c r="B79" s="214"/>
      <c r="C79" s="215"/>
      <c r="D79" s="193"/>
      <c r="E79" s="174"/>
      <c r="F79" s="175"/>
      <c r="G79" s="175"/>
      <c r="H79" s="175"/>
      <c r="I79" s="9"/>
      <c r="J79" s="169"/>
      <c r="K79" s="9"/>
      <c r="L79" s="170"/>
      <c r="M79" s="171"/>
      <c r="N79" s="9"/>
      <c r="O79" s="9"/>
      <c r="P79" s="9"/>
      <c r="Q79" s="9"/>
      <c r="R79" s="9"/>
      <c r="S79" s="9"/>
      <c r="T79" s="9"/>
      <c r="U79" s="9"/>
      <c r="V79" s="9"/>
      <c r="W79" s="9"/>
      <c r="X79" s="13"/>
      <c r="Y79" s="21"/>
      <c r="Z79" s="176"/>
      <c r="AA79" s="187">
        <f t="shared" si="45"/>
        <v>0</v>
      </c>
      <c r="AB79" s="7">
        <f t="shared" si="46"/>
        <v>0</v>
      </c>
      <c r="AC79" s="7">
        <f t="shared" ref="AC79:AC110" si="119">IF(OR(J79=$CC$8,J79=$CC$9),1,0)</f>
        <v>0</v>
      </c>
      <c r="AD79" s="10">
        <f t="shared" si="47"/>
        <v>0</v>
      </c>
      <c r="AE79" s="7">
        <f t="shared" si="48"/>
        <v>0</v>
      </c>
      <c r="AF79" s="7" t="str">
        <f t="shared" si="49"/>
        <v/>
      </c>
      <c r="AG79" s="10">
        <f t="shared" ref="AG79:AG110" si="120">I79</f>
        <v>0</v>
      </c>
      <c r="AH79" s="3" t="str">
        <f t="shared" si="80"/>
        <v/>
      </c>
      <c r="AI79" s="3" t="str">
        <f t="shared" si="81"/>
        <v/>
      </c>
      <c r="AJ79" s="3" t="str">
        <f t="array" ref="AJ79">IF(OR(AI79=$AI$15:AI78),"",AI79)</f>
        <v/>
      </c>
      <c r="AK79" s="3" t="str">
        <f t="shared" ref="AK79:AK110" si="121">IF(AND(AF79&lt;&gt;"",OR(J79=$CC$8,J79=$CC$9)),AI79,"")</f>
        <v/>
      </c>
      <c r="AL79" s="3" t="str">
        <f t="array" ref="AL79">IF(OR(AK79=$AK$15:AK78),"",AK79)</f>
        <v/>
      </c>
      <c r="AM79" s="139" t="str">
        <f t="shared" si="50"/>
        <v/>
      </c>
      <c r="AN79" s="139" t="str">
        <f t="shared" si="51"/>
        <v/>
      </c>
      <c r="AO79" s="139" t="str">
        <f t="shared" si="52"/>
        <v/>
      </c>
      <c r="AP79" s="139" t="str">
        <f t="shared" si="53"/>
        <v/>
      </c>
      <c r="AQ79" s="139" t="str">
        <f t="shared" si="54"/>
        <v/>
      </c>
      <c r="AR79" s="10">
        <f t="shared" ref="AR79:AR110" si="122">SUMIFS($K$15:$K$214,$AI$15:$AI$214,AJ79,$J$15:$J$214,$CC$6)</f>
        <v>0</v>
      </c>
      <c r="AS79" s="10">
        <f t="shared" ref="AS79:AS110" si="123">SUMIFS($K$15:$K$214,$AI$15:$AI$214,AJ79,$J$15:$J$214,$CC$7)</f>
        <v>0</v>
      </c>
      <c r="AT79" s="10">
        <f t="shared" ref="AT79:AT110" si="124">SUMIFS($K$15:$K$214,$AI$15:$AI$214,AJ79,$J$15:$J$214,$CC$8)</f>
        <v>0</v>
      </c>
      <c r="AU79" s="10">
        <f t="shared" ref="AU79:AU110" si="125">SUMIFS($K$15:$K$214,$AI$15:$AI$214,AJ79,$J$15:$J$214,$CC$9)</f>
        <v>0</v>
      </c>
      <c r="AV79" s="10">
        <f t="shared" si="55"/>
        <v>0</v>
      </c>
      <c r="AW79" s="10">
        <f t="shared" ref="AW79:AW110" si="126">SUMIFS($K$15:$K$214,$AI$15:$AI$214,AJ79,$J$15:$J$214,$CC$10)</f>
        <v>0</v>
      </c>
      <c r="AX79" s="10">
        <f t="shared" ref="AX79:AX110" si="127">SUMIFS($K$15:$K$214,$AI$15:$AI$214,AJ79,$J$15:$J$214,$CC$11)</f>
        <v>0</v>
      </c>
      <c r="AY79" s="10">
        <f t="shared" ref="AY79:AY110" si="128">SUMIFS($K$15:$K$214,$AI$15:$AI$214,AJ79,$J$15:$J$214,$CC$12)</f>
        <v>0</v>
      </c>
      <c r="AZ79" s="10">
        <f t="shared" ref="AZ79:AZ110" si="129">SUMIFS($K$15:$K$214,$AI$15:$AI$214,AJ79,$J$15:$J$214,$CC$13)</f>
        <v>0</v>
      </c>
      <c r="BA79" s="10">
        <f t="shared" si="56"/>
        <v>0</v>
      </c>
      <c r="BB79" s="10">
        <f t="shared" ref="BB79:BB110" si="130">SUMIFS($K$15:$K$214,$AI$15:$AI$214,AI79,$J$15:$J$214,$CC$6)</f>
        <v>0</v>
      </c>
      <c r="BC79" s="10">
        <f t="shared" ref="BC79:BC110" si="131">SUMIFS($K$15:$K$214,$AI$15:$AI$214,AI79,$J$15:$J$214,$CC$7)</f>
        <v>0</v>
      </c>
      <c r="BD79" s="10">
        <f t="shared" ref="BD79:BD110" si="132">SUMIFS($K$15:$K$214,$AI$15:$AI$214,AI79,$J$15:$J$214,$CC$8)</f>
        <v>0</v>
      </c>
      <c r="BE79" s="10">
        <f t="shared" ref="BE79:BE110" si="133">SUMIFS($K$15:$K$214,$AI$15:$AI$214,AI79,$J$15:$J$214,$CC$9)</f>
        <v>0</v>
      </c>
      <c r="BF79" s="10">
        <f t="shared" si="57"/>
        <v>0</v>
      </c>
      <c r="BG79" s="10">
        <f t="shared" ref="BG79:BG110" si="134">SUMIFS($K$15:$K$214,$AI$15:$AI$214,AI79,$J$15:$J$214,$CC$10)</f>
        <v>0</v>
      </c>
      <c r="BH79" s="10">
        <f t="shared" ref="BH79:BH110" si="135">SUMIFS($K$15:$K$214,$AI$15:$AI$214,AI79,$J$15:$J$214,$CC$11)</f>
        <v>0</v>
      </c>
      <c r="BI79" s="10">
        <f t="shared" ref="BI79:BI110" si="136">SUMIFS($K$15:$K$214,$AI$15:$AI$214,AI79,$J$15:$J$214,$CC$12)</f>
        <v>0</v>
      </c>
      <c r="BJ79" s="10">
        <f t="shared" ref="BJ79:BJ110" si="137">SUMIFS($K$15:$K$214,$AI$15:$AI$214,AI79,$J$15:$J$214,$CC$13)</f>
        <v>0</v>
      </c>
      <c r="BK79" s="10">
        <f t="shared" si="58"/>
        <v>0</v>
      </c>
      <c r="BL79" s="20">
        <f t="shared" si="59"/>
        <v>0</v>
      </c>
      <c r="BM79" s="20">
        <f t="shared" si="60"/>
        <v>0</v>
      </c>
      <c r="BN79" s="20">
        <f t="shared" si="61"/>
        <v>0</v>
      </c>
      <c r="BO79" s="20">
        <f t="shared" si="62"/>
        <v>0</v>
      </c>
      <c r="BP79" s="10"/>
      <c r="BQ79" s="10"/>
      <c r="BR79" s="10"/>
      <c r="BS79" s="20">
        <f t="shared" si="63"/>
        <v>0</v>
      </c>
      <c r="BT79" s="20">
        <f t="shared" si="64"/>
        <v>0</v>
      </c>
      <c r="BU79" s="20">
        <f t="shared" ref="BU79:BU110" si="138">IF(AND(BB79&gt;AG79,J79=$BU$14),1,0)</f>
        <v>0</v>
      </c>
      <c r="BV79" s="20">
        <f t="shared" ref="BV79:BV110" si="139">IF(AND(BC79&gt;AG79,J79=$BV$14),1,0)</f>
        <v>0</v>
      </c>
      <c r="BW79" s="20">
        <f t="shared" ref="BW79:BW110" si="140">IF(AND(BD79&gt;AG79,J79=$BW$14),1,0)</f>
        <v>0</v>
      </c>
      <c r="BX79" s="20">
        <f t="shared" ref="BX79:BX110" si="141">IF(AND(BE79&gt;AG79,J79=$BX$14),1,0)</f>
        <v>0</v>
      </c>
      <c r="BY79" s="20">
        <f t="shared" ref="BY79:BY110" si="142">IF(AND(BF79&gt;AG79,OR(J79=$CC$8,J79=$CC$9)),1,0)</f>
        <v>0</v>
      </c>
      <c r="BZ79" s="20">
        <f t="shared" ref="BZ79:BZ110" si="143">IF(AND(BJ79&gt;AG79,J79=$BZ$14),1,0)</f>
        <v>0</v>
      </c>
      <c r="CA79" s="20">
        <f t="shared" si="66"/>
        <v>0</v>
      </c>
      <c r="CB79" s="20">
        <f t="shared" si="67"/>
        <v>0</v>
      </c>
      <c r="CC79" s="44"/>
      <c r="CD79" s="20">
        <f t="shared" si="68"/>
        <v>0</v>
      </c>
      <c r="CH79" s="110"/>
      <c r="CI79" s="22"/>
      <c r="CJ79" s="7"/>
      <c r="CV79" s="134">
        <f t="shared" si="83"/>
        <v>0</v>
      </c>
      <c r="CW79" s="134">
        <f t="shared" ref="CW79:CW110" si="144">SUMIF(JPRL,AL79,$N$15:$N$214)</f>
        <v>0</v>
      </c>
      <c r="CX79" s="134">
        <f t="shared" ref="CX79:CX110" si="145">SUMIF(JPRL,AL79,$O$15:$O$214)</f>
        <v>0</v>
      </c>
      <c r="CY79" s="134">
        <f t="shared" ref="CY79:CY110" si="146">SUMIF(JPRL,AL79,$P$15:$P$214)</f>
        <v>0</v>
      </c>
      <c r="CZ79" s="134">
        <f t="shared" ref="CZ79:CZ110" si="147">SUMIF(JPRL,AL79,$Q$15:$Q$214)</f>
        <v>0</v>
      </c>
      <c r="DA79" s="134">
        <f t="shared" ref="DA79:DA110" si="148">SUMIF(JPRL,AL79,$R$15:$R$214)</f>
        <v>0</v>
      </c>
      <c r="DB79" s="134">
        <f t="shared" ref="DB79:DB110" si="149">SUMIF(JPRL,AL79,$S$15:$S$214)</f>
        <v>0</v>
      </c>
      <c r="DC79" s="134">
        <f t="shared" ref="DC79:DC110" si="150">SUMIF(JPRL,AL79,$T$15:$T$214)</f>
        <v>0</v>
      </c>
      <c r="DD79" s="134">
        <f t="shared" ref="DD79:DD110" si="151">SUMIF(JPRL,AL79,$U$15:$U$214)</f>
        <v>0</v>
      </c>
      <c r="DE79" s="134">
        <f t="shared" ref="DE79:DE110" si="152">SUMIF(JPRL,AL79,$V$15:$V$214)</f>
        <v>0</v>
      </c>
      <c r="DF79" s="134">
        <f t="shared" ref="DF79:DF110" si="153">SUMIF(JPRL,AL79,$W$15:$W$214)</f>
        <v>0</v>
      </c>
      <c r="DG79" s="149">
        <f t="shared" si="69"/>
        <v>0</v>
      </c>
      <c r="DH79" s="149">
        <f t="shared" si="70"/>
        <v>0</v>
      </c>
      <c r="DI79" s="149">
        <f t="shared" si="71"/>
        <v>0</v>
      </c>
      <c r="DJ79" s="149">
        <f t="shared" si="72"/>
        <v>0</v>
      </c>
      <c r="DK79" s="149">
        <f t="shared" si="73"/>
        <v>0</v>
      </c>
      <c r="DL79" s="149">
        <f t="shared" si="74"/>
        <v>0</v>
      </c>
      <c r="DM79" s="149">
        <f t="shared" si="75"/>
        <v>0</v>
      </c>
      <c r="DN79" s="149">
        <f t="shared" si="76"/>
        <v>0</v>
      </c>
      <c r="DO79" s="149">
        <f t="shared" si="77"/>
        <v>0</v>
      </c>
      <c r="DP79" s="149">
        <f t="shared" si="78"/>
        <v>0</v>
      </c>
      <c r="DQ79" s="134">
        <f t="array" ref="DQ79">MIN(IF(JPRL=AI79,$AG$15:$AG$214))</f>
        <v>0</v>
      </c>
      <c r="DR79" s="134">
        <f t="array" ref="DR79">MAX(IF(JPRL=AI79,$AG$15:$AG$214))</f>
        <v>0</v>
      </c>
      <c r="DS79" s="132">
        <f t="shared" si="79"/>
        <v>0</v>
      </c>
    </row>
    <row r="80" spans="1:123" ht="24.95" customHeight="1" x14ac:dyDescent="0.25">
      <c r="A80" s="5">
        <v>66</v>
      </c>
      <c r="B80" s="214"/>
      <c r="C80" s="215"/>
      <c r="D80" s="193"/>
      <c r="E80" s="174"/>
      <c r="F80" s="175"/>
      <c r="G80" s="175"/>
      <c r="H80" s="175"/>
      <c r="I80" s="9"/>
      <c r="J80" s="169"/>
      <c r="K80" s="9"/>
      <c r="L80" s="170"/>
      <c r="M80" s="171"/>
      <c r="N80" s="9"/>
      <c r="O80" s="9"/>
      <c r="P80" s="9"/>
      <c r="Q80" s="9"/>
      <c r="R80" s="9"/>
      <c r="S80" s="9"/>
      <c r="T80" s="9"/>
      <c r="U80" s="9"/>
      <c r="V80" s="9"/>
      <c r="W80" s="9"/>
      <c r="X80" s="13"/>
      <c r="Y80" s="21"/>
      <c r="Z80" s="176"/>
      <c r="AA80" s="187">
        <f t="shared" ref="AA80:AA143" si="154">Z80*K80</f>
        <v>0</v>
      </c>
      <c r="AB80" s="7">
        <f t="shared" ref="AB80:AB143" si="155">IF(AND(K80&gt;0,OR(F80="",I80="",J80="",Z80="",E80="",B80="",L80="",D80="")),1,0)</f>
        <v>0</v>
      </c>
      <c r="AC80" s="7">
        <f t="shared" si="119"/>
        <v>0</v>
      </c>
      <c r="AD80" s="10">
        <f t="shared" ref="AD80:AD143" si="156">VLOOKUP(AJ80,AF80:AG279,2,0)</f>
        <v>0</v>
      </c>
      <c r="AE80" s="7">
        <f t="shared" ref="AE80:AE143" si="157">IF(AND(AC80=1,OR(CV80&lt;&gt;K80)),1,0)</f>
        <v>0</v>
      </c>
      <c r="AF80" s="7" t="str">
        <f t="shared" ref="AF80:AF143" si="158">F80&amp;G80&amp;H80&amp;E80</f>
        <v/>
      </c>
      <c r="AG80" s="10">
        <f t="shared" si="120"/>
        <v>0</v>
      </c>
      <c r="AH80" s="3" t="str">
        <f t="shared" si="80"/>
        <v/>
      </c>
      <c r="AI80" s="3" t="str">
        <f t="shared" si="81"/>
        <v/>
      </c>
      <c r="AJ80" s="3" t="str">
        <f t="array" ref="AJ80">IF(OR(AI80=$AI$15:AI79),"",AI80)</f>
        <v/>
      </c>
      <c r="AK80" s="3" t="str">
        <f t="shared" si="121"/>
        <v/>
      </c>
      <c r="AL80" s="3" t="str">
        <f t="array" ref="AL80">IF(OR(AK80=$AK$15:AK79),"",AK80)</f>
        <v/>
      </c>
      <c r="AM80" s="139" t="str">
        <f t="shared" ref="AM80:AM143" si="159">IF(B80="","",B80)</f>
        <v/>
      </c>
      <c r="AN80" s="139" t="str">
        <f t="shared" ref="AN80:AN143" si="160">IF(E80="","",E80)</f>
        <v/>
      </c>
      <c r="AO80" s="139" t="str">
        <f t="shared" ref="AO80:AO143" si="161">IF(F80="","",F80)</f>
        <v/>
      </c>
      <c r="AP80" s="139" t="str">
        <f t="shared" ref="AP80:AP143" si="162">IF(G80="","",G80)</f>
        <v/>
      </c>
      <c r="AQ80" s="139" t="str">
        <f t="shared" ref="AQ80:AQ143" si="163">IF(H80="","",H80)</f>
        <v/>
      </c>
      <c r="AR80" s="10">
        <f t="shared" si="122"/>
        <v>0</v>
      </c>
      <c r="AS80" s="10">
        <f t="shared" si="123"/>
        <v>0</v>
      </c>
      <c r="AT80" s="10">
        <f t="shared" si="124"/>
        <v>0</v>
      </c>
      <c r="AU80" s="10">
        <f t="shared" si="125"/>
        <v>0</v>
      </c>
      <c r="AV80" s="10">
        <f t="shared" ref="AV80:AV143" si="164">AU80+AT80</f>
        <v>0</v>
      </c>
      <c r="AW80" s="10">
        <f t="shared" si="126"/>
        <v>0</v>
      </c>
      <c r="AX80" s="10">
        <f t="shared" si="127"/>
        <v>0</v>
      </c>
      <c r="AY80" s="10">
        <f t="shared" si="128"/>
        <v>0</v>
      </c>
      <c r="AZ80" s="10">
        <f t="shared" si="129"/>
        <v>0</v>
      </c>
      <c r="BA80" s="10">
        <f t="shared" ref="BA80:BA143" si="165">SUMIFS($K$15:$K$214,$AI$15:$AI$214,AJ80,$J$15:$J$214,$CC$14)</f>
        <v>0</v>
      </c>
      <c r="BB80" s="10">
        <f t="shared" si="130"/>
        <v>0</v>
      </c>
      <c r="BC80" s="10">
        <f t="shared" si="131"/>
        <v>0</v>
      </c>
      <c r="BD80" s="10">
        <f t="shared" si="132"/>
        <v>0</v>
      </c>
      <c r="BE80" s="10">
        <f t="shared" si="133"/>
        <v>0</v>
      </c>
      <c r="BF80" s="10">
        <f t="shared" ref="BF80:BF143" si="166">BE80+BD80</f>
        <v>0</v>
      </c>
      <c r="BG80" s="10">
        <f t="shared" si="134"/>
        <v>0</v>
      </c>
      <c r="BH80" s="10">
        <f t="shared" si="135"/>
        <v>0</v>
      </c>
      <c r="BI80" s="10">
        <f t="shared" si="136"/>
        <v>0</v>
      </c>
      <c r="BJ80" s="10">
        <f t="shared" si="137"/>
        <v>0</v>
      </c>
      <c r="BK80" s="10">
        <f t="shared" ref="BK80:BK143" si="167">SUMIFS($K$15:$K$214,$AI$15:$AI$214,AI80,$J$15:$J$214,$CC$14)</f>
        <v>0</v>
      </c>
      <c r="BL80" s="20">
        <f t="shared" ref="BL80:BL143" si="168">IF(AR80&gt;VLOOKUP(AJ80,$AF$15:$AG$214,2,0),1,0)</f>
        <v>0</v>
      </c>
      <c r="BM80" s="20">
        <f t="shared" ref="BM80:BM143" si="169">IF(AS80&gt;VLOOKUP(AJ80,$AF$15:$AG$214,2,0),1,0)</f>
        <v>0</v>
      </c>
      <c r="BN80" s="20">
        <f t="shared" ref="BN80:BN143" si="170">IF(AV80&gt;VLOOKUP(AJ80,$AF$15:$AG$214,2,0),1,0)</f>
        <v>0</v>
      </c>
      <c r="BO80" s="20">
        <f t="shared" ref="BO80:BO143" si="171">IF(AW80&gt;VLOOKUP(AK80,$AF$15:$AG$214,2,0),1,0)</f>
        <v>0</v>
      </c>
      <c r="BP80" s="10"/>
      <c r="BQ80" s="10"/>
      <c r="BR80" s="10"/>
      <c r="BS80" s="20">
        <f t="shared" ref="BS80:BS143" si="172">IF(AZ80&gt;VLOOKUP(AJ80,$AF$15:$AG$214,2,0),1,0)</f>
        <v>0</v>
      </c>
      <c r="BT80" s="20">
        <f t="shared" ref="BT80:BT143" si="173">IF(BA80&gt;VLOOKUP(AJ80,$AF$15:$AG$214,2,0),1,0)</f>
        <v>0</v>
      </c>
      <c r="BU80" s="20">
        <f t="shared" si="138"/>
        <v>0</v>
      </c>
      <c r="BV80" s="20">
        <f t="shared" si="139"/>
        <v>0</v>
      </c>
      <c r="BW80" s="20">
        <f t="shared" si="140"/>
        <v>0</v>
      </c>
      <c r="BX80" s="20">
        <f t="shared" si="141"/>
        <v>0</v>
      </c>
      <c r="BY80" s="20">
        <f t="shared" si="142"/>
        <v>0</v>
      </c>
      <c r="BZ80" s="20">
        <f t="shared" si="143"/>
        <v>0</v>
      </c>
      <c r="CA80" s="20">
        <f t="shared" ref="CA80:CA143" si="174">IF(AND(BK80&gt;AG80,J80=$CA$14),1,0)</f>
        <v>0</v>
      </c>
      <c r="CB80" s="20">
        <f t="shared" ref="CB80:CB143" si="175">SUM(BU80:CA80)</f>
        <v>0</v>
      </c>
      <c r="CC80" s="44"/>
      <c r="CD80" s="20">
        <f t="shared" ref="CD80:CD143" si="176">IF(AND(J80=$CC$6,Z80&gt;$CD$6),1,IF(AND(J80=$CC$7,Z80&gt;$CD$7),1,IF(AND(J80=$CC$8,Z80&gt;$CD$8),1,IF(AND(J80=$CC$9,Z80&gt;$CD$9),1,IF(AND(J80=$CC$10,Z80&gt;$CD$10),1,IF(AND(J80=$CC$11,Z80&gt;$CD$11),1,IF(AND(J80=$CC$12,Z80&gt;$CD$12),1,IF(AND(J80=$CC$13,Z80&gt;$CD$13),1,IF(AND(J80=$CC$14,Z80&gt;$CD$14),1,0)))))))))</f>
        <v>0</v>
      </c>
      <c r="CH80" s="110"/>
      <c r="CI80" s="22"/>
      <c r="CJ80" s="7"/>
      <c r="CV80" s="134">
        <f t="shared" si="83"/>
        <v>0</v>
      </c>
      <c r="CW80" s="134">
        <f t="shared" si="144"/>
        <v>0</v>
      </c>
      <c r="CX80" s="134">
        <f t="shared" si="145"/>
        <v>0</v>
      </c>
      <c r="CY80" s="134">
        <f t="shared" si="146"/>
        <v>0</v>
      </c>
      <c r="CZ80" s="134">
        <f t="shared" si="147"/>
        <v>0</v>
      </c>
      <c r="DA80" s="134">
        <f t="shared" si="148"/>
        <v>0</v>
      </c>
      <c r="DB80" s="134">
        <f t="shared" si="149"/>
        <v>0</v>
      </c>
      <c r="DC80" s="134">
        <f t="shared" si="150"/>
        <v>0</v>
      </c>
      <c r="DD80" s="134">
        <f t="shared" si="151"/>
        <v>0</v>
      </c>
      <c r="DE80" s="134">
        <f t="shared" si="152"/>
        <v>0</v>
      </c>
      <c r="DF80" s="134">
        <f t="shared" si="153"/>
        <v>0</v>
      </c>
      <c r="DG80" s="149">
        <f t="shared" ref="DG80:DG143" si="177">IF(CW80=0,0,CW80/BF80)</f>
        <v>0</v>
      </c>
      <c r="DH80" s="149">
        <f t="shared" ref="DH80:DH143" si="178">IF(CX80=0,0,CX80/BF80)</f>
        <v>0</v>
      </c>
      <c r="DI80" s="149">
        <f t="shared" ref="DI80:DI143" si="179">IF(CY80=0,0,CY80/BF80)</f>
        <v>0</v>
      </c>
      <c r="DJ80" s="149">
        <f t="shared" ref="DJ80:DJ143" si="180">IF(CZ80=0,0,CZ80/BF80)</f>
        <v>0</v>
      </c>
      <c r="DK80" s="149">
        <f t="shared" ref="DK80:DK143" si="181">IF(DA80=0,0,DA80/BF80)</f>
        <v>0</v>
      </c>
      <c r="DL80" s="149">
        <f t="shared" ref="DL80:DL143" si="182">IF(DB80=0,0,DB80/BF80)</f>
        <v>0</v>
      </c>
      <c r="DM80" s="149">
        <f t="shared" ref="DM80:DM143" si="183">IF(DC80=0,0,DC80/BF80)</f>
        <v>0</v>
      </c>
      <c r="DN80" s="149">
        <f t="shared" ref="DN80:DN143" si="184">IF(DD80=0,0,DD80/BF80)</f>
        <v>0</v>
      </c>
      <c r="DO80" s="149">
        <f t="shared" ref="DO80:DO143" si="185">IF(DE80=0,0,DE80/BF80)</f>
        <v>0</v>
      </c>
      <c r="DP80" s="149">
        <f t="shared" ref="DP80:DP143" si="186">IF(DF80=0,0,DF80/BF80)</f>
        <v>0</v>
      </c>
      <c r="DQ80" s="134">
        <f t="array" ref="DQ80">MIN(IF(JPRL=AI80,$AG$15:$AG$214))</f>
        <v>0</v>
      </c>
      <c r="DR80" s="134">
        <f t="array" ref="DR80">MAX(IF(JPRL=AI80,$AG$15:$AG$214))</f>
        <v>0</v>
      </c>
      <c r="DS80" s="132">
        <f t="shared" ref="DS80:DS143" si="187">IF(F80="",0,IF(DQ80&lt;&gt;DR80,1,0))</f>
        <v>0</v>
      </c>
    </row>
    <row r="81" spans="1:123" ht="24.95" customHeight="1" x14ac:dyDescent="0.25">
      <c r="A81" s="5">
        <v>67</v>
      </c>
      <c r="B81" s="214"/>
      <c r="C81" s="215"/>
      <c r="D81" s="193"/>
      <c r="E81" s="174"/>
      <c r="F81" s="175"/>
      <c r="G81" s="175"/>
      <c r="H81" s="175"/>
      <c r="I81" s="9"/>
      <c r="J81" s="169"/>
      <c r="K81" s="9"/>
      <c r="L81" s="170"/>
      <c r="M81" s="171"/>
      <c r="N81" s="9"/>
      <c r="O81" s="9"/>
      <c r="P81" s="9"/>
      <c r="Q81" s="9"/>
      <c r="R81" s="9"/>
      <c r="S81" s="9"/>
      <c r="T81" s="9"/>
      <c r="U81" s="9"/>
      <c r="V81" s="9"/>
      <c r="W81" s="9"/>
      <c r="X81" s="13"/>
      <c r="Y81" s="21"/>
      <c r="Z81" s="176"/>
      <c r="AA81" s="187">
        <f t="shared" si="154"/>
        <v>0</v>
      </c>
      <c r="AB81" s="7">
        <f t="shared" si="155"/>
        <v>0</v>
      </c>
      <c r="AC81" s="7">
        <f t="shared" si="119"/>
        <v>0</v>
      </c>
      <c r="AD81" s="10">
        <f t="shared" si="156"/>
        <v>0</v>
      </c>
      <c r="AE81" s="7">
        <f t="shared" si="157"/>
        <v>0</v>
      </c>
      <c r="AF81" s="7" t="str">
        <f t="shared" si="158"/>
        <v/>
      </c>
      <c r="AG81" s="10">
        <f t="shared" si="120"/>
        <v>0</v>
      </c>
      <c r="AH81" s="3" t="str">
        <f t="shared" ref="AH81:AH144" si="188">IF(AF81="","",COUNTIF($AF$15:$AF$214,AF81))</f>
        <v/>
      </c>
      <c r="AI81" s="3" t="str">
        <f t="shared" ref="AI81:AI144" si="189">IF(AF81="","",IF(AH81&gt;=1,AF81,""))</f>
        <v/>
      </c>
      <c r="AJ81" s="3" t="str">
        <f t="array" ref="AJ81">IF(OR(AI81=$AI$15:AI80),"",AI81)</f>
        <v/>
      </c>
      <c r="AK81" s="3" t="str">
        <f t="shared" si="121"/>
        <v/>
      </c>
      <c r="AL81" s="3" t="str">
        <f t="array" ref="AL81">IF(OR(AK81=$AK$15:AK80),"",AK81)</f>
        <v/>
      </c>
      <c r="AM81" s="139" t="str">
        <f t="shared" si="159"/>
        <v/>
      </c>
      <c r="AN81" s="139" t="str">
        <f t="shared" si="160"/>
        <v/>
      </c>
      <c r="AO81" s="139" t="str">
        <f t="shared" si="161"/>
        <v/>
      </c>
      <c r="AP81" s="139" t="str">
        <f t="shared" si="162"/>
        <v/>
      </c>
      <c r="AQ81" s="139" t="str">
        <f t="shared" si="163"/>
        <v/>
      </c>
      <c r="AR81" s="10">
        <f t="shared" si="122"/>
        <v>0</v>
      </c>
      <c r="AS81" s="10">
        <f t="shared" si="123"/>
        <v>0</v>
      </c>
      <c r="AT81" s="10">
        <f t="shared" si="124"/>
        <v>0</v>
      </c>
      <c r="AU81" s="10">
        <f t="shared" si="125"/>
        <v>0</v>
      </c>
      <c r="AV81" s="10">
        <f t="shared" si="164"/>
        <v>0</v>
      </c>
      <c r="AW81" s="10">
        <f t="shared" si="126"/>
        <v>0</v>
      </c>
      <c r="AX81" s="10">
        <f t="shared" si="127"/>
        <v>0</v>
      </c>
      <c r="AY81" s="10">
        <f t="shared" si="128"/>
        <v>0</v>
      </c>
      <c r="AZ81" s="10">
        <f t="shared" si="129"/>
        <v>0</v>
      </c>
      <c r="BA81" s="10">
        <f t="shared" si="165"/>
        <v>0</v>
      </c>
      <c r="BB81" s="10">
        <f t="shared" si="130"/>
        <v>0</v>
      </c>
      <c r="BC81" s="10">
        <f t="shared" si="131"/>
        <v>0</v>
      </c>
      <c r="BD81" s="10">
        <f t="shared" si="132"/>
        <v>0</v>
      </c>
      <c r="BE81" s="10">
        <f t="shared" si="133"/>
        <v>0</v>
      </c>
      <c r="BF81" s="10">
        <f t="shared" si="166"/>
        <v>0</v>
      </c>
      <c r="BG81" s="10">
        <f t="shared" si="134"/>
        <v>0</v>
      </c>
      <c r="BH81" s="10">
        <f t="shared" si="135"/>
        <v>0</v>
      </c>
      <c r="BI81" s="10">
        <f t="shared" si="136"/>
        <v>0</v>
      </c>
      <c r="BJ81" s="10">
        <f t="shared" si="137"/>
        <v>0</v>
      </c>
      <c r="BK81" s="10">
        <f t="shared" si="167"/>
        <v>0</v>
      </c>
      <c r="BL81" s="20">
        <f t="shared" si="168"/>
        <v>0</v>
      </c>
      <c r="BM81" s="20">
        <f t="shared" si="169"/>
        <v>0</v>
      </c>
      <c r="BN81" s="20">
        <f t="shared" si="170"/>
        <v>0</v>
      </c>
      <c r="BO81" s="20">
        <f t="shared" si="171"/>
        <v>0</v>
      </c>
      <c r="BP81" s="10"/>
      <c r="BQ81" s="10"/>
      <c r="BR81" s="10"/>
      <c r="BS81" s="20">
        <f t="shared" si="172"/>
        <v>0</v>
      </c>
      <c r="BT81" s="20">
        <f t="shared" si="173"/>
        <v>0</v>
      </c>
      <c r="BU81" s="20">
        <f t="shared" si="138"/>
        <v>0</v>
      </c>
      <c r="BV81" s="20">
        <f t="shared" si="139"/>
        <v>0</v>
      </c>
      <c r="BW81" s="20">
        <f t="shared" si="140"/>
        <v>0</v>
      </c>
      <c r="BX81" s="20">
        <f t="shared" si="141"/>
        <v>0</v>
      </c>
      <c r="BY81" s="20">
        <f t="shared" si="142"/>
        <v>0</v>
      </c>
      <c r="BZ81" s="20">
        <f t="shared" si="143"/>
        <v>0</v>
      </c>
      <c r="CA81" s="20">
        <f t="shared" si="174"/>
        <v>0</v>
      </c>
      <c r="CB81" s="20">
        <f t="shared" si="175"/>
        <v>0</v>
      </c>
      <c r="CC81" s="44"/>
      <c r="CD81" s="20">
        <f t="shared" si="176"/>
        <v>0</v>
      </c>
      <c r="CH81" s="110"/>
      <c r="CI81" s="22"/>
      <c r="CJ81" s="7"/>
      <c r="CV81" s="134">
        <f t="shared" ref="CV81:CV144" si="190">SUM(N81:W81)</f>
        <v>0</v>
      </c>
      <c r="CW81" s="134">
        <f t="shared" si="144"/>
        <v>0</v>
      </c>
      <c r="CX81" s="134">
        <f t="shared" si="145"/>
        <v>0</v>
      </c>
      <c r="CY81" s="134">
        <f t="shared" si="146"/>
        <v>0</v>
      </c>
      <c r="CZ81" s="134">
        <f t="shared" si="147"/>
        <v>0</v>
      </c>
      <c r="DA81" s="134">
        <f t="shared" si="148"/>
        <v>0</v>
      </c>
      <c r="DB81" s="134">
        <f t="shared" si="149"/>
        <v>0</v>
      </c>
      <c r="DC81" s="134">
        <f t="shared" si="150"/>
        <v>0</v>
      </c>
      <c r="DD81" s="134">
        <f t="shared" si="151"/>
        <v>0</v>
      </c>
      <c r="DE81" s="134">
        <f t="shared" si="152"/>
        <v>0</v>
      </c>
      <c r="DF81" s="134">
        <f t="shared" si="153"/>
        <v>0</v>
      </c>
      <c r="DG81" s="149">
        <f t="shared" si="177"/>
        <v>0</v>
      </c>
      <c r="DH81" s="149">
        <f t="shared" si="178"/>
        <v>0</v>
      </c>
      <c r="DI81" s="149">
        <f t="shared" si="179"/>
        <v>0</v>
      </c>
      <c r="DJ81" s="149">
        <f t="shared" si="180"/>
        <v>0</v>
      </c>
      <c r="DK81" s="149">
        <f t="shared" si="181"/>
        <v>0</v>
      </c>
      <c r="DL81" s="149">
        <f t="shared" si="182"/>
        <v>0</v>
      </c>
      <c r="DM81" s="149">
        <f t="shared" si="183"/>
        <v>0</v>
      </c>
      <c r="DN81" s="149">
        <f t="shared" si="184"/>
        <v>0</v>
      </c>
      <c r="DO81" s="149">
        <f t="shared" si="185"/>
        <v>0</v>
      </c>
      <c r="DP81" s="149">
        <f t="shared" si="186"/>
        <v>0</v>
      </c>
      <c r="DQ81" s="134">
        <f t="array" ref="DQ81">MIN(IF(JPRL=AI81,$AG$15:$AG$214))</f>
        <v>0</v>
      </c>
      <c r="DR81" s="134">
        <f t="array" ref="DR81">MAX(IF(JPRL=AI81,$AG$15:$AG$214))</f>
        <v>0</v>
      </c>
      <c r="DS81" s="132">
        <f t="shared" si="187"/>
        <v>0</v>
      </c>
    </row>
    <row r="82" spans="1:123" ht="24.95" customHeight="1" x14ac:dyDescent="0.25">
      <c r="A82" s="5">
        <v>68</v>
      </c>
      <c r="B82" s="214"/>
      <c r="C82" s="215"/>
      <c r="D82" s="193"/>
      <c r="E82" s="174"/>
      <c r="F82" s="175"/>
      <c r="G82" s="175"/>
      <c r="H82" s="175"/>
      <c r="I82" s="9"/>
      <c r="J82" s="169"/>
      <c r="K82" s="9"/>
      <c r="L82" s="170"/>
      <c r="M82" s="171"/>
      <c r="N82" s="9"/>
      <c r="O82" s="9"/>
      <c r="P82" s="9"/>
      <c r="Q82" s="9"/>
      <c r="R82" s="9"/>
      <c r="S82" s="9"/>
      <c r="T82" s="9"/>
      <c r="U82" s="9"/>
      <c r="V82" s="9"/>
      <c r="W82" s="9"/>
      <c r="X82" s="13"/>
      <c r="Y82" s="21"/>
      <c r="Z82" s="176"/>
      <c r="AA82" s="187">
        <f t="shared" si="154"/>
        <v>0</v>
      </c>
      <c r="AB82" s="7">
        <f t="shared" si="155"/>
        <v>0</v>
      </c>
      <c r="AC82" s="7">
        <f t="shared" si="119"/>
        <v>0</v>
      </c>
      <c r="AD82" s="10">
        <f t="shared" si="156"/>
        <v>0</v>
      </c>
      <c r="AE82" s="7">
        <f t="shared" si="157"/>
        <v>0</v>
      </c>
      <c r="AF82" s="7" t="str">
        <f t="shared" si="158"/>
        <v/>
      </c>
      <c r="AG82" s="10">
        <f t="shared" si="120"/>
        <v>0</v>
      </c>
      <c r="AH82" s="3" t="str">
        <f t="shared" si="188"/>
        <v/>
      </c>
      <c r="AI82" s="3" t="str">
        <f t="shared" si="189"/>
        <v/>
      </c>
      <c r="AJ82" s="3" t="str">
        <f t="array" ref="AJ82">IF(OR(AI82=$AI$15:AI81),"",AI82)</f>
        <v/>
      </c>
      <c r="AK82" s="3" t="str">
        <f t="shared" si="121"/>
        <v/>
      </c>
      <c r="AL82" s="3" t="str">
        <f t="array" ref="AL82">IF(OR(AK82=$AK$15:AK81),"",AK82)</f>
        <v/>
      </c>
      <c r="AM82" s="139" t="str">
        <f t="shared" si="159"/>
        <v/>
      </c>
      <c r="AN82" s="139" t="str">
        <f t="shared" si="160"/>
        <v/>
      </c>
      <c r="AO82" s="139" t="str">
        <f t="shared" si="161"/>
        <v/>
      </c>
      <c r="AP82" s="139" t="str">
        <f t="shared" si="162"/>
        <v/>
      </c>
      <c r="AQ82" s="139" t="str">
        <f t="shared" si="163"/>
        <v/>
      </c>
      <c r="AR82" s="10">
        <f t="shared" si="122"/>
        <v>0</v>
      </c>
      <c r="AS82" s="10">
        <f t="shared" si="123"/>
        <v>0</v>
      </c>
      <c r="AT82" s="10">
        <f t="shared" si="124"/>
        <v>0</v>
      </c>
      <c r="AU82" s="10">
        <f t="shared" si="125"/>
        <v>0</v>
      </c>
      <c r="AV82" s="10">
        <f t="shared" si="164"/>
        <v>0</v>
      </c>
      <c r="AW82" s="10">
        <f t="shared" si="126"/>
        <v>0</v>
      </c>
      <c r="AX82" s="10">
        <f t="shared" si="127"/>
        <v>0</v>
      </c>
      <c r="AY82" s="10">
        <f t="shared" si="128"/>
        <v>0</v>
      </c>
      <c r="AZ82" s="10">
        <f t="shared" si="129"/>
        <v>0</v>
      </c>
      <c r="BA82" s="10">
        <f t="shared" si="165"/>
        <v>0</v>
      </c>
      <c r="BB82" s="10">
        <f t="shared" si="130"/>
        <v>0</v>
      </c>
      <c r="BC82" s="10">
        <f t="shared" si="131"/>
        <v>0</v>
      </c>
      <c r="BD82" s="10">
        <f t="shared" si="132"/>
        <v>0</v>
      </c>
      <c r="BE82" s="10">
        <f t="shared" si="133"/>
        <v>0</v>
      </c>
      <c r="BF82" s="10">
        <f t="shared" si="166"/>
        <v>0</v>
      </c>
      <c r="BG82" s="10">
        <f t="shared" si="134"/>
        <v>0</v>
      </c>
      <c r="BH82" s="10">
        <f t="shared" si="135"/>
        <v>0</v>
      </c>
      <c r="BI82" s="10">
        <f t="shared" si="136"/>
        <v>0</v>
      </c>
      <c r="BJ82" s="10">
        <f t="shared" si="137"/>
        <v>0</v>
      </c>
      <c r="BK82" s="10">
        <f t="shared" si="167"/>
        <v>0</v>
      </c>
      <c r="BL82" s="20">
        <f t="shared" si="168"/>
        <v>0</v>
      </c>
      <c r="BM82" s="20">
        <f t="shared" si="169"/>
        <v>0</v>
      </c>
      <c r="BN82" s="20">
        <f t="shared" si="170"/>
        <v>0</v>
      </c>
      <c r="BO82" s="20">
        <f t="shared" si="171"/>
        <v>0</v>
      </c>
      <c r="BP82" s="10"/>
      <c r="BQ82" s="10"/>
      <c r="BR82" s="10"/>
      <c r="BS82" s="20">
        <f t="shared" si="172"/>
        <v>0</v>
      </c>
      <c r="BT82" s="20">
        <f t="shared" si="173"/>
        <v>0</v>
      </c>
      <c r="BU82" s="20">
        <f t="shared" si="138"/>
        <v>0</v>
      </c>
      <c r="BV82" s="20">
        <f t="shared" si="139"/>
        <v>0</v>
      </c>
      <c r="BW82" s="20">
        <f t="shared" si="140"/>
        <v>0</v>
      </c>
      <c r="BX82" s="20">
        <f t="shared" si="141"/>
        <v>0</v>
      </c>
      <c r="BY82" s="20">
        <f t="shared" si="142"/>
        <v>0</v>
      </c>
      <c r="BZ82" s="20">
        <f t="shared" si="143"/>
        <v>0</v>
      </c>
      <c r="CA82" s="20">
        <f t="shared" si="174"/>
        <v>0</v>
      </c>
      <c r="CB82" s="20">
        <f t="shared" si="175"/>
        <v>0</v>
      </c>
      <c r="CC82" s="44"/>
      <c r="CD82" s="20">
        <f t="shared" si="176"/>
        <v>0</v>
      </c>
      <c r="CH82" s="110"/>
      <c r="CI82" s="22"/>
      <c r="CJ82" s="7"/>
      <c r="CV82" s="134">
        <f t="shared" si="190"/>
        <v>0</v>
      </c>
      <c r="CW82" s="134">
        <f t="shared" si="144"/>
        <v>0</v>
      </c>
      <c r="CX82" s="134">
        <f t="shared" si="145"/>
        <v>0</v>
      </c>
      <c r="CY82" s="134">
        <f t="shared" si="146"/>
        <v>0</v>
      </c>
      <c r="CZ82" s="134">
        <f t="shared" si="147"/>
        <v>0</v>
      </c>
      <c r="DA82" s="134">
        <f t="shared" si="148"/>
        <v>0</v>
      </c>
      <c r="DB82" s="134">
        <f t="shared" si="149"/>
        <v>0</v>
      </c>
      <c r="DC82" s="134">
        <f t="shared" si="150"/>
        <v>0</v>
      </c>
      <c r="DD82" s="134">
        <f t="shared" si="151"/>
        <v>0</v>
      </c>
      <c r="DE82" s="134">
        <f t="shared" si="152"/>
        <v>0</v>
      </c>
      <c r="DF82" s="134">
        <f t="shared" si="153"/>
        <v>0</v>
      </c>
      <c r="DG82" s="149">
        <f t="shared" si="177"/>
        <v>0</v>
      </c>
      <c r="DH82" s="149">
        <f t="shared" si="178"/>
        <v>0</v>
      </c>
      <c r="DI82" s="149">
        <f t="shared" si="179"/>
        <v>0</v>
      </c>
      <c r="DJ82" s="149">
        <f t="shared" si="180"/>
        <v>0</v>
      </c>
      <c r="DK82" s="149">
        <f t="shared" si="181"/>
        <v>0</v>
      </c>
      <c r="DL82" s="149">
        <f t="shared" si="182"/>
        <v>0</v>
      </c>
      <c r="DM82" s="149">
        <f t="shared" si="183"/>
        <v>0</v>
      </c>
      <c r="DN82" s="149">
        <f t="shared" si="184"/>
        <v>0</v>
      </c>
      <c r="DO82" s="149">
        <f t="shared" si="185"/>
        <v>0</v>
      </c>
      <c r="DP82" s="149">
        <f t="shared" si="186"/>
        <v>0</v>
      </c>
      <c r="DQ82" s="134">
        <f t="array" ref="DQ82">MIN(IF(JPRL=AI82,$AG$15:$AG$214))</f>
        <v>0</v>
      </c>
      <c r="DR82" s="134">
        <f t="array" ref="DR82">MAX(IF(JPRL=AI82,$AG$15:$AG$214))</f>
        <v>0</v>
      </c>
      <c r="DS82" s="132">
        <f t="shared" si="187"/>
        <v>0</v>
      </c>
    </row>
    <row r="83" spans="1:123" ht="24.95" customHeight="1" x14ac:dyDescent="0.25">
      <c r="A83" s="5">
        <v>69</v>
      </c>
      <c r="B83" s="214"/>
      <c r="C83" s="215"/>
      <c r="D83" s="193"/>
      <c r="E83" s="174"/>
      <c r="F83" s="175"/>
      <c r="G83" s="175"/>
      <c r="H83" s="175"/>
      <c r="I83" s="9"/>
      <c r="J83" s="169"/>
      <c r="K83" s="9"/>
      <c r="L83" s="170"/>
      <c r="M83" s="171"/>
      <c r="N83" s="9"/>
      <c r="O83" s="9"/>
      <c r="P83" s="9"/>
      <c r="Q83" s="9"/>
      <c r="R83" s="9"/>
      <c r="S83" s="9"/>
      <c r="T83" s="9"/>
      <c r="U83" s="9"/>
      <c r="V83" s="9"/>
      <c r="W83" s="9"/>
      <c r="X83" s="13"/>
      <c r="Y83" s="21"/>
      <c r="Z83" s="176"/>
      <c r="AA83" s="187">
        <f t="shared" si="154"/>
        <v>0</v>
      </c>
      <c r="AB83" s="7">
        <f t="shared" si="155"/>
        <v>0</v>
      </c>
      <c r="AC83" s="7">
        <f t="shared" si="119"/>
        <v>0</v>
      </c>
      <c r="AD83" s="10">
        <f t="shared" si="156"/>
        <v>0</v>
      </c>
      <c r="AE83" s="7">
        <f t="shared" si="157"/>
        <v>0</v>
      </c>
      <c r="AF83" s="7" t="str">
        <f t="shared" si="158"/>
        <v/>
      </c>
      <c r="AG83" s="10">
        <f t="shared" si="120"/>
        <v>0</v>
      </c>
      <c r="AH83" s="3" t="str">
        <f t="shared" si="188"/>
        <v/>
      </c>
      <c r="AI83" s="3" t="str">
        <f t="shared" si="189"/>
        <v/>
      </c>
      <c r="AJ83" s="3" t="str">
        <f t="array" ref="AJ83">IF(OR(AI83=$AI$15:AI82),"",AI83)</f>
        <v/>
      </c>
      <c r="AK83" s="3" t="str">
        <f t="shared" si="121"/>
        <v/>
      </c>
      <c r="AL83" s="3" t="str">
        <f t="array" ref="AL83">IF(OR(AK83=$AK$15:AK82),"",AK83)</f>
        <v/>
      </c>
      <c r="AM83" s="139" t="str">
        <f t="shared" si="159"/>
        <v/>
      </c>
      <c r="AN83" s="139" t="str">
        <f t="shared" si="160"/>
        <v/>
      </c>
      <c r="AO83" s="139" t="str">
        <f t="shared" si="161"/>
        <v/>
      </c>
      <c r="AP83" s="139" t="str">
        <f t="shared" si="162"/>
        <v/>
      </c>
      <c r="AQ83" s="139" t="str">
        <f t="shared" si="163"/>
        <v/>
      </c>
      <c r="AR83" s="10">
        <f t="shared" si="122"/>
        <v>0</v>
      </c>
      <c r="AS83" s="10">
        <f t="shared" si="123"/>
        <v>0</v>
      </c>
      <c r="AT83" s="10">
        <f t="shared" si="124"/>
        <v>0</v>
      </c>
      <c r="AU83" s="10">
        <f t="shared" si="125"/>
        <v>0</v>
      </c>
      <c r="AV83" s="10">
        <f t="shared" si="164"/>
        <v>0</v>
      </c>
      <c r="AW83" s="10">
        <f t="shared" si="126"/>
        <v>0</v>
      </c>
      <c r="AX83" s="10">
        <f t="shared" si="127"/>
        <v>0</v>
      </c>
      <c r="AY83" s="10">
        <f t="shared" si="128"/>
        <v>0</v>
      </c>
      <c r="AZ83" s="10">
        <f t="shared" si="129"/>
        <v>0</v>
      </c>
      <c r="BA83" s="10">
        <f t="shared" si="165"/>
        <v>0</v>
      </c>
      <c r="BB83" s="10">
        <f t="shared" si="130"/>
        <v>0</v>
      </c>
      <c r="BC83" s="10">
        <f t="shared" si="131"/>
        <v>0</v>
      </c>
      <c r="BD83" s="10">
        <f t="shared" si="132"/>
        <v>0</v>
      </c>
      <c r="BE83" s="10">
        <f t="shared" si="133"/>
        <v>0</v>
      </c>
      <c r="BF83" s="10">
        <f t="shared" si="166"/>
        <v>0</v>
      </c>
      <c r="BG83" s="10">
        <f t="shared" si="134"/>
        <v>0</v>
      </c>
      <c r="BH83" s="10">
        <f t="shared" si="135"/>
        <v>0</v>
      </c>
      <c r="BI83" s="10">
        <f t="shared" si="136"/>
        <v>0</v>
      </c>
      <c r="BJ83" s="10">
        <f t="shared" si="137"/>
        <v>0</v>
      </c>
      <c r="BK83" s="10">
        <f t="shared" si="167"/>
        <v>0</v>
      </c>
      <c r="BL83" s="20">
        <f t="shared" si="168"/>
        <v>0</v>
      </c>
      <c r="BM83" s="20">
        <f t="shared" si="169"/>
        <v>0</v>
      </c>
      <c r="BN83" s="20">
        <f t="shared" si="170"/>
        <v>0</v>
      </c>
      <c r="BO83" s="20">
        <f t="shared" si="171"/>
        <v>0</v>
      </c>
      <c r="BP83" s="10"/>
      <c r="BQ83" s="10"/>
      <c r="BR83" s="10"/>
      <c r="BS83" s="20">
        <f t="shared" si="172"/>
        <v>0</v>
      </c>
      <c r="BT83" s="20">
        <f t="shared" si="173"/>
        <v>0</v>
      </c>
      <c r="BU83" s="20">
        <f t="shared" si="138"/>
        <v>0</v>
      </c>
      <c r="BV83" s="20">
        <f t="shared" si="139"/>
        <v>0</v>
      </c>
      <c r="BW83" s="20">
        <f t="shared" si="140"/>
        <v>0</v>
      </c>
      <c r="BX83" s="20">
        <f t="shared" si="141"/>
        <v>0</v>
      </c>
      <c r="BY83" s="20">
        <f t="shared" si="142"/>
        <v>0</v>
      </c>
      <c r="BZ83" s="20">
        <f t="shared" si="143"/>
        <v>0</v>
      </c>
      <c r="CA83" s="20">
        <f t="shared" si="174"/>
        <v>0</v>
      </c>
      <c r="CB83" s="20">
        <f t="shared" si="175"/>
        <v>0</v>
      </c>
      <c r="CC83" s="44"/>
      <c r="CD83" s="20">
        <f t="shared" si="176"/>
        <v>0</v>
      </c>
      <c r="CH83" s="110"/>
      <c r="CI83" s="22"/>
      <c r="CJ83" s="7"/>
      <c r="CV83" s="134">
        <f t="shared" si="190"/>
        <v>0</v>
      </c>
      <c r="CW83" s="134">
        <f t="shared" si="144"/>
        <v>0</v>
      </c>
      <c r="CX83" s="134">
        <f t="shared" si="145"/>
        <v>0</v>
      </c>
      <c r="CY83" s="134">
        <f t="shared" si="146"/>
        <v>0</v>
      </c>
      <c r="CZ83" s="134">
        <f t="shared" si="147"/>
        <v>0</v>
      </c>
      <c r="DA83" s="134">
        <f t="shared" si="148"/>
        <v>0</v>
      </c>
      <c r="DB83" s="134">
        <f t="shared" si="149"/>
        <v>0</v>
      </c>
      <c r="DC83" s="134">
        <f t="shared" si="150"/>
        <v>0</v>
      </c>
      <c r="DD83" s="134">
        <f t="shared" si="151"/>
        <v>0</v>
      </c>
      <c r="DE83" s="134">
        <f t="shared" si="152"/>
        <v>0</v>
      </c>
      <c r="DF83" s="134">
        <f t="shared" si="153"/>
        <v>0</v>
      </c>
      <c r="DG83" s="149">
        <f t="shared" si="177"/>
        <v>0</v>
      </c>
      <c r="DH83" s="149">
        <f t="shared" si="178"/>
        <v>0</v>
      </c>
      <c r="DI83" s="149">
        <f t="shared" si="179"/>
        <v>0</v>
      </c>
      <c r="DJ83" s="149">
        <f t="shared" si="180"/>
        <v>0</v>
      </c>
      <c r="DK83" s="149">
        <f t="shared" si="181"/>
        <v>0</v>
      </c>
      <c r="DL83" s="149">
        <f t="shared" si="182"/>
        <v>0</v>
      </c>
      <c r="DM83" s="149">
        <f t="shared" si="183"/>
        <v>0</v>
      </c>
      <c r="DN83" s="149">
        <f t="shared" si="184"/>
        <v>0</v>
      </c>
      <c r="DO83" s="149">
        <f t="shared" si="185"/>
        <v>0</v>
      </c>
      <c r="DP83" s="149">
        <f t="shared" si="186"/>
        <v>0</v>
      </c>
      <c r="DQ83" s="134">
        <f t="array" ref="DQ83">MIN(IF(JPRL=AI83,$AG$15:$AG$214))</f>
        <v>0</v>
      </c>
      <c r="DR83" s="134">
        <f t="array" ref="DR83">MAX(IF(JPRL=AI83,$AG$15:$AG$214))</f>
        <v>0</v>
      </c>
      <c r="DS83" s="132">
        <f t="shared" si="187"/>
        <v>0</v>
      </c>
    </row>
    <row r="84" spans="1:123" ht="24.95" customHeight="1" x14ac:dyDescent="0.25">
      <c r="A84" s="5">
        <v>70</v>
      </c>
      <c r="B84" s="214"/>
      <c r="C84" s="215"/>
      <c r="D84" s="193"/>
      <c r="E84" s="174"/>
      <c r="F84" s="175"/>
      <c r="G84" s="175"/>
      <c r="H84" s="175"/>
      <c r="I84" s="9"/>
      <c r="J84" s="169"/>
      <c r="K84" s="9"/>
      <c r="L84" s="170"/>
      <c r="M84" s="171"/>
      <c r="N84" s="9"/>
      <c r="O84" s="9"/>
      <c r="P84" s="9"/>
      <c r="Q84" s="9"/>
      <c r="R84" s="9"/>
      <c r="S84" s="9"/>
      <c r="T84" s="9"/>
      <c r="U84" s="9"/>
      <c r="V84" s="9"/>
      <c r="W84" s="9"/>
      <c r="X84" s="13"/>
      <c r="Y84" s="21"/>
      <c r="Z84" s="176"/>
      <c r="AA84" s="187">
        <f t="shared" si="154"/>
        <v>0</v>
      </c>
      <c r="AB84" s="7">
        <f t="shared" si="155"/>
        <v>0</v>
      </c>
      <c r="AC84" s="7">
        <f t="shared" si="119"/>
        <v>0</v>
      </c>
      <c r="AD84" s="10">
        <f t="shared" si="156"/>
        <v>0</v>
      </c>
      <c r="AE84" s="7">
        <f t="shared" si="157"/>
        <v>0</v>
      </c>
      <c r="AF84" s="7" t="str">
        <f t="shared" si="158"/>
        <v/>
      </c>
      <c r="AG84" s="10">
        <f t="shared" si="120"/>
        <v>0</v>
      </c>
      <c r="AH84" s="3" t="str">
        <f t="shared" si="188"/>
        <v/>
      </c>
      <c r="AI84" s="3" t="str">
        <f t="shared" si="189"/>
        <v/>
      </c>
      <c r="AJ84" s="3" t="str">
        <f t="array" ref="AJ84">IF(OR(AI84=$AI$15:AI83),"",AI84)</f>
        <v/>
      </c>
      <c r="AK84" s="3" t="str">
        <f t="shared" si="121"/>
        <v/>
      </c>
      <c r="AL84" s="3" t="str">
        <f t="array" ref="AL84">IF(OR(AK84=$AK$15:AK83),"",AK84)</f>
        <v/>
      </c>
      <c r="AM84" s="139" t="str">
        <f t="shared" si="159"/>
        <v/>
      </c>
      <c r="AN84" s="139" t="str">
        <f t="shared" si="160"/>
        <v/>
      </c>
      <c r="AO84" s="139" t="str">
        <f t="shared" si="161"/>
        <v/>
      </c>
      <c r="AP84" s="139" t="str">
        <f t="shared" si="162"/>
        <v/>
      </c>
      <c r="AQ84" s="139" t="str">
        <f t="shared" si="163"/>
        <v/>
      </c>
      <c r="AR84" s="10">
        <f t="shared" si="122"/>
        <v>0</v>
      </c>
      <c r="AS84" s="10">
        <f t="shared" si="123"/>
        <v>0</v>
      </c>
      <c r="AT84" s="10">
        <f t="shared" si="124"/>
        <v>0</v>
      </c>
      <c r="AU84" s="10">
        <f t="shared" si="125"/>
        <v>0</v>
      </c>
      <c r="AV84" s="10">
        <f t="shared" si="164"/>
        <v>0</v>
      </c>
      <c r="AW84" s="10">
        <f t="shared" si="126"/>
        <v>0</v>
      </c>
      <c r="AX84" s="10">
        <f t="shared" si="127"/>
        <v>0</v>
      </c>
      <c r="AY84" s="10">
        <f t="shared" si="128"/>
        <v>0</v>
      </c>
      <c r="AZ84" s="10">
        <f t="shared" si="129"/>
        <v>0</v>
      </c>
      <c r="BA84" s="10">
        <f t="shared" si="165"/>
        <v>0</v>
      </c>
      <c r="BB84" s="10">
        <f t="shared" si="130"/>
        <v>0</v>
      </c>
      <c r="BC84" s="10">
        <f t="shared" si="131"/>
        <v>0</v>
      </c>
      <c r="BD84" s="10">
        <f t="shared" si="132"/>
        <v>0</v>
      </c>
      <c r="BE84" s="10">
        <f t="shared" si="133"/>
        <v>0</v>
      </c>
      <c r="BF84" s="10">
        <f t="shared" si="166"/>
        <v>0</v>
      </c>
      <c r="BG84" s="10">
        <f t="shared" si="134"/>
        <v>0</v>
      </c>
      <c r="BH84" s="10">
        <f t="shared" si="135"/>
        <v>0</v>
      </c>
      <c r="BI84" s="10">
        <f t="shared" si="136"/>
        <v>0</v>
      </c>
      <c r="BJ84" s="10">
        <f t="shared" si="137"/>
        <v>0</v>
      </c>
      <c r="BK84" s="10">
        <f t="shared" si="167"/>
        <v>0</v>
      </c>
      <c r="BL84" s="20">
        <f t="shared" si="168"/>
        <v>0</v>
      </c>
      <c r="BM84" s="20">
        <f t="shared" si="169"/>
        <v>0</v>
      </c>
      <c r="BN84" s="20">
        <f t="shared" si="170"/>
        <v>0</v>
      </c>
      <c r="BO84" s="20">
        <f t="shared" si="171"/>
        <v>0</v>
      </c>
      <c r="BP84" s="10"/>
      <c r="BQ84" s="10"/>
      <c r="BR84" s="10"/>
      <c r="BS84" s="20">
        <f t="shared" si="172"/>
        <v>0</v>
      </c>
      <c r="BT84" s="20">
        <f t="shared" si="173"/>
        <v>0</v>
      </c>
      <c r="BU84" s="20">
        <f t="shared" si="138"/>
        <v>0</v>
      </c>
      <c r="BV84" s="20">
        <f t="shared" si="139"/>
        <v>0</v>
      </c>
      <c r="BW84" s="20">
        <f t="shared" si="140"/>
        <v>0</v>
      </c>
      <c r="BX84" s="20">
        <f t="shared" si="141"/>
        <v>0</v>
      </c>
      <c r="BY84" s="20">
        <f t="shared" si="142"/>
        <v>0</v>
      </c>
      <c r="BZ84" s="20">
        <f t="shared" si="143"/>
        <v>0</v>
      </c>
      <c r="CA84" s="20">
        <f t="shared" si="174"/>
        <v>0</v>
      </c>
      <c r="CB84" s="20">
        <f t="shared" si="175"/>
        <v>0</v>
      </c>
      <c r="CC84" s="44"/>
      <c r="CD84" s="20">
        <f t="shared" si="176"/>
        <v>0</v>
      </c>
      <c r="CH84" s="110"/>
      <c r="CI84" s="22"/>
      <c r="CJ84" s="7"/>
      <c r="CV84" s="134">
        <f t="shared" si="190"/>
        <v>0</v>
      </c>
      <c r="CW84" s="134">
        <f t="shared" si="144"/>
        <v>0</v>
      </c>
      <c r="CX84" s="134">
        <f t="shared" si="145"/>
        <v>0</v>
      </c>
      <c r="CY84" s="134">
        <f t="shared" si="146"/>
        <v>0</v>
      </c>
      <c r="CZ84" s="134">
        <f t="shared" si="147"/>
        <v>0</v>
      </c>
      <c r="DA84" s="134">
        <f t="shared" si="148"/>
        <v>0</v>
      </c>
      <c r="DB84" s="134">
        <f t="shared" si="149"/>
        <v>0</v>
      </c>
      <c r="DC84" s="134">
        <f t="shared" si="150"/>
        <v>0</v>
      </c>
      <c r="DD84" s="134">
        <f t="shared" si="151"/>
        <v>0</v>
      </c>
      <c r="DE84" s="134">
        <f t="shared" si="152"/>
        <v>0</v>
      </c>
      <c r="DF84" s="134">
        <f t="shared" si="153"/>
        <v>0</v>
      </c>
      <c r="DG84" s="149">
        <f t="shared" si="177"/>
        <v>0</v>
      </c>
      <c r="DH84" s="149">
        <f t="shared" si="178"/>
        <v>0</v>
      </c>
      <c r="DI84" s="149">
        <f t="shared" si="179"/>
        <v>0</v>
      </c>
      <c r="DJ84" s="149">
        <f t="shared" si="180"/>
        <v>0</v>
      </c>
      <c r="DK84" s="149">
        <f t="shared" si="181"/>
        <v>0</v>
      </c>
      <c r="DL84" s="149">
        <f t="shared" si="182"/>
        <v>0</v>
      </c>
      <c r="DM84" s="149">
        <f t="shared" si="183"/>
        <v>0</v>
      </c>
      <c r="DN84" s="149">
        <f t="shared" si="184"/>
        <v>0</v>
      </c>
      <c r="DO84" s="149">
        <f t="shared" si="185"/>
        <v>0</v>
      </c>
      <c r="DP84" s="149">
        <f t="shared" si="186"/>
        <v>0</v>
      </c>
      <c r="DQ84" s="134">
        <f t="array" ref="DQ84">MIN(IF(JPRL=AI84,$AG$15:$AG$214))</f>
        <v>0</v>
      </c>
      <c r="DR84" s="134">
        <f t="array" ref="DR84">MAX(IF(JPRL=AI84,$AG$15:$AG$214))</f>
        <v>0</v>
      </c>
      <c r="DS84" s="132">
        <f t="shared" si="187"/>
        <v>0</v>
      </c>
    </row>
    <row r="85" spans="1:123" ht="24.95" customHeight="1" x14ac:dyDescent="0.25">
      <c r="A85" s="5">
        <v>71</v>
      </c>
      <c r="B85" s="214"/>
      <c r="C85" s="215"/>
      <c r="D85" s="193"/>
      <c r="E85" s="174"/>
      <c r="F85" s="175"/>
      <c r="G85" s="175"/>
      <c r="H85" s="175"/>
      <c r="I85" s="9"/>
      <c r="J85" s="169"/>
      <c r="K85" s="9"/>
      <c r="L85" s="170"/>
      <c r="M85" s="171"/>
      <c r="N85" s="9"/>
      <c r="O85" s="9"/>
      <c r="P85" s="9"/>
      <c r="Q85" s="9"/>
      <c r="R85" s="9"/>
      <c r="S85" s="9"/>
      <c r="T85" s="9"/>
      <c r="U85" s="9"/>
      <c r="V85" s="9"/>
      <c r="W85" s="9"/>
      <c r="X85" s="13"/>
      <c r="Y85" s="21"/>
      <c r="Z85" s="176"/>
      <c r="AA85" s="187">
        <f t="shared" si="154"/>
        <v>0</v>
      </c>
      <c r="AB85" s="7">
        <f t="shared" si="155"/>
        <v>0</v>
      </c>
      <c r="AC85" s="7">
        <f t="shared" si="119"/>
        <v>0</v>
      </c>
      <c r="AD85" s="10">
        <f t="shared" si="156"/>
        <v>0</v>
      </c>
      <c r="AE85" s="7">
        <f t="shared" si="157"/>
        <v>0</v>
      </c>
      <c r="AF85" s="7" t="str">
        <f t="shared" si="158"/>
        <v/>
      </c>
      <c r="AG85" s="10">
        <f t="shared" si="120"/>
        <v>0</v>
      </c>
      <c r="AH85" s="3" t="str">
        <f t="shared" si="188"/>
        <v/>
      </c>
      <c r="AI85" s="3" t="str">
        <f t="shared" si="189"/>
        <v/>
      </c>
      <c r="AJ85" s="3" t="str">
        <f t="array" ref="AJ85">IF(OR(AI85=$AI$15:AI84),"",AI85)</f>
        <v/>
      </c>
      <c r="AK85" s="3" t="str">
        <f t="shared" si="121"/>
        <v/>
      </c>
      <c r="AL85" s="3" t="str">
        <f t="array" ref="AL85">IF(OR(AK85=$AK$15:AK84),"",AK85)</f>
        <v/>
      </c>
      <c r="AM85" s="139" t="str">
        <f t="shared" si="159"/>
        <v/>
      </c>
      <c r="AN85" s="139" t="str">
        <f t="shared" si="160"/>
        <v/>
      </c>
      <c r="AO85" s="139" t="str">
        <f t="shared" si="161"/>
        <v/>
      </c>
      <c r="AP85" s="139" t="str">
        <f t="shared" si="162"/>
        <v/>
      </c>
      <c r="AQ85" s="139" t="str">
        <f t="shared" si="163"/>
        <v/>
      </c>
      <c r="AR85" s="10">
        <f t="shared" si="122"/>
        <v>0</v>
      </c>
      <c r="AS85" s="10">
        <f t="shared" si="123"/>
        <v>0</v>
      </c>
      <c r="AT85" s="10">
        <f t="shared" si="124"/>
        <v>0</v>
      </c>
      <c r="AU85" s="10">
        <f t="shared" si="125"/>
        <v>0</v>
      </c>
      <c r="AV85" s="10">
        <f t="shared" si="164"/>
        <v>0</v>
      </c>
      <c r="AW85" s="10">
        <f t="shared" si="126"/>
        <v>0</v>
      </c>
      <c r="AX85" s="10">
        <f t="shared" si="127"/>
        <v>0</v>
      </c>
      <c r="AY85" s="10">
        <f t="shared" si="128"/>
        <v>0</v>
      </c>
      <c r="AZ85" s="10">
        <f t="shared" si="129"/>
        <v>0</v>
      </c>
      <c r="BA85" s="10">
        <f t="shared" si="165"/>
        <v>0</v>
      </c>
      <c r="BB85" s="10">
        <f t="shared" si="130"/>
        <v>0</v>
      </c>
      <c r="BC85" s="10">
        <f t="shared" si="131"/>
        <v>0</v>
      </c>
      <c r="BD85" s="10">
        <f t="shared" si="132"/>
        <v>0</v>
      </c>
      <c r="BE85" s="10">
        <f t="shared" si="133"/>
        <v>0</v>
      </c>
      <c r="BF85" s="10">
        <f t="shared" si="166"/>
        <v>0</v>
      </c>
      <c r="BG85" s="10">
        <f t="shared" si="134"/>
        <v>0</v>
      </c>
      <c r="BH85" s="10">
        <f t="shared" si="135"/>
        <v>0</v>
      </c>
      <c r="BI85" s="10">
        <f t="shared" si="136"/>
        <v>0</v>
      </c>
      <c r="BJ85" s="10">
        <f t="shared" si="137"/>
        <v>0</v>
      </c>
      <c r="BK85" s="10">
        <f t="shared" si="167"/>
        <v>0</v>
      </c>
      <c r="BL85" s="20">
        <f t="shared" si="168"/>
        <v>0</v>
      </c>
      <c r="BM85" s="20">
        <f t="shared" si="169"/>
        <v>0</v>
      </c>
      <c r="BN85" s="20">
        <f t="shared" si="170"/>
        <v>0</v>
      </c>
      <c r="BO85" s="20">
        <f t="shared" si="171"/>
        <v>0</v>
      </c>
      <c r="BP85" s="10"/>
      <c r="BQ85" s="10"/>
      <c r="BR85" s="10"/>
      <c r="BS85" s="20">
        <f t="shared" si="172"/>
        <v>0</v>
      </c>
      <c r="BT85" s="20">
        <f t="shared" si="173"/>
        <v>0</v>
      </c>
      <c r="BU85" s="20">
        <f t="shared" si="138"/>
        <v>0</v>
      </c>
      <c r="BV85" s="20">
        <f t="shared" si="139"/>
        <v>0</v>
      </c>
      <c r="BW85" s="20">
        <f t="shared" si="140"/>
        <v>0</v>
      </c>
      <c r="BX85" s="20">
        <f t="shared" si="141"/>
        <v>0</v>
      </c>
      <c r="BY85" s="20">
        <f t="shared" si="142"/>
        <v>0</v>
      </c>
      <c r="BZ85" s="20">
        <f t="shared" si="143"/>
        <v>0</v>
      </c>
      <c r="CA85" s="20">
        <f t="shared" si="174"/>
        <v>0</v>
      </c>
      <c r="CB85" s="20">
        <f t="shared" si="175"/>
        <v>0</v>
      </c>
      <c r="CC85" s="44"/>
      <c r="CD85" s="20">
        <f t="shared" si="176"/>
        <v>0</v>
      </c>
      <c r="CH85" s="110"/>
      <c r="CI85" s="22"/>
      <c r="CJ85" s="7"/>
      <c r="CV85" s="134">
        <f t="shared" si="190"/>
        <v>0</v>
      </c>
      <c r="CW85" s="134">
        <f t="shared" si="144"/>
        <v>0</v>
      </c>
      <c r="CX85" s="134">
        <f t="shared" si="145"/>
        <v>0</v>
      </c>
      <c r="CY85" s="134">
        <f t="shared" si="146"/>
        <v>0</v>
      </c>
      <c r="CZ85" s="134">
        <f t="shared" si="147"/>
        <v>0</v>
      </c>
      <c r="DA85" s="134">
        <f t="shared" si="148"/>
        <v>0</v>
      </c>
      <c r="DB85" s="134">
        <f t="shared" si="149"/>
        <v>0</v>
      </c>
      <c r="DC85" s="134">
        <f t="shared" si="150"/>
        <v>0</v>
      </c>
      <c r="DD85" s="134">
        <f t="shared" si="151"/>
        <v>0</v>
      </c>
      <c r="DE85" s="134">
        <f t="shared" si="152"/>
        <v>0</v>
      </c>
      <c r="DF85" s="134">
        <f t="shared" si="153"/>
        <v>0</v>
      </c>
      <c r="DG85" s="149">
        <f t="shared" si="177"/>
        <v>0</v>
      </c>
      <c r="DH85" s="149">
        <f t="shared" si="178"/>
        <v>0</v>
      </c>
      <c r="DI85" s="149">
        <f t="shared" si="179"/>
        <v>0</v>
      </c>
      <c r="DJ85" s="149">
        <f t="shared" si="180"/>
        <v>0</v>
      </c>
      <c r="DK85" s="149">
        <f t="shared" si="181"/>
        <v>0</v>
      </c>
      <c r="DL85" s="149">
        <f t="shared" si="182"/>
        <v>0</v>
      </c>
      <c r="DM85" s="149">
        <f t="shared" si="183"/>
        <v>0</v>
      </c>
      <c r="DN85" s="149">
        <f t="shared" si="184"/>
        <v>0</v>
      </c>
      <c r="DO85" s="149">
        <f t="shared" si="185"/>
        <v>0</v>
      </c>
      <c r="DP85" s="149">
        <f t="shared" si="186"/>
        <v>0</v>
      </c>
      <c r="DQ85" s="134">
        <f t="array" ref="DQ85">MIN(IF(JPRL=AI85,$AG$15:$AG$214))</f>
        <v>0</v>
      </c>
      <c r="DR85" s="134">
        <f t="array" ref="DR85">MAX(IF(JPRL=AI85,$AG$15:$AG$214))</f>
        <v>0</v>
      </c>
      <c r="DS85" s="132">
        <f t="shared" si="187"/>
        <v>0</v>
      </c>
    </row>
    <row r="86" spans="1:123" ht="24.95" customHeight="1" x14ac:dyDescent="0.25">
      <c r="A86" s="5">
        <v>72</v>
      </c>
      <c r="B86" s="214"/>
      <c r="C86" s="215"/>
      <c r="D86" s="193"/>
      <c r="E86" s="174"/>
      <c r="F86" s="175"/>
      <c r="G86" s="175"/>
      <c r="H86" s="175"/>
      <c r="I86" s="9"/>
      <c r="J86" s="169"/>
      <c r="K86" s="9"/>
      <c r="L86" s="170"/>
      <c r="M86" s="171"/>
      <c r="N86" s="9"/>
      <c r="O86" s="9"/>
      <c r="P86" s="9"/>
      <c r="Q86" s="9"/>
      <c r="R86" s="9"/>
      <c r="S86" s="9"/>
      <c r="T86" s="9"/>
      <c r="U86" s="9"/>
      <c r="V86" s="9"/>
      <c r="W86" s="9"/>
      <c r="X86" s="13"/>
      <c r="Y86" s="21"/>
      <c r="Z86" s="176"/>
      <c r="AA86" s="187">
        <f t="shared" si="154"/>
        <v>0</v>
      </c>
      <c r="AB86" s="7">
        <f t="shared" si="155"/>
        <v>0</v>
      </c>
      <c r="AC86" s="7">
        <f t="shared" si="119"/>
        <v>0</v>
      </c>
      <c r="AD86" s="10">
        <f t="shared" si="156"/>
        <v>0</v>
      </c>
      <c r="AE86" s="7">
        <f t="shared" si="157"/>
        <v>0</v>
      </c>
      <c r="AF86" s="7" t="str">
        <f t="shared" si="158"/>
        <v/>
      </c>
      <c r="AG86" s="10">
        <f t="shared" si="120"/>
        <v>0</v>
      </c>
      <c r="AH86" s="3" t="str">
        <f t="shared" si="188"/>
        <v/>
      </c>
      <c r="AI86" s="3" t="str">
        <f t="shared" si="189"/>
        <v/>
      </c>
      <c r="AJ86" s="3" t="str">
        <f t="array" ref="AJ86">IF(OR(AI86=$AI$15:AI85),"",AI86)</f>
        <v/>
      </c>
      <c r="AK86" s="3" t="str">
        <f t="shared" si="121"/>
        <v/>
      </c>
      <c r="AL86" s="3" t="str">
        <f t="array" ref="AL86">IF(OR(AK86=$AK$15:AK85),"",AK86)</f>
        <v/>
      </c>
      <c r="AM86" s="139" t="str">
        <f t="shared" si="159"/>
        <v/>
      </c>
      <c r="AN86" s="139" t="str">
        <f t="shared" si="160"/>
        <v/>
      </c>
      <c r="AO86" s="139" t="str">
        <f t="shared" si="161"/>
        <v/>
      </c>
      <c r="AP86" s="139" t="str">
        <f t="shared" si="162"/>
        <v/>
      </c>
      <c r="AQ86" s="139" t="str">
        <f t="shared" si="163"/>
        <v/>
      </c>
      <c r="AR86" s="10">
        <f t="shared" si="122"/>
        <v>0</v>
      </c>
      <c r="AS86" s="10">
        <f t="shared" si="123"/>
        <v>0</v>
      </c>
      <c r="AT86" s="10">
        <f t="shared" si="124"/>
        <v>0</v>
      </c>
      <c r="AU86" s="10">
        <f t="shared" si="125"/>
        <v>0</v>
      </c>
      <c r="AV86" s="10">
        <f t="shared" si="164"/>
        <v>0</v>
      </c>
      <c r="AW86" s="10">
        <f t="shared" si="126"/>
        <v>0</v>
      </c>
      <c r="AX86" s="10">
        <f t="shared" si="127"/>
        <v>0</v>
      </c>
      <c r="AY86" s="10">
        <f t="shared" si="128"/>
        <v>0</v>
      </c>
      <c r="AZ86" s="10">
        <f t="shared" si="129"/>
        <v>0</v>
      </c>
      <c r="BA86" s="10">
        <f t="shared" si="165"/>
        <v>0</v>
      </c>
      <c r="BB86" s="10">
        <f t="shared" si="130"/>
        <v>0</v>
      </c>
      <c r="BC86" s="10">
        <f t="shared" si="131"/>
        <v>0</v>
      </c>
      <c r="BD86" s="10">
        <f t="shared" si="132"/>
        <v>0</v>
      </c>
      <c r="BE86" s="10">
        <f t="shared" si="133"/>
        <v>0</v>
      </c>
      <c r="BF86" s="10">
        <f t="shared" si="166"/>
        <v>0</v>
      </c>
      <c r="BG86" s="10">
        <f t="shared" si="134"/>
        <v>0</v>
      </c>
      <c r="BH86" s="10">
        <f t="shared" si="135"/>
        <v>0</v>
      </c>
      <c r="BI86" s="10">
        <f t="shared" si="136"/>
        <v>0</v>
      </c>
      <c r="BJ86" s="10">
        <f t="shared" si="137"/>
        <v>0</v>
      </c>
      <c r="BK86" s="10">
        <f t="shared" si="167"/>
        <v>0</v>
      </c>
      <c r="BL86" s="20">
        <f t="shared" si="168"/>
        <v>0</v>
      </c>
      <c r="BM86" s="20">
        <f t="shared" si="169"/>
        <v>0</v>
      </c>
      <c r="BN86" s="20">
        <f t="shared" si="170"/>
        <v>0</v>
      </c>
      <c r="BO86" s="20">
        <f t="shared" si="171"/>
        <v>0</v>
      </c>
      <c r="BP86" s="10"/>
      <c r="BQ86" s="10"/>
      <c r="BR86" s="10"/>
      <c r="BS86" s="20">
        <f t="shared" si="172"/>
        <v>0</v>
      </c>
      <c r="BT86" s="20">
        <f t="shared" si="173"/>
        <v>0</v>
      </c>
      <c r="BU86" s="20">
        <f t="shared" si="138"/>
        <v>0</v>
      </c>
      <c r="BV86" s="20">
        <f t="shared" si="139"/>
        <v>0</v>
      </c>
      <c r="BW86" s="20">
        <f t="shared" si="140"/>
        <v>0</v>
      </c>
      <c r="BX86" s="20">
        <f t="shared" si="141"/>
        <v>0</v>
      </c>
      <c r="BY86" s="20">
        <f t="shared" si="142"/>
        <v>0</v>
      </c>
      <c r="BZ86" s="20">
        <f t="shared" si="143"/>
        <v>0</v>
      </c>
      <c r="CA86" s="20">
        <f t="shared" si="174"/>
        <v>0</v>
      </c>
      <c r="CB86" s="20">
        <f t="shared" si="175"/>
        <v>0</v>
      </c>
      <c r="CC86" s="44"/>
      <c r="CD86" s="20">
        <f t="shared" si="176"/>
        <v>0</v>
      </c>
      <c r="CH86" s="110"/>
      <c r="CI86" s="22"/>
      <c r="CJ86" s="7"/>
      <c r="CV86" s="134">
        <f t="shared" si="190"/>
        <v>0</v>
      </c>
      <c r="CW86" s="134">
        <f t="shared" si="144"/>
        <v>0</v>
      </c>
      <c r="CX86" s="134">
        <f t="shared" si="145"/>
        <v>0</v>
      </c>
      <c r="CY86" s="134">
        <f t="shared" si="146"/>
        <v>0</v>
      </c>
      <c r="CZ86" s="134">
        <f t="shared" si="147"/>
        <v>0</v>
      </c>
      <c r="DA86" s="134">
        <f t="shared" si="148"/>
        <v>0</v>
      </c>
      <c r="DB86" s="134">
        <f t="shared" si="149"/>
        <v>0</v>
      </c>
      <c r="DC86" s="134">
        <f t="shared" si="150"/>
        <v>0</v>
      </c>
      <c r="DD86" s="134">
        <f t="shared" si="151"/>
        <v>0</v>
      </c>
      <c r="DE86" s="134">
        <f t="shared" si="152"/>
        <v>0</v>
      </c>
      <c r="DF86" s="134">
        <f t="shared" si="153"/>
        <v>0</v>
      </c>
      <c r="DG86" s="149">
        <f t="shared" si="177"/>
        <v>0</v>
      </c>
      <c r="DH86" s="149">
        <f t="shared" si="178"/>
        <v>0</v>
      </c>
      <c r="DI86" s="149">
        <f t="shared" si="179"/>
        <v>0</v>
      </c>
      <c r="DJ86" s="149">
        <f t="shared" si="180"/>
        <v>0</v>
      </c>
      <c r="DK86" s="149">
        <f t="shared" si="181"/>
        <v>0</v>
      </c>
      <c r="DL86" s="149">
        <f t="shared" si="182"/>
        <v>0</v>
      </c>
      <c r="DM86" s="149">
        <f t="shared" si="183"/>
        <v>0</v>
      </c>
      <c r="DN86" s="149">
        <f t="shared" si="184"/>
        <v>0</v>
      </c>
      <c r="DO86" s="149">
        <f t="shared" si="185"/>
        <v>0</v>
      </c>
      <c r="DP86" s="149">
        <f t="shared" si="186"/>
        <v>0</v>
      </c>
      <c r="DQ86" s="134">
        <f t="array" ref="DQ86">MIN(IF(JPRL=AI86,$AG$15:$AG$214))</f>
        <v>0</v>
      </c>
      <c r="DR86" s="134">
        <f t="array" ref="DR86">MAX(IF(JPRL=AI86,$AG$15:$AG$214))</f>
        <v>0</v>
      </c>
      <c r="DS86" s="132">
        <f t="shared" si="187"/>
        <v>0</v>
      </c>
    </row>
    <row r="87" spans="1:123" ht="24.95" customHeight="1" x14ac:dyDescent="0.25">
      <c r="A87" s="5">
        <v>73</v>
      </c>
      <c r="B87" s="214"/>
      <c r="C87" s="215"/>
      <c r="D87" s="193"/>
      <c r="E87" s="174"/>
      <c r="F87" s="175"/>
      <c r="G87" s="175"/>
      <c r="H87" s="175"/>
      <c r="I87" s="9"/>
      <c r="J87" s="169"/>
      <c r="K87" s="9"/>
      <c r="L87" s="170"/>
      <c r="M87" s="171"/>
      <c r="N87" s="9"/>
      <c r="O87" s="9"/>
      <c r="P87" s="9"/>
      <c r="Q87" s="9"/>
      <c r="R87" s="9"/>
      <c r="S87" s="9"/>
      <c r="T87" s="9"/>
      <c r="U87" s="9"/>
      <c r="V87" s="9"/>
      <c r="W87" s="9"/>
      <c r="X87" s="13"/>
      <c r="Y87" s="21"/>
      <c r="Z87" s="176"/>
      <c r="AA87" s="187">
        <f t="shared" si="154"/>
        <v>0</v>
      </c>
      <c r="AB87" s="7">
        <f t="shared" si="155"/>
        <v>0</v>
      </c>
      <c r="AC87" s="7">
        <f t="shared" si="119"/>
        <v>0</v>
      </c>
      <c r="AD87" s="10">
        <f t="shared" si="156"/>
        <v>0</v>
      </c>
      <c r="AE87" s="7">
        <f t="shared" si="157"/>
        <v>0</v>
      </c>
      <c r="AF87" s="7" t="str">
        <f t="shared" si="158"/>
        <v/>
      </c>
      <c r="AG87" s="10">
        <f t="shared" si="120"/>
        <v>0</v>
      </c>
      <c r="AH87" s="3" t="str">
        <f t="shared" si="188"/>
        <v/>
      </c>
      <c r="AI87" s="3" t="str">
        <f t="shared" si="189"/>
        <v/>
      </c>
      <c r="AJ87" s="3" t="str">
        <f t="array" ref="AJ87">IF(OR(AI87=$AI$15:AI86),"",AI87)</f>
        <v/>
      </c>
      <c r="AK87" s="3" t="str">
        <f t="shared" si="121"/>
        <v/>
      </c>
      <c r="AL87" s="3" t="str">
        <f t="array" ref="AL87">IF(OR(AK87=$AK$15:AK86),"",AK87)</f>
        <v/>
      </c>
      <c r="AM87" s="139" t="str">
        <f t="shared" si="159"/>
        <v/>
      </c>
      <c r="AN87" s="139" t="str">
        <f t="shared" si="160"/>
        <v/>
      </c>
      <c r="AO87" s="139" t="str">
        <f t="shared" si="161"/>
        <v/>
      </c>
      <c r="AP87" s="139" t="str">
        <f t="shared" si="162"/>
        <v/>
      </c>
      <c r="AQ87" s="139" t="str">
        <f t="shared" si="163"/>
        <v/>
      </c>
      <c r="AR87" s="10">
        <f t="shared" si="122"/>
        <v>0</v>
      </c>
      <c r="AS87" s="10">
        <f t="shared" si="123"/>
        <v>0</v>
      </c>
      <c r="AT87" s="10">
        <f t="shared" si="124"/>
        <v>0</v>
      </c>
      <c r="AU87" s="10">
        <f t="shared" si="125"/>
        <v>0</v>
      </c>
      <c r="AV87" s="10">
        <f t="shared" si="164"/>
        <v>0</v>
      </c>
      <c r="AW87" s="10">
        <f t="shared" si="126"/>
        <v>0</v>
      </c>
      <c r="AX87" s="10">
        <f t="shared" si="127"/>
        <v>0</v>
      </c>
      <c r="AY87" s="10">
        <f t="shared" si="128"/>
        <v>0</v>
      </c>
      <c r="AZ87" s="10">
        <f t="shared" si="129"/>
        <v>0</v>
      </c>
      <c r="BA87" s="10">
        <f t="shared" si="165"/>
        <v>0</v>
      </c>
      <c r="BB87" s="10">
        <f t="shared" si="130"/>
        <v>0</v>
      </c>
      <c r="BC87" s="10">
        <f t="shared" si="131"/>
        <v>0</v>
      </c>
      <c r="BD87" s="10">
        <f t="shared" si="132"/>
        <v>0</v>
      </c>
      <c r="BE87" s="10">
        <f t="shared" si="133"/>
        <v>0</v>
      </c>
      <c r="BF87" s="10">
        <f t="shared" si="166"/>
        <v>0</v>
      </c>
      <c r="BG87" s="10">
        <f t="shared" si="134"/>
        <v>0</v>
      </c>
      <c r="BH87" s="10">
        <f t="shared" si="135"/>
        <v>0</v>
      </c>
      <c r="BI87" s="10">
        <f t="shared" si="136"/>
        <v>0</v>
      </c>
      <c r="BJ87" s="10">
        <f t="shared" si="137"/>
        <v>0</v>
      </c>
      <c r="BK87" s="10">
        <f t="shared" si="167"/>
        <v>0</v>
      </c>
      <c r="BL87" s="20">
        <f t="shared" si="168"/>
        <v>0</v>
      </c>
      <c r="BM87" s="20">
        <f t="shared" si="169"/>
        <v>0</v>
      </c>
      <c r="BN87" s="20">
        <f t="shared" si="170"/>
        <v>0</v>
      </c>
      <c r="BO87" s="20">
        <f t="shared" si="171"/>
        <v>0</v>
      </c>
      <c r="BP87" s="10"/>
      <c r="BQ87" s="10"/>
      <c r="BR87" s="10"/>
      <c r="BS87" s="20">
        <f t="shared" si="172"/>
        <v>0</v>
      </c>
      <c r="BT87" s="20">
        <f t="shared" si="173"/>
        <v>0</v>
      </c>
      <c r="BU87" s="20">
        <f t="shared" si="138"/>
        <v>0</v>
      </c>
      <c r="BV87" s="20">
        <f t="shared" si="139"/>
        <v>0</v>
      </c>
      <c r="BW87" s="20">
        <f t="shared" si="140"/>
        <v>0</v>
      </c>
      <c r="BX87" s="20">
        <f t="shared" si="141"/>
        <v>0</v>
      </c>
      <c r="BY87" s="20">
        <f t="shared" si="142"/>
        <v>0</v>
      </c>
      <c r="BZ87" s="20">
        <f t="shared" si="143"/>
        <v>0</v>
      </c>
      <c r="CA87" s="20">
        <f t="shared" si="174"/>
        <v>0</v>
      </c>
      <c r="CB87" s="20">
        <f t="shared" si="175"/>
        <v>0</v>
      </c>
      <c r="CC87" s="44"/>
      <c r="CD87" s="20">
        <f t="shared" si="176"/>
        <v>0</v>
      </c>
      <c r="CH87" s="110"/>
      <c r="CI87" s="22"/>
      <c r="CJ87" s="7"/>
      <c r="CV87" s="134">
        <f t="shared" si="190"/>
        <v>0</v>
      </c>
      <c r="CW87" s="134">
        <f t="shared" si="144"/>
        <v>0</v>
      </c>
      <c r="CX87" s="134">
        <f t="shared" si="145"/>
        <v>0</v>
      </c>
      <c r="CY87" s="134">
        <f t="shared" si="146"/>
        <v>0</v>
      </c>
      <c r="CZ87" s="134">
        <f t="shared" si="147"/>
        <v>0</v>
      </c>
      <c r="DA87" s="134">
        <f t="shared" si="148"/>
        <v>0</v>
      </c>
      <c r="DB87" s="134">
        <f t="shared" si="149"/>
        <v>0</v>
      </c>
      <c r="DC87" s="134">
        <f t="shared" si="150"/>
        <v>0</v>
      </c>
      <c r="DD87" s="134">
        <f t="shared" si="151"/>
        <v>0</v>
      </c>
      <c r="DE87" s="134">
        <f t="shared" si="152"/>
        <v>0</v>
      </c>
      <c r="DF87" s="134">
        <f t="shared" si="153"/>
        <v>0</v>
      </c>
      <c r="DG87" s="149">
        <f t="shared" si="177"/>
        <v>0</v>
      </c>
      <c r="DH87" s="149">
        <f t="shared" si="178"/>
        <v>0</v>
      </c>
      <c r="DI87" s="149">
        <f t="shared" si="179"/>
        <v>0</v>
      </c>
      <c r="DJ87" s="149">
        <f t="shared" si="180"/>
        <v>0</v>
      </c>
      <c r="DK87" s="149">
        <f t="shared" si="181"/>
        <v>0</v>
      </c>
      <c r="DL87" s="149">
        <f t="shared" si="182"/>
        <v>0</v>
      </c>
      <c r="DM87" s="149">
        <f t="shared" si="183"/>
        <v>0</v>
      </c>
      <c r="DN87" s="149">
        <f t="shared" si="184"/>
        <v>0</v>
      </c>
      <c r="DO87" s="149">
        <f t="shared" si="185"/>
        <v>0</v>
      </c>
      <c r="DP87" s="149">
        <f t="shared" si="186"/>
        <v>0</v>
      </c>
      <c r="DQ87" s="134">
        <f t="array" ref="DQ87">MIN(IF(JPRL=AI87,$AG$15:$AG$214))</f>
        <v>0</v>
      </c>
      <c r="DR87" s="134">
        <f t="array" ref="DR87">MAX(IF(JPRL=AI87,$AG$15:$AG$214))</f>
        <v>0</v>
      </c>
      <c r="DS87" s="132">
        <f t="shared" si="187"/>
        <v>0</v>
      </c>
    </row>
    <row r="88" spans="1:123" ht="24.95" customHeight="1" x14ac:dyDescent="0.25">
      <c r="A88" s="5">
        <v>74</v>
      </c>
      <c r="B88" s="214"/>
      <c r="C88" s="215"/>
      <c r="D88" s="193"/>
      <c r="E88" s="174"/>
      <c r="F88" s="175"/>
      <c r="G88" s="175"/>
      <c r="H88" s="175"/>
      <c r="I88" s="9"/>
      <c r="J88" s="169"/>
      <c r="K88" s="9"/>
      <c r="L88" s="170"/>
      <c r="M88" s="171"/>
      <c r="N88" s="9"/>
      <c r="O88" s="9"/>
      <c r="P88" s="9"/>
      <c r="Q88" s="9"/>
      <c r="R88" s="9"/>
      <c r="S88" s="9"/>
      <c r="T88" s="9"/>
      <c r="U88" s="9"/>
      <c r="V88" s="9"/>
      <c r="W88" s="9"/>
      <c r="X88" s="13"/>
      <c r="Y88" s="21"/>
      <c r="Z88" s="176"/>
      <c r="AA88" s="187">
        <f t="shared" si="154"/>
        <v>0</v>
      </c>
      <c r="AB88" s="7">
        <f t="shared" si="155"/>
        <v>0</v>
      </c>
      <c r="AC88" s="7">
        <f t="shared" si="119"/>
        <v>0</v>
      </c>
      <c r="AD88" s="10">
        <f t="shared" si="156"/>
        <v>0</v>
      </c>
      <c r="AE88" s="7">
        <f t="shared" si="157"/>
        <v>0</v>
      </c>
      <c r="AF88" s="7" t="str">
        <f t="shared" si="158"/>
        <v/>
      </c>
      <c r="AG88" s="10">
        <f t="shared" si="120"/>
        <v>0</v>
      </c>
      <c r="AH88" s="3" t="str">
        <f t="shared" si="188"/>
        <v/>
      </c>
      <c r="AI88" s="3" t="str">
        <f t="shared" si="189"/>
        <v/>
      </c>
      <c r="AJ88" s="3" t="str">
        <f t="array" ref="AJ88">IF(OR(AI88=$AI$15:AI87),"",AI88)</f>
        <v/>
      </c>
      <c r="AK88" s="3" t="str">
        <f t="shared" si="121"/>
        <v/>
      </c>
      <c r="AL88" s="3" t="str">
        <f t="array" ref="AL88">IF(OR(AK88=$AK$15:AK87),"",AK88)</f>
        <v/>
      </c>
      <c r="AM88" s="139" t="str">
        <f t="shared" si="159"/>
        <v/>
      </c>
      <c r="AN88" s="139" t="str">
        <f t="shared" si="160"/>
        <v/>
      </c>
      <c r="AO88" s="139" t="str">
        <f t="shared" si="161"/>
        <v/>
      </c>
      <c r="AP88" s="139" t="str">
        <f t="shared" si="162"/>
        <v/>
      </c>
      <c r="AQ88" s="139" t="str">
        <f t="shared" si="163"/>
        <v/>
      </c>
      <c r="AR88" s="10">
        <f t="shared" si="122"/>
        <v>0</v>
      </c>
      <c r="AS88" s="10">
        <f t="shared" si="123"/>
        <v>0</v>
      </c>
      <c r="AT88" s="10">
        <f t="shared" si="124"/>
        <v>0</v>
      </c>
      <c r="AU88" s="10">
        <f t="shared" si="125"/>
        <v>0</v>
      </c>
      <c r="AV88" s="10">
        <f t="shared" si="164"/>
        <v>0</v>
      </c>
      <c r="AW88" s="10">
        <f t="shared" si="126"/>
        <v>0</v>
      </c>
      <c r="AX88" s="10">
        <f t="shared" si="127"/>
        <v>0</v>
      </c>
      <c r="AY88" s="10">
        <f t="shared" si="128"/>
        <v>0</v>
      </c>
      <c r="AZ88" s="10">
        <f t="shared" si="129"/>
        <v>0</v>
      </c>
      <c r="BA88" s="10">
        <f t="shared" si="165"/>
        <v>0</v>
      </c>
      <c r="BB88" s="10">
        <f t="shared" si="130"/>
        <v>0</v>
      </c>
      <c r="BC88" s="10">
        <f t="shared" si="131"/>
        <v>0</v>
      </c>
      <c r="BD88" s="10">
        <f t="shared" si="132"/>
        <v>0</v>
      </c>
      <c r="BE88" s="10">
        <f t="shared" si="133"/>
        <v>0</v>
      </c>
      <c r="BF88" s="10">
        <f t="shared" si="166"/>
        <v>0</v>
      </c>
      <c r="BG88" s="10">
        <f t="shared" si="134"/>
        <v>0</v>
      </c>
      <c r="BH88" s="10">
        <f t="shared" si="135"/>
        <v>0</v>
      </c>
      <c r="BI88" s="10">
        <f t="shared" si="136"/>
        <v>0</v>
      </c>
      <c r="BJ88" s="10">
        <f t="shared" si="137"/>
        <v>0</v>
      </c>
      <c r="BK88" s="10">
        <f t="shared" si="167"/>
        <v>0</v>
      </c>
      <c r="BL88" s="20">
        <f t="shared" si="168"/>
        <v>0</v>
      </c>
      <c r="BM88" s="20">
        <f t="shared" si="169"/>
        <v>0</v>
      </c>
      <c r="BN88" s="20">
        <f t="shared" si="170"/>
        <v>0</v>
      </c>
      <c r="BO88" s="20">
        <f t="shared" si="171"/>
        <v>0</v>
      </c>
      <c r="BP88" s="10"/>
      <c r="BQ88" s="10"/>
      <c r="BR88" s="10"/>
      <c r="BS88" s="20">
        <f t="shared" si="172"/>
        <v>0</v>
      </c>
      <c r="BT88" s="20">
        <f t="shared" si="173"/>
        <v>0</v>
      </c>
      <c r="BU88" s="20">
        <f t="shared" si="138"/>
        <v>0</v>
      </c>
      <c r="BV88" s="20">
        <f t="shared" si="139"/>
        <v>0</v>
      </c>
      <c r="BW88" s="20">
        <f t="shared" si="140"/>
        <v>0</v>
      </c>
      <c r="BX88" s="20">
        <f t="shared" si="141"/>
        <v>0</v>
      </c>
      <c r="BY88" s="20">
        <f t="shared" si="142"/>
        <v>0</v>
      </c>
      <c r="BZ88" s="20">
        <f t="shared" si="143"/>
        <v>0</v>
      </c>
      <c r="CA88" s="20">
        <f t="shared" si="174"/>
        <v>0</v>
      </c>
      <c r="CB88" s="20">
        <f t="shared" si="175"/>
        <v>0</v>
      </c>
      <c r="CC88" s="44"/>
      <c r="CD88" s="20">
        <f t="shared" si="176"/>
        <v>0</v>
      </c>
      <c r="CH88" s="110"/>
      <c r="CI88" s="22"/>
      <c r="CJ88" s="7"/>
      <c r="CV88" s="134">
        <f t="shared" si="190"/>
        <v>0</v>
      </c>
      <c r="CW88" s="134">
        <f t="shared" si="144"/>
        <v>0</v>
      </c>
      <c r="CX88" s="134">
        <f t="shared" si="145"/>
        <v>0</v>
      </c>
      <c r="CY88" s="134">
        <f t="shared" si="146"/>
        <v>0</v>
      </c>
      <c r="CZ88" s="134">
        <f t="shared" si="147"/>
        <v>0</v>
      </c>
      <c r="DA88" s="134">
        <f t="shared" si="148"/>
        <v>0</v>
      </c>
      <c r="DB88" s="134">
        <f t="shared" si="149"/>
        <v>0</v>
      </c>
      <c r="DC88" s="134">
        <f t="shared" si="150"/>
        <v>0</v>
      </c>
      <c r="DD88" s="134">
        <f t="shared" si="151"/>
        <v>0</v>
      </c>
      <c r="DE88" s="134">
        <f t="shared" si="152"/>
        <v>0</v>
      </c>
      <c r="DF88" s="134">
        <f t="shared" si="153"/>
        <v>0</v>
      </c>
      <c r="DG88" s="149">
        <f t="shared" si="177"/>
        <v>0</v>
      </c>
      <c r="DH88" s="149">
        <f t="shared" si="178"/>
        <v>0</v>
      </c>
      <c r="DI88" s="149">
        <f t="shared" si="179"/>
        <v>0</v>
      </c>
      <c r="DJ88" s="149">
        <f t="shared" si="180"/>
        <v>0</v>
      </c>
      <c r="DK88" s="149">
        <f t="shared" si="181"/>
        <v>0</v>
      </c>
      <c r="DL88" s="149">
        <f t="shared" si="182"/>
        <v>0</v>
      </c>
      <c r="DM88" s="149">
        <f t="shared" si="183"/>
        <v>0</v>
      </c>
      <c r="DN88" s="149">
        <f t="shared" si="184"/>
        <v>0</v>
      </c>
      <c r="DO88" s="149">
        <f t="shared" si="185"/>
        <v>0</v>
      </c>
      <c r="DP88" s="149">
        <f t="shared" si="186"/>
        <v>0</v>
      </c>
      <c r="DQ88" s="134">
        <f t="array" ref="DQ88">MIN(IF(JPRL=AI88,$AG$15:$AG$214))</f>
        <v>0</v>
      </c>
      <c r="DR88" s="134">
        <f t="array" ref="DR88">MAX(IF(JPRL=AI88,$AG$15:$AG$214))</f>
        <v>0</v>
      </c>
      <c r="DS88" s="132">
        <f t="shared" si="187"/>
        <v>0</v>
      </c>
    </row>
    <row r="89" spans="1:123" ht="24.95" customHeight="1" x14ac:dyDescent="0.25">
      <c r="A89" s="5">
        <v>75</v>
      </c>
      <c r="B89" s="214"/>
      <c r="C89" s="215"/>
      <c r="D89" s="193"/>
      <c r="E89" s="174"/>
      <c r="F89" s="175"/>
      <c r="G89" s="175"/>
      <c r="H89" s="175"/>
      <c r="I89" s="9"/>
      <c r="J89" s="169"/>
      <c r="K89" s="9"/>
      <c r="L89" s="170"/>
      <c r="M89" s="171"/>
      <c r="N89" s="9"/>
      <c r="O89" s="9"/>
      <c r="P89" s="9"/>
      <c r="Q89" s="9"/>
      <c r="R89" s="9"/>
      <c r="S89" s="9"/>
      <c r="T89" s="9"/>
      <c r="U89" s="9"/>
      <c r="V89" s="9"/>
      <c r="W89" s="9"/>
      <c r="X89" s="13"/>
      <c r="Y89" s="21"/>
      <c r="Z89" s="176"/>
      <c r="AA89" s="187">
        <f t="shared" si="154"/>
        <v>0</v>
      </c>
      <c r="AB89" s="7">
        <f t="shared" si="155"/>
        <v>0</v>
      </c>
      <c r="AC89" s="7">
        <f t="shared" si="119"/>
        <v>0</v>
      </c>
      <c r="AD89" s="10">
        <f t="shared" si="156"/>
        <v>0</v>
      </c>
      <c r="AE89" s="7">
        <f t="shared" si="157"/>
        <v>0</v>
      </c>
      <c r="AF89" s="7" t="str">
        <f t="shared" si="158"/>
        <v/>
      </c>
      <c r="AG89" s="10">
        <f t="shared" si="120"/>
        <v>0</v>
      </c>
      <c r="AH89" s="3" t="str">
        <f t="shared" si="188"/>
        <v/>
      </c>
      <c r="AI89" s="3" t="str">
        <f t="shared" si="189"/>
        <v/>
      </c>
      <c r="AJ89" s="3" t="str">
        <f t="array" ref="AJ89">IF(OR(AI89=$AI$15:AI88),"",AI89)</f>
        <v/>
      </c>
      <c r="AK89" s="3" t="str">
        <f t="shared" si="121"/>
        <v/>
      </c>
      <c r="AL89" s="3" t="str">
        <f t="array" ref="AL89">IF(OR(AK89=$AK$15:AK88),"",AK89)</f>
        <v/>
      </c>
      <c r="AM89" s="139" t="str">
        <f t="shared" si="159"/>
        <v/>
      </c>
      <c r="AN89" s="139" t="str">
        <f t="shared" si="160"/>
        <v/>
      </c>
      <c r="AO89" s="139" t="str">
        <f t="shared" si="161"/>
        <v/>
      </c>
      <c r="AP89" s="139" t="str">
        <f t="shared" si="162"/>
        <v/>
      </c>
      <c r="AQ89" s="139" t="str">
        <f t="shared" si="163"/>
        <v/>
      </c>
      <c r="AR89" s="10">
        <f t="shared" si="122"/>
        <v>0</v>
      </c>
      <c r="AS89" s="10">
        <f t="shared" si="123"/>
        <v>0</v>
      </c>
      <c r="AT89" s="10">
        <f t="shared" si="124"/>
        <v>0</v>
      </c>
      <c r="AU89" s="10">
        <f t="shared" si="125"/>
        <v>0</v>
      </c>
      <c r="AV89" s="10">
        <f t="shared" si="164"/>
        <v>0</v>
      </c>
      <c r="AW89" s="10">
        <f t="shared" si="126"/>
        <v>0</v>
      </c>
      <c r="AX89" s="10">
        <f t="shared" si="127"/>
        <v>0</v>
      </c>
      <c r="AY89" s="10">
        <f t="shared" si="128"/>
        <v>0</v>
      </c>
      <c r="AZ89" s="10">
        <f t="shared" si="129"/>
        <v>0</v>
      </c>
      <c r="BA89" s="10">
        <f t="shared" si="165"/>
        <v>0</v>
      </c>
      <c r="BB89" s="10">
        <f t="shared" si="130"/>
        <v>0</v>
      </c>
      <c r="BC89" s="10">
        <f t="shared" si="131"/>
        <v>0</v>
      </c>
      <c r="BD89" s="10">
        <f t="shared" si="132"/>
        <v>0</v>
      </c>
      <c r="BE89" s="10">
        <f t="shared" si="133"/>
        <v>0</v>
      </c>
      <c r="BF89" s="10">
        <f t="shared" si="166"/>
        <v>0</v>
      </c>
      <c r="BG89" s="10">
        <f t="shared" si="134"/>
        <v>0</v>
      </c>
      <c r="BH89" s="10">
        <f t="shared" si="135"/>
        <v>0</v>
      </c>
      <c r="BI89" s="10">
        <f t="shared" si="136"/>
        <v>0</v>
      </c>
      <c r="BJ89" s="10">
        <f t="shared" si="137"/>
        <v>0</v>
      </c>
      <c r="BK89" s="10">
        <f t="shared" si="167"/>
        <v>0</v>
      </c>
      <c r="BL89" s="20">
        <f t="shared" si="168"/>
        <v>0</v>
      </c>
      <c r="BM89" s="20">
        <f t="shared" si="169"/>
        <v>0</v>
      </c>
      <c r="BN89" s="20">
        <f t="shared" si="170"/>
        <v>0</v>
      </c>
      <c r="BO89" s="20">
        <f t="shared" si="171"/>
        <v>0</v>
      </c>
      <c r="BP89" s="10"/>
      <c r="BQ89" s="10"/>
      <c r="BR89" s="10"/>
      <c r="BS89" s="20">
        <f t="shared" si="172"/>
        <v>0</v>
      </c>
      <c r="BT89" s="20">
        <f t="shared" si="173"/>
        <v>0</v>
      </c>
      <c r="BU89" s="20">
        <f t="shared" si="138"/>
        <v>0</v>
      </c>
      <c r="BV89" s="20">
        <f t="shared" si="139"/>
        <v>0</v>
      </c>
      <c r="BW89" s="20">
        <f t="shared" si="140"/>
        <v>0</v>
      </c>
      <c r="BX89" s="20">
        <f t="shared" si="141"/>
        <v>0</v>
      </c>
      <c r="BY89" s="20">
        <f t="shared" si="142"/>
        <v>0</v>
      </c>
      <c r="BZ89" s="20">
        <f t="shared" si="143"/>
        <v>0</v>
      </c>
      <c r="CA89" s="20">
        <f t="shared" si="174"/>
        <v>0</v>
      </c>
      <c r="CB89" s="20">
        <f t="shared" si="175"/>
        <v>0</v>
      </c>
      <c r="CC89" s="44"/>
      <c r="CD89" s="20">
        <f t="shared" si="176"/>
        <v>0</v>
      </c>
      <c r="CH89" s="110"/>
      <c r="CI89" s="22"/>
      <c r="CJ89" s="7"/>
      <c r="CV89" s="134">
        <f t="shared" si="190"/>
        <v>0</v>
      </c>
      <c r="CW89" s="134">
        <f t="shared" si="144"/>
        <v>0</v>
      </c>
      <c r="CX89" s="134">
        <f t="shared" si="145"/>
        <v>0</v>
      </c>
      <c r="CY89" s="134">
        <f t="shared" si="146"/>
        <v>0</v>
      </c>
      <c r="CZ89" s="134">
        <f t="shared" si="147"/>
        <v>0</v>
      </c>
      <c r="DA89" s="134">
        <f t="shared" si="148"/>
        <v>0</v>
      </c>
      <c r="DB89" s="134">
        <f t="shared" si="149"/>
        <v>0</v>
      </c>
      <c r="DC89" s="134">
        <f t="shared" si="150"/>
        <v>0</v>
      </c>
      <c r="DD89" s="134">
        <f t="shared" si="151"/>
        <v>0</v>
      </c>
      <c r="DE89" s="134">
        <f t="shared" si="152"/>
        <v>0</v>
      </c>
      <c r="DF89" s="134">
        <f t="shared" si="153"/>
        <v>0</v>
      </c>
      <c r="DG89" s="149">
        <f t="shared" si="177"/>
        <v>0</v>
      </c>
      <c r="DH89" s="149">
        <f t="shared" si="178"/>
        <v>0</v>
      </c>
      <c r="DI89" s="149">
        <f t="shared" si="179"/>
        <v>0</v>
      </c>
      <c r="DJ89" s="149">
        <f t="shared" si="180"/>
        <v>0</v>
      </c>
      <c r="DK89" s="149">
        <f t="shared" si="181"/>
        <v>0</v>
      </c>
      <c r="DL89" s="149">
        <f t="shared" si="182"/>
        <v>0</v>
      </c>
      <c r="DM89" s="149">
        <f t="shared" si="183"/>
        <v>0</v>
      </c>
      <c r="DN89" s="149">
        <f t="shared" si="184"/>
        <v>0</v>
      </c>
      <c r="DO89" s="149">
        <f t="shared" si="185"/>
        <v>0</v>
      </c>
      <c r="DP89" s="149">
        <f t="shared" si="186"/>
        <v>0</v>
      </c>
      <c r="DQ89" s="134">
        <f t="array" ref="DQ89">MIN(IF(JPRL=AI89,$AG$15:$AG$214))</f>
        <v>0</v>
      </c>
      <c r="DR89" s="134">
        <f t="array" ref="DR89">MAX(IF(JPRL=AI89,$AG$15:$AG$214))</f>
        <v>0</v>
      </c>
      <c r="DS89" s="132">
        <f t="shared" si="187"/>
        <v>0</v>
      </c>
    </row>
    <row r="90" spans="1:123" ht="24.95" customHeight="1" x14ac:dyDescent="0.25">
      <c r="A90" s="5">
        <v>76</v>
      </c>
      <c r="B90" s="214"/>
      <c r="C90" s="215"/>
      <c r="D90" s="193"/>
      <c r="E90" s="174"/>
      <c r="F90" s="175"/>
      <c r="G90" s="175"/>
      <c r="H90" s="175"/>
      <c r="I90" s="9"/>
      <c r="J90" s="169"/>
      <c r="K90" s="9"/>
      <c r="L90" s="170"/>
      <c r="M90" s="171"/>
      <c r="N90" s="9"/>
      <c r="O90" s="9"/>
      <c r="P90" s="9"/>
      <c r="Q90" s="9"/>
      <c r="R90" s="9"/>
      <c r="S90" s="9"/>
      <c r="T90" s="9"/>
      <c r="U90" s="9"/>
      <c r="V90" s="9"/>
      <c r="W90" s="9"/>
      <c r="X90" s="13"/>
      <c r="Y90" s="21"/>
      <c r="Z90" s="176"/>
      <c r="AA90" s="187">
        <f t="shared" si="154"/>
        <v>0</v>
      </c>
      <c r="AB90" s="7">
        <f t="shared" si="155"/>
        <v>0</v>
      </c>
      <c r="AC90" s="7">
        <f t="shared" si="119"/>
        <v>0</v>
      </c>
      <c r="AD90" s="10">
        <f t="shared" si="156"/>
        <v>0</v>
      </c>
      <c r="AE90" s="7">
        <f t="shared" si="157"/>
        <v>0</v>
      </c>
      <c r="AF90" s="7" t="str">
        <f t="shared" si="158"/>
        <v/>
      </c>
      <c r="AG90" s="10">
        <f t="shared" si="120"/>
        <v>0</v>
      </c>
      <c r="AH90" s="3" t="str">
        <f t="shared" si="188"/>
        <v/>
      </c>
      <c r="AI90" s="3" t="str">
        <f t="shared" si="189"/>
        <v/>
      </c>
      <c r="AJ90" s="3" t="str">
        <f t="array" ref="AJ90">IF(OR(AI90=$AI$15:AI89),"",AI90)</f>
        <v/>
      </c>
      <c r="AK90" s="3" t="str">
        <f t="shared" si="121"/>
        <v/>
      </c>
      <c r="AL90" s="3" t="str">
        <f t="array" ref="AL90">IF(OR(AK90=$AK$15:AK89),"",AK90)</f>
        <v/>
      </c>
      <c r="AM90" s="139" t="str">
        <f t="shared" si="159"/>
        <v/>
      </c>
      <c r="AN90" s="139" t="str">
        <f t="shared" si="160"/>
        <v/>
      </c>
      <c r="AO90" s="139" t="str">
        <f t="shared" si="161"/>
        <v/>
      </c>
      <c r="AP90" s="139" t="str">
        <f t="shared" si="162"/>
        <v/>
      </c>
      <c r="AQ90" s="139" t="str">
        <f t="shared" si="163"/>
        <v/>
      </c>
      <c r="AR90" s="10">
        <f t="shared" si="122"/>
        <v>0</v>
      </c>
      <c r="AS90" s="10">
        <f t="shared" si="123"/>
        <v>0</v>
      </c>
      <c r="AT90" s="10">
        <f t="shared" si="124"/>
        <v>0</v>
      </c>
      <c r="AU90" s="10">
        <f t="shared" si="125"/>
        <v>0</v>
      </c>
      <c r="AV90" s="10">
        <f t="shared" si="164"/>
        <v>0</v>
      </c>
      <c r="AW90" s="10">
        <f t="shared" si="126"/>
        <v>0</v>
      </c>
      <c r="AX90" s="10">
        <f t="shared" si="127"/>
        <v>0</v>
      </c>
      <c r="AY90" s="10">
        <f t="shared" si="128"/>
        <v>0</v>
      </c>
      <c r="AZ90" s="10">
        <f t="shared" si="129"/>
        <v>0</v>
      </c>
      <c r="BA90" s="10">
        <f t="shared" si="165"/>
        <v>0</v>
      </c>
      <c r="BB90" s="10">
        <f t="shared" si="130"/>
        <v>0</v>
      </c>
      <c r="BC90" s="10">
        <f t="shared" si="131"/>
        <v>0</v>
      </c>
      <c r="BD90" s="10">
        <f t="shared" si="132"/>
        <v>0</v>
      </c>
      <c r="BE90" s="10">
        <f t="shared" si="133"/>
        <v>0</v>
      </c>
      <c r="BF90" s="10">
        <f t="shared" si="166"/>
        <v>0</v>
      </c>
      <c r="BG90" s="10">
        <f t="shared" si="134"/>
        <v>0</v>
      </c>
      <c r="BH90" s="10">
        <f t="shared" si="135"/>
        <v>0</v>
      </c>
      <c r="BI90" s="10">
        <f t="shared" si="136"/>
        <v>0</v>
      </c>
      <c r="BJ90" s="10">
        <f t="shared" si="137"/>
        <v>0</v>
      </c>
      <c r="BK90" s="10">
        <f t="shared" si="167"/>
        <v>0</v>
      </c>
      <c r="BL90" s="20">
        <f t="shared" si="168"/>
        <v>0</v>
      </c>
      <c r="BM90" s="20">
        <f t="shared" si="169"/>
        <v>0</v>
      </c>
      <c r="BN90" s="20">
        <f t="shared" si="170"/>
        <v>0</v>
      </c>
      <c r="BO90" s="20">
        <f t="shared" si="171"/>
        <v>0</v>
      </c>
      <c r="BP90" s="10"/>
      <c r="BQ90" s="10"/>
      <c r="BR90" s="10"/>
      <c r="BS90" s="20">
        <f t="shared" si="172"/>
        <v>0</v>
      </c>
      <c r="BT90" s="20">
        <f t="shared" si="173"/>
        <v>0</v>
      </c>
      <c r="BU90" s="20">
        <f t="shared" si="138"/>
        <v>0</v>
      </c>
      <c r="BV90" s="20">
        <f t="shared" si="139"/>
        <v>0</v>
      </c>
      <c r="BW90" s="20">
        <f t="shared" si="140"/>
        <v>0</v>
      </c>
      <c r="BX90" s="20">
        <f t="shared" si="141"/>
        <v>0</v>
      </c>
      <c r="BY90" s="20">
        <f t="shared" si="142"/>
        <v>0</v>
      </c>
      <c r="BZ90" s="20">
        <f t="shared" si="143"/>
        <v>0</v>
      </c>
      <c r="CA90" s="20">
        <f t="shared" si="174"/>
        <v>0</v>
      </c>
      <c r="CB90" s="20">
        <f t="shared" si="175"/>
        <v>0</v>
      </c>
      <c r="CC90" s="44"/>
      <c r="CD90" s="20">
        <f t="shared" si="176"/>
        <v>0</v>
      </c>
      <c r="CH90" s="110"/>
      <c r="CI90" s="22"/>
      <c r="CJ90" s="7"/>
      <c r="CV90" s="134">
        <f t="shared" si="190"/>
        <v>0</v>
      </c>
      <c r="CW90" s="134">
        <f t="shared" si="144"/>
        <v>0</v>
      </c>
      <c r="CX90" s="134">
        <f t="shared" si="145"/>
        <v>0</v>
      </c>
      <c r="CY90" s="134">
        <f t="shared" si="146"/>
        <v>0</v>
      </c>
      <c r="CZ90" s="134">
        <f t="shared" si="147"/>
        <v>0</v>
      </c>
      <c r="DA90" s="134">
        <f t="shared" si="148"/>
        <v>0</v>
      </c>
      <c r="DB90" s="134">
        <f t="shared" si="149"/>
        <v>0</v>
      </c>
      <c r="DC90" s="134">
        <f t="shared" si="150"/>
        <v>0</v>
      </c>
      <c r="DD90" s="134">
        <f t="shared" si="151"/>
        <v>0</v>
      </c>
      <c r="DE90" s="134">
        <f t="shared" si="152"/>
        <v>0</v>
      </c>
      <c r="DF90" s="134">
        <f t="shared" si="153"/>
        <v>0</v>
      </c>
      <c r="DG90" s="149">
        <f t="shared" si="177"/>
        <v>0</v>
      </c>
      <c r="DH90" s="149">
        <f t="shared" si="178"/>
        <v>0</v>
      </c>
      <c r="DI90" s="149">
        <f t="shared" si="179"/>
        <v>0</v>
      </c>
      <c r="DJ90" s="149">
        <f t="shared" si="180"/>
        <v>0</v>
      </c>
      <c r="DK90" s="149">
        <f t="shared" si="181"/>
        <v>0</v>
      </c>
      <c r="DL90" s="149">
        <f t="shared" si="182"/>
        <v>0</v>
      </c>
      <c r="DM90" s="149">
        <f t="shared" si="183"/>
        <v>0</v>
      </c>
      <c r="DN90" s="149">
        <f t="shared" si="184"/>
        <v>0</v>
      </c>
      <c r="DO90" s="149">
        <f t="shared" si="185"/>
        <v>0</v>
      </c>
      <c r="DP90" s="149">
        <f t="shared" si="186"/>
        <v>0</v>
      </c>
      <c r="DQ90" s="134">
        <f t="array" ref="DQ90">MIN(IF(JPRL=AI90,$AG$15:$AG$214))</f>
        <v>0</v>
      </c>
      <c r="DR90" s="134">
        <f t="array" ref="DR90">MAX(IF(JPRL=AI90,$AG$15:$AG$214))</f>
        <v>0</v>
      </c>
      <c r="DS90" s="132">
        <f t="shared" si="187"/>
        <v>0</v>
      </c>
    </row>
    <row r="91" spans="1:123" ht="24.95" customHeight="1" x14ac:dyDescent="0.25">
      <c r="A91" s="5">
        <v>77</v>
      </c>
      <c r="B91" s="214"/>
      <c r="C91" s="215"/>
      <c r="D91" s="193"/>
      <c r="E91" s="174"/>
      <c r="F91" s="175"/>
      <c r="G91" s="175"/>
      <c r="H91" s="175"/>
      <c r="I91" s="9"/>
      <c r="J91" s="169"/>
      <c r="K91" s="9"/>
      <c r="L91" s="170"/>
      <c r="M91" s="171"/>
      <c r="N91" s="9"/>
      <c r="O91" s="9"/>
      <c r="P91" s="9"/>
      <c r="Q91" s="9"/>
      <c r="R91" s="9"/>
      <c r="S91" s="9"/>
      <c r="T91" s="9"/>
      <c r="U91" s="9"/>
      <c r="V91" s="9"/>
      <c r="W91" s="9"/>
      <c r="X91" s="13"/>
      <c r="Y91" s="21"/>
      <c r="Z91" s="176"/>
      <c r="AA91" s="187">
        <f t="shared" si="154"/>
        <v>0</v>
      </c>
      <c r="AB91" s="7">
        <f t="shared" si="155"/>
        <v>0</v>
      </c>
      <c r="AC91" s="7">
        <f t="shared" si="119"/>
        <v>0</v>
      </c>
      <c r="AD91" s="10">
        <f t="shared" si="156"/>
        <v>0</v>
      </c>
      <c r="AE91" s="7">
        <f t="shared" si="157"/>
        <v>0</v>
      </c>
      <c r="AF91" s="7" t="str">
        <f t="shared" si="158"/>
        <v/>
      </c>
      <c r="AG91" s="10">
        <f t="shared" si="120"/>
        <v>0</v>
      </c>
      <c r="AH91" s="3" t="str">
        <f t="shared" si="188"/>
        <v/>
      </c>
      <c r="AI91" s="3" t="str">
        <f t="shared" si="189"/>
        <v/>
      </c>
      <c r="AJ91" s="3" t="str">
        <f t="array" ref="AJ91">IF(OR(AI91=$AI$15:AI90),"",AI91)</f>
        <v/>
      </c>
      <c r="AK91" s="3" t="str">
        <f t="shared" si="121"/>
        <v/>
      </c>
      <c r="AL91" s="3" t="str">
        <f t="array" ref="AL91">IF(OR(AK91=$AK$15:AK90),"",AK91)</f>
        <v/>
      </c>
      <c r="AM91" s="139" t="str">
        <f t="shared" si="159"/>
        <v/>
      </c>
      <c r="AN91" s="139" t="str">
        <f t="shared" si="160"/>
        <v/>
      </c>
      <c r="AO91" s="139" t="str">
        <f t="shared" si="161"/>
        <v/>
      </c>
      <c r="AP91" s="139" t="str">
        <f t="shared" si="162"/>
        <v/>
      </c>
      <c r="AQ91" s="139" t="str">
        <f t="shared" si="163"/>
        <v/>
      </c>
      <c r="AR91" s="10">
        <f t="shared" si="122"/>
        <v>0</v>
      </c>
      <c r="AS91" s="10">
        <f t="shared" si="123"/>
        <v>0</v>
      </c>
      <c r="AT91" s="10">
        <f t="shared" si="124"/>
        <v>0</v>
      </c>
      <c r="AU91" s="10">
        <f t="shared" si="125"/>
        <v>0</v>
      </c>
      <c r="AV91" s="10">
        <f t="shared" si="164"/>
        <v>0</v>
      </c>
      <c r="AW91" s="10">
        <f t="shared" si="126"/>
        <v>0</v>
      </c>
      <c r="AX91" s="10">
        <f t="shared" si="127"/>
        <v>0</v>
      </c>
      <c r="AY91" s="10">
        <f t="shared" si="128"/>
        <v>0</v>
      </c>
      <c r="AZ91" s="10">
        <f t="shared" si="129"/>
        <v>0</v>
      </c>
      <c r="BA91" s="10">
        <f t="shared" si="165"/>
        <v>0</v>
      </c>
      <c r="BB91" s="10">
        <f t="shared" si="130"/>
        <v>0</v>
      </c>
      <c r="BC91" s="10">
        <f t="shared" si="131"/>
        <v>0</v>
      </c>
      <c r="BD91" s="10">
        <f t="shared" si="132"/>
        <v>0</v>
      </c>
      <c r="BE91" s="10">
        <f t="shared" si="133"/>
        <v>0</v>
      </c>
      <c r="BF91" s="10">
        <f t="shared" si="166"/>
        <v>0</v>
      </c>
      <c r="BG91" s="10">
        <f t="shared" si="134"/>
        <v>0</v>
      </c>
      <c r="BH91" s="10">
        <f t="shared" si="135"/>
        <v>0</v>
      </c>
      <c r="BI91" s="10">
        <f t="shared" si="136"/>
        <v>0</v>
      </c>
      <c r="BJ91" s="10">
        <f t="shared" si="137"/>
        <v>0</v>
      </c>
      <c r="BK91" s="10">
        <f t="shared" si="167"/>
        <v>0</v>
      </c>
      <c r="BL91" s="20">
        <f t="shared" si="168"/>
        <v>0</v>
      </c>
      <c r="BM91" s="20">
        <f t="shared" si="169"/>
        <v>0</v>
      </c>
      <c r="BN91" s="20">
        <f t="shared" si="170"/>
        <v>0</v>
      </c>
      <c r="BO91" s="20">
        <f t="shared" si="171"/>
        <v>0</v>
      </c>
      <c r="BP91" s="10"/>
      <c r="BQ91" s="10"/>
      <c r="BR91" s="10"/>
      <c r="BS91" s="20">
        <f t="shared" si="172"/>
        <v>0</v>
      </c>
      <c r="BT91" s="20">
        <f t="shared" si="173"/>
        <v>0</v>
      </c>
      <c r="BU91" s="20">
        <f t="shared" si="138"/>
        <v>0</v>
      </c>
      <c r="BV91" s="20">
        <f t="shared" si="139"/>
        <v>0</v>
      </c>
      <c r="BW91" s="20">
        <f t="shared" si="140"/>
        <v>0</v>
      </c>
      <c r="BX91" s="20">
        <f t="shared" si="141"/>
        <v>0</v>
      </c>
      <c r="BY91" s="20">
        <f t="shared" si="142"/>
        <v>0</v>
      </c>
      <c r="BZ91" s="20">
        <f t="shared" si="143"/>
        <v>0</v>
      </c>
      <c r="CA91" s="20">
        <f t="shared" si="174"/>
        <v>0</v>
      </c>
      <c r="CB91" s="20">
        <f t="shared" si="175"/>
        <v>0</v>
      </c>
      <c r="CC91" s="44"/>
      <c r="CD91" s="20">
        <f t="shared" si="176"/>
        <v>0</v>
      </c>
      <c r="CH91" s="110"/>
      <c r="CI91" s="22"/>
      <c r="CJ91" s="7"/>
      <c r="CV91" s="134">
        <f t="shared" si="190"/>
        <v>0</v>
      </c>
      <c r="CW91" s="134">
        <f t="shared" si="144"/>
        <v>0</v>
      </c>
      <c r="CX91" s="134">
        <f t="shared" si="145"/>
        <v>0</v>
      </c>
      <c r="CY91" s="134">
        <f t="shared" si="146"/>
        <v>0</v>
      </c>
      <c r="CZ91" s="134">
        <f t="shared" si="147"/>
        <v>0</v>
      </c>
      <c r="DA91" s="134">
        <f t="shared" si="148"/>
        <v>0</v>
      </c>
      <c r="DB91" s="134">
        <f t="shared" si="149"/>
        <v>0</v>
      </c>
      <c r="DC91" s="134">
        <f t="shared" si="150"/>
        <v>0</v>
      </c>
      <c r="DD91" s="134">
        <f t="shared" si="151"/>
        <v>0</v>
      </c>
      <c r="DE91" s="134">
        <f t="shared" si="152"/>
        <v>0</v>
      </c>
      <c r="DF91" s="134">
        <f t="shared" si="153"/>
        <v>0</v>
      </c>
      <c r="DG91" s="149">
        <f t="shared" si="177"/>
        <v>0</v>
      </c>
      <c r="DH91" s="149">
        <f t="shared" si="178"/>
        <v>0</v>
      </c>
      <c r="DI91" s="149">
        <f t="shared" si="179"/>
        <v>0</v>
      </c>
      <c r="DJ91" s="149">
        <f t="shared" si="180"/>
        <v>0</v>
      </c>
      <c r="DK91" s="149">
        <f t="shared" si="181"/>
        <v>0</v>
      </c>
      <c r="DL91" s="149">
        <f t="shared" si="182"/>
        <v>0</v>
      </c>
      <c r="DM91" s="149">
        <f t="shared" si="183"/>
        <v>0</v>
      </c>
      <c r="DN91" s="149">
        <f t="shared" si="184"/>
        <v>0</v>
      </c>
      <c r="DO91" s="149">
        <f t="shared" si="185"/>
        <v>0</v>
      </c>
      <c r="DP91" s="149">
        <f t="shared" si="186"/>
        <v>0</v>
      </c>
      <c r="DQ91" s="134">
        <f t="array" ref="DQ91">MIN(IF(JPRL=AI91,$AG$15:$AG$214))</f>
        <v>0</v>
      </c>
      <c r="DR91" s="134">
        <f t="array" ref="DR91">MAX(IF(JPRL=AI91,$AG$15:$AG$214))</f>
        <v>0</v>
      </c>
      <c r="DS91" s="132">
        <f t="shared" si="187"/>
        <v>0</v>
      </c>
    </row>
    <row r="92" spans="1:123" ht="24.95" customHeight="1" x14ac:dyDescent="0.25">
      <c r="A92" s="5">
        <v>78</v>
      </c>
      <c r="B92" s="214"/>
      <c r="C92" s="215"/>
      <c r="D92" s="193"/>
      <c r="E92" s="174"/>
      <c r="F92" s="175"/>
      <c r="G92" s="175"/>
      <c r="H92" s="175"/>
      <c r="I92" s="9"/>
      <c r="J92" s="169"/>
      <c r="K92" s="9"/>
      <c r="L92" s="170"/>
      <c r="M92" s="171"/>
      <c r="N92" s="9"/>
      <c r="O92" s="9"/>
      <c r="P92" s="9"/>
      <c r="Q92" s="9"/>
      <c r="R92" s="9"/>
      <c r="S92" s="9"/>
      <c r="T92" s="9"/>
      <c r="U92" s="9"/>
      <c r="V92" s="9"/>
      <c r="W92" s="9"/>
      <c r="X92" s="13"/>
      <c r="Y92" s="21"/>
      <c r="Z92" s="176"/>
      <c r="AA92" s="187">
        <f t="shared" si="154"/>
        <v>0</v>
      </c>
      <c r="AB92" s="7">
        <f t="shared" si="155"/>
        <v>0</v>
      </c>
      <c r="AC92" s="7">
        <f t="shared" si="119"/>
        <v>0</v>
      </c>
      <c r="AD92" s="10">
        <f t="shared" si="156"/>
        <v>0</v>
      </c>
      <c r="AE92" s="7">
        <f t="shared" si="157"/>
        <v>0</v>
      </c>
      <c r="AF92" s="7" t="str">
        <f t="shared" si="158"/>
        <v/>
      </c>
      <c r="AG92" s="10">
        <f t="shared" si="120"/>
        <v>0</v>
      </c>
      <c r="AH92" s="3" t="str">
        <f t="shared" si="188"/>
        <v/>
      </c>
      <c r="AI92" s="3" t="str">
        <f t="shared" si="189"/>
        <v/>
      </c>
      <c r="AJ92" s="3" t="str">
        <f t="array" ref="AJ92">IF(OR(AI92=$AI$15:AI91),"",AI92)</f>
        <v/>
      </c>
      <c r="AK92" s="3" t="str">
        <f t="shared" si="121"/>
        <v/>
      </c>
      <c r="AL92" s="3" t="str">
        <f t="array" ref="AL92">IF(OR(AK92=$AK$15:AK91),"",AK92)</f>
        <v/>
      </c>
      <c r="AM92" s="139" t="str">
        <f t="shared" si="159"/>
        <v/>
      </c>
      <c r="AN92" s="139" t="str">
        <f t="shared" si="160"/>
        <v/>
      </c>
      <c r="AO92" s="139" t="str">
        <f t="shared" si="161"/>
        <v/>
      </c>
      <c r="AP92" s="139" t="str">
        <f t="shared" si="162"/>
        <v/>
      </c>
      <c r="AQ92" s="139" t="str">
        <f t="shared" si="163"/>
        <v/>
      </c>
      <c r="AR92" s="10">
        <f t="shared" si="122"/>
        <v>0</v>
      </c>
      <c r="AS92" s="10">
        <f t="shared" si="123"/>
        <v>0</v>
      </c>
      <c r="AT92" s="10">
        <f t="shared" si="124"/>
        <v>0</v>
      </c>
      <c r="AU92" s="10">
        <f t="shared" si="125"/>
        <v>0</v>
      </c>
      <c r="AV92" s="10">
        <f t="shared" si="164"/>
        <v>0</v>
      </c>
      <c r="AW92" s="10">
        <f t="shared" si="126"/>
        <v>0</v>
      </c>
      <c r="AX92" s="10">
        <f t="shared" si="127"/>
        <v>0</v>
      </c>
      <c r="AY92" s="10">
        <f t="shared" si="128"/>
        <v>0</v>
      </c>
      <c r="AZ92" s="10">
        <f t="shared" si="129"/>
        <v>0</v>
      </c>
      <c r="BA92" s="10">
        <f t="shared" si="165"/>
        <v>0</v>
      </c>
      <c r="BB92" s="10">
        <f t="shared" si="130"/>
        <v>0</v>
      </c>
      <c r="BC92" s="10">
        <f t="shared" si="131"/>
        <v>0</v>
      </c>
      <c r="BD92" s="10">
        <f t="shared" si="132"/>
        <v>0</v>
      </c>
      <c r="BE92" s="10">
        <f t="shared" si="133"/>
        <v>0</v>
      </c>
      <c r="BF92" s="10">
        <f t="shared" si="166"/>
        <v>0</v>
      </c>
      <c r="BG92" s="10">
        <f t="shared" si="134"/>
        <v>0</v>
      </c>
      <c r="BH92" s="10">
        <f t="shared" si="135"/>
        <v>0</v>
      </c>
      <c r="BI92" s="10">
        <f t="shared" si="136"/>
        <v>0</v>
      </c>
      <c r="BJ92" s="10">
        <f t="shared" si="137"/>
        <v>0</v>
      </c>
      <c r="BK92" s="10">
        <f t="shared" si="167"/>
        <v>0</v>
      </c>
      <c r="BL92" s="20">
        <f t="shared" si="168"/>
        <v>0</v>
      </c>
      <c r="BM92" s="20">
        <f t="shared" si="169"/>
        <v>0</v>
      </c>
      <c r="BN92" s="20">
        <f t="shared" si="170"/>
        <v>0</v>
      </c>
      <c r="BO92" s="20">
        <f t="shared" si="171"/>
        <v>0</v>
      </c>
      <c r="BP92" s="10"/>
      <c r="BQ92" s="10"/>
      <c r="BR92" s="10"/>
      <c r="BS92" s="20">
        <f t="shared" si="172"/>
        <v>0</v>
      </c>
      <c r="BT92" s="20">
        <f t="shared" si="173"/>
        <v>0</v>
      </c>
      <c r="BU92" s="20">
        <f t="shared" si="138"/>
        <v>0</v>
      </c>
      <c r="BV92" s="20">
        <f t="shared" si="139"/>
        <v>0</v>
      </c>
      <c r="BW92" s="20">
        <f t="shared" si="140"/>
        <v>0</v>
      </c>
      <c r="BX92" s="20">
        <f t="shared" si="141"/>
        <v>0</v>
      </c>
      <c r="BY92" s="20">
        <f t="shared" si="142"/>
        <v>0</v>
      </c>
      <c r="BZ92" s="20">
        <f t="shared" si="143"/>
        <v>0</v>
      </c>
      <c r="CA92" s="20">
        <f t="shared" si="174"/>
        <v>0</v>
      </c>
      <c r="CB92" s="20">
        <f t="shared" si="175"/>
        <v>0</v>
      </c>
      <c r="CC92" s="44"/>
      <c r="CD92" s="20">
        <f t="shared" si="176"/>
        <v>0</v>
      </c>
      <c r="CH92" s="110"/>
      <c r="CI92" s="22"/>
      <c r="CJ92" s="7"/>
      <c r="CV92" s="134">
        <f t="shared" si="190"/>
        <v>0</v>
      </c>
      <c r="CW92" s="134">
        <f t="shared" si="144"/>
        <v>0</v>
      </c>
      <c r="CX92" s="134">
        <f t="shared" si="145"/>
        <v>0</v>
      </c>
      <c r="CY92" s="134">
        <f t="shared" si="146"/>
        <v>0</v>
      </c>
      <c r="CZ92" s="134">
        <f t="shared" si="147"/>
        <v>0</v>
      </c>
      <c r="DA92" s="134">
        <f t="shared" si="148"/>
        <v>0</v>
      </c>
      <c r="DB92" s="134">
        <f t="shared" si="149"/>
        <v>0</v>
      </c>
      <c r="DC92" s="134">
        <f t="shared" si="150"/>
        <v>0</v>
      </c>
      <c r="DD92" s="134">
        <f t="shared" si="151"/>
        <v>0</v>
      </c>
      <c r="DE92" s="134">
        <f t="shared" si="152"/>
        <v>0</v>
      </c>
      <c r="DF92" s="134">
        <f t="shared" si="153"/>
        <v>0</v>
      </c>
      <c r="DG92" s="149">
        <f t="shared" si="177"/>
        <v>0</v>
      </c>
      <c r="DH92" s="149">
        <f t="shared" si="178"/>
        <v>0</v>
      </c>
      <c r="DI92" s="149">
        <f t="shared" si="179"/>
        <v>0</v>
      </c>
      <c r="DJ92" s="149">
        <f t="shared" si="180"/>
        <v>0</v>
      </c>
      <c r="DK92" s="149">
        <f t="shared" si="181"/>
        <v>0</v>
      </c>
      <c r="DL92" s="149">
        <f t="shared" si="182"/>
        <v>0</v>
      </c>
      <c r="DM92" s="149">
        <f t="shared" si="183"/>
        <v>0</v>
      </c>
      <c r="DN92" s="149">
        <f t="shared" si="184"/>
        <v>0</v>
      </c>
      <c r="DO92" s="149">
        <f t="shared" si="185"/>
        <v>0</v>
      </c>
      <c r="DP92" s="149">
        <f t="shared" si="186"/>
        <v>0</v>
      </c>
      <c r="DQ92" s="134">
        <f t="array" ref="DQ92">MIN(IF(JPRL=AI92,$AG$15:$AG$214))</f>
        <v>0</v>
      </c>
      <c r="DR92" s="134">
        <f t="array" ref="DR92">MAX(IF(JPRL=AI92,$AG$15:$AG$214))</f>
        <v>0</v>
      </c>
      <c r="DS92" s="132">
        <f t="shared" si="187"/>
        <v>0</v>
      </c>
    </row>
    <row r="93" spans="1:123" ht="24.95" customHeight="1" x14ac:dyDescent="0.25">
      <c r="A93" s="5">
        <v>79</v>
      </c>
      <c r="B93" s="214"/>
      <c r="C93" s="215"/>
      <c r="D93" s="193"/>
      <c r="E93" s="174"/>
      <c r="F93" s="175"/>
      <c r="G93" s="175"/>
      <c r="H93" s="175"/>
      <c r="I93" s="9"/>
      <c r="J93" s="169"/>
      <c r="K93" s="9"/>
      <c r="L93" s="170"/>
      <c r="M93" s="171"/>
      <c r="N93" s="9"/>
      <c r="O93" s="9"/>
      <c r="P93" s="9"/>
      <c r="Q93" s="9"/>
      <c r="R93" s="9"/>
      <c r="S93" s="9"/>
      <c r="T93" s="9"/>
      <c r="U93" s="9"/>
      <c r="V93" s="9"/>
      <c r="W93" s="9"/>
      <c r="X93" s="13"/>
      <c r="Y93" s="21"/>
      <c r="Z93" s="176"/>
      <c r="AA93" s="187">
        <f t="shared" si="154"/>
        <v>0</v>
      </c>
      <c r="AB93" s="7">
        <f t="shared" si="155"/>
        <v>0</v>
      </c>
      <c r="AC93" s="7">
        <f t="shared" si="119"/>
        <v>0</v>
      </c>
      <c r="AD93" s="10">
        <f t="shared" si="156"/>
        <v>0</v>
      </c>
      <c r="AE93" s="7">
        <f t="shared" si="157"/>
        <v>0</v>
      </c>
      <c r="AF93" s="7" t="str">
        <f t="shared" si="158"/>
        <v/>
      </c>
      <c r="AG93" s="10">
        <f t="shared" si="120"/>
        <v>0</v>
      </c>
      <c r="AH93" s="3" t="str">
        <f t="shared" si="188"/>
        <v/>
      </c>
      <c r="AI93" s="3" t="str">
        <f t="shared" si="189"/>
        <v/>
      </c>
      <c r="AJ93" s="3" t="str">
        <f t="array" ref="AJ93">IF(OR(AI93=$AI$15:AI92),"",AI93)</f>
        <v/>
      </c>
      <c r="AK93" s="3" t="str">
        <f t="shared" si="121"/>
        <v/>
      </c>
      <c r="AL93" s="3" t="str">
        <f t="array" ref="AL93">IF(OR(AK93=$AK$15:AK92),"",AK93)</f>
        <v/>
      </c>
      <c r="AM93" s="139" t="str">
        <f t="shared" si="159"/>
        <v/>
      </c>
      <c r="AN93" s="139" t="str">
        <f t="shared" si="160"/>
        <v/>
      </c>
      <c r="AO93" s="139" t="str">
        <f t="shared" si="161"/>
        <v/>
      </c>
      <c r="AP93" s="139" t="str">
        <f t="shared" si="162"/>
        <v/>
      </c>
      <c r="AQ93" s="139" t="str">
        <f t="shared" si="163"/>
        <v/>
      </c>
      <c r="AR93" s="10">
        <f t="shared" si="122"/>
        <v>0</v>
      </c>
      <c r="AS93" s="10">
        <f t="shared" si="123"/>
        <v>0</v>
      </c>
      <c r="AT93" s="10">
        <f t="shared" si="124"/>
        <v>0</v>
      </c>
      <c r="AU93" s="10">
        <f t="shared" si="125"/>
        <v>0</v>
      </c>
      <c r="AV93" s="10">
        <f t="shared" si="164"/>
        <v>0</v>
      </c>
      <c r="AW93" s="10">
        <f t="shared" si="126"/>
        <v>0</v>
      </c>
      <c r="AX93" s="10">
        <f t="shared" si="127"/>
        <v>0</v>
      </c>
      <c r="AY93" s="10">
        <f t="shared" si="128"/>
        <v>0</v>
      </c>
      <c r="AZ93" s="10">
        <f t="shared" si="129"/>
        <v>0</v>
      </c>
      <c r="BA93" s="10">
        <f t="shared" si="165"/>
        <v>0</v>
      </c>
      <c r="BB93" s="10">
        <f t="shared" si="130"/>
        <v>0</v>
      </c>
      <c r="BC93" s="10">
        <f t="shared" si="131"/>
        <v>0</v>
      </c>
      <c r="BD93" s="10">
        <f t="shared" si="132"/>
        <v>0</v>
      </c>
      <c r="BE93" s="10">
        <f t="shared" si="133"/>
        <v>0</v>
      </c>
      <c r="BF93" s="10">
        <f t="shared" si="166"/>
        <v>0</v>
      </c>
      <c r="BG93" s="10">
        <f t="shared" si="134"/>
        <v>0</v>
      </c>
      <c r="BH93" s="10">
        <f t="shared" si="135"/>
        <v>0</v>
      </c>
      <c r="BI93" s="10">
        <f t="shared" si="136"/>
        <v>0</v>
      </c>
      <c r="BJ93" s="10">
        <f t="shared" si="137"/>
        <v>0</v>
      </c>
      <c r="BK93" s="10">
        <f t="shared" si="167"/>
        <v>0</v>
      </c>
      <c r="BL93" s="20">
        <f t="shared" si="168"/>
        <v>0</v>
      </c>
      <c r="BM93" s="20">
        <f t="shared" si="169"/>
        <v>0</v>
      </c>
      <c r="BN93" s="20">
        <f t="shared" si="170"/>
        <v>0</v>
      </c>
      <c r="BO93" s="20">
        <f t="shared" si="171"/>
        <v>0</v>
      </c>
      <c r="BP93" s="10"/>
      <c r="BQ93" s="10"/>
      <c r="BR93" s="10"/>
      <c r="BS93" s="20">
        <f t="shared" si="172"/>
        <v>0</v>
      </c>
      <c r="BT93" s="20">
        <f t="shared" si="173"/>
        <v>0</v>
      </c>
      <c r="BU93" s="20">
        <f t="shared" si="138"/>
        <v>0</v>
      </c>
      <c r="BV93" s="20">
        <f t="shared" si="139"/>
        <v>0</v>
      </c>
      <c r="BW93" s="20">
        <f t="shared" si="140"/>
        <v>0</v>
      </c>
      <c r="BX93" s="20">
        <f t="shared" si="141"/>
        <v>0</v>
      </c>
      <c r="BY93" s="20">
        <f t="shared" si="142"/>
        <v>0</v>
      </c>
      <c r="BZ93" s="20">
        <f t="shared" si="143"/>
        <v>0</v>
      </c>
      <c r="CA93" s="20">
        <f t="shared" si="174"/>
        <v>0</v>
      </c>
      <c r="CB93" s="20">
        <f t="shared" si="175"/>
        <v>0</v>
      </c>
      <c r="CC93" s="44"/>
      <c r="CD93" s="20">
        <f t="shared" si="176"/>
        <v>0</v>
      </c>
      <c r="CH93" s="110"/>
      <c r="CI93" s="22"/>
      <c r="CJ93" s="7"/>
      <c r="CV93" s="134">
        <f t="shared" si="190"/>
        <v>0</v>
      </c>
      <c r="CW93" s="134">
        <f t="shared" si="144"/>
        <v>0</v>
      </c>
      <c r="CX93" s="134">
        <f t="shared" si="145"/>
        <v>0</v>
      </c>
      <c r="CY93" s="134">
        <f t="shared" si="146"/>
        <v>0</v>
      </c>
      <c r="CZ93" s="134">
        <f t="shared" si="147"/>
        <v>0</v>
      </c>
      <c r="DA93" s="134">
        <f t="shared" si="148"/>
        <v>0</v>
      </c>
      <c r="DB93" s="134">
        <f t="shared" si="149"/>
        <v>0</v>
      </c>
      <c r="DC93" s="134">
        <f t="shared" si="150"/>
        <v>0</v>
      </c>
      <c r="DD93" s="134">
        <f t="shared" si="151"/>
        <v>0</v>
      </c>
      <c r="DE93" s="134">
        <f t="shared" si="152"/>
        <v>0</v>
      </c>
      <c r="DF93" s="134">
        <f t="shared" si="153"/>
        <v>0</v>
      </c>
      <c r="DG93" s="149">
        <f t="shared" si="177"/>
        <v>0</v>
      </c>
      <c r="DH93" s="149">
        <f t="shared" si="178"/>
        <v>0</v>
      </c>
      <c r="DI93" s="149">
        <f t="shared" si="179"/>
        <v>0</v>
      </c>
      <c r="DJ93" s="149">
        <f t="shared" si="180"/>
        <v>0</v>
      </c>
      <c r="DK93" s="149">
        <f t="shared" si="181"/>
        <v>0</v>
      </c>
      <c r="DL93" s="149">
        <f t="shared" si="182"/>
        <v>0</v>
      </c>
      <c r="DM93" s="149">
        <f t="shared" si="183"/>
        <v>0</v>
      </c>
      <c r="DN93" s="149">
        <f t="shared" si="184"/>
        <v>0</v>
      </c>
      <c r="DO93" s="149">
        <f t="shared" si="185"/>
        <v>0</v>
      </c>
      <c r="DP93" s="149">
        <f t="shared" si="186"/>
        <v>0</v>
      </c>
      <c r="DQ93" s="134">
        <f t="array" ref="DQ93">MIN(IF(JPRL=AI93,$AG$15:$AG$214))</f>
        <v>0</v>
      </c>
      <c r="DR93" s="134">
        <f t="array" ref="DR93">MAX(IF(JPRL=AI93,$AG$15:$AG$214))</f>
        <v>0</v>
      </c>
      <c r="DS93" s="132">
        <f t="shared" si="187"/>
        <v>0</v>
      </c>
    </row>
    <row r="94" spans="1:123" ht="24.95" customHeight="1" x14ac:dyDescent="0.25">
      <c r="A94" s="5">
        <v>80</v>
      </c>
      <c r="B94" s="214"/>
      <c r="C94" s="215"/>
      <c r="D94" s="193"/>
      <c r="E94" s="174"/>
      <c r="F94" s="175"/>
      <c r="G94" s="175"/>
      <c r="H94" s="175"/>
      <c r="I94" s="9"/>
      <c r="J94" s="169"/>
      <c r="K94" s="9"/>
      <c r="L94" s="170"/>
      <c r="M94" s="171"/>
      <c r="N94" s="9"/>
      <c r="O94" s="9"/>
      <c r="P94" s="9"/>
      <c r="Q94" s="9"/>
      <c r="R94" s="9"/>
      <c r="S94" s="9"/>
      <c r="T94" s="9"/>
      <c r="U94" s="9"/>
      <c r="V94" s="9"/>
      <c r="W94" s="9"/>
      <c r="X94" s="13"/>
      <c r="Y94" s="21"/>
      <c r="Z94" s="176"/>
      <c r="AA94" s="187">
        <f t="shared" si="154"/>
        <v>0</v>
      </c>
      <c r="AB94" s="7">
        <f t="shared" si="155"/>
        <v>0</v>
      </c>
      <c r="AC94" s="7">
        <f t="shared" si="119"/>
        <v>0</v>
      </c>
      <c r="AD94" s="10">
        <f t="shared" si="156"/>
        <v>0</v>
      </c>
      <c r="AE94" s="7">
        <f t="shared" si="157"/>
        <v>0</v>
      </c>
      <c r="AF94" s="7" t="str">
        <f t="shared" si="158"/>
        <v/>
      </c>
      <c r="AG94" s="10">
        <f t="shared" si="120"/>
        <v>0</v>
      </c>
      <c r="AH94" s="3" t="str">
        <f t="shared" si="188"/>
        <v/>
      </c>
      <c r="AI94" s="3" t="str">
        <f t="shared" si="189"/>
        <v/>
      </c>
      <c r="AJ94" s="3" t="str">
        <f t="array" ref="AJ94">IF(OR(AI94=$AI$15:AI93),"",AI94)</f>
        <v/>
      </c>
      <c r="AK94" s="3" t="str">
        <f t="shared" si="121"/>
        <v/>
      </c>
      <c r="AL94" s="3" t="str">
        <f t="array" ref="AL94">IF(OR(AK94=$AK$15:AK93),"",AK94)</f>
        <v/>
      </c>
      <c r="AM94" s="139" t="str">
        <f t="shared" si="159"/>
        <v/>
      </c>
      <c r="AN94" s="139" t="str">
        <f t="shared" si="160"/>
        <v/>
      </c>
      <c r="AO94" s="139" t="str">
        <f t="shared" si="161"/>
        <v/>
      </c>
      <c r="AP94" s="139" t="str">
        <f t="shared" si="162"/>
        <v/>
      </c>
      <c r="AQ94" s="139" t="str">
        <f t="shared" si="163"/>
        <v/>
      </c>
      <c r="AR94" s="10">
        <f t="shared" si="122"/>
        <v>0</v>
      </c>
      <c r="AS94" s="10">
        <f t="shared" si="123"/>
        <v>0</v>
      </c>
      <c r="AT94" s="10">
        <f t="shared" si="124"/>
        <v>0</v>
      </c>
      <c r="AU94" s="10">
        <f t="shared" si="125"/>
        <v>0</v>
      </c>
      <c r="AV94" s="10">
        <f t="shared" si="164"/>
        <v>0</v>
      </c>
      <c r="AW94" s="10">
        <f t="shared" si="126"/>
        <v>0</v>
      </c>
      <c r="AX94" s="10">
        <f t="shared" si="127"/>
        <v>0</v>
      </c>
      <c r="AY94" s="10">
        <f t="shared" si="128"/>
        <v>0</v>
      </c>
      <c r="AZ94" s="10">
        <f t="shared" si="129"/>
        <v>0</v>
      </c>
      <c r="BA94" s="10">
        <f t="shared" si="165"/>
        <v>0</v>
      </c>
      <c r="BB94" s="10">
        <f t="shared" si="130"/>
        <v>0</v>
      </c>
      <c r="BC94" s="10">
        <f t="shared" si="131"/>
        <v>0</v>
      </c>
      <c r="BD94" s="10">
        <f t="shared" si="132"/>
        <v>0</v>
      </c>
      <c r="BE94" s="10">
        <f t="shared" si="133"/>
        <v>0</v>
      </c>
      <c r="BF94" s="10">
        <f t="shared" si="166"/>
        <v>0</v>
      </c>
      <c r="BG94" s="10">
        <f t="shared" si="134"/>
        <v>0</v>
      </c>
      <c r="BH94" s="10">
        <f t="shared" si="135"/>
        <v>0</v>
      </c>
      <c r="BI94" s="10">
        <f t="shared" si="136"/>
        <v>0</v>
      </c>
      <c r="BJ94" s="10">
        <f t="shared" si="137"/>
        <v>0</v>
      </c>
      <c r="BK94" s="10">
        <f t="shared" si="167"/>
        <v>0</v>
      </c>
      <c r="BL94" s="20">
        <f t="shared" si="168"/>
        <v>0</v>
      </c>
      <c r="BM94" s="20">
        <f t="shared" si="169"/>
        <v>0</v>
      </c>
      <c r="BN94" s="20">
        <f t="shared" si="170"/>
        <v>0</v>
      </c>
      <c r="BO94" s="20">
        <f t="shared" si="171"/>
        <v>0</v>
      </c>
      <c r="BP94" s="10"/>
      <c r="BQ94" s="10"/>
      <c r="BR94" s="10"/>
      <c r="BS94" s="20">
        <f t="shared" si="172"/>
        <v>0</v>
      </c>
      <c r="BT94" s="20">
        <f t="shared" si="173"/>
        <v>0</v>
      </c>
      <c r="BU94" s="20">
        <f t="shared" si="138"/>
        <v>0</v>
      </c>
      <c r="BV94" s="20">
        <f t="shared" si="139"/>
        <v>0</v>
      </c>
      <c r="BW94" s="20">
        <f t="shared" si="140"/>
        <v>0</v>
      </c>
      <c r="BX94" s="20">
        <f t="shared" si="141"/>
        <v>0</v>
      </c>
      <c r="BY94" s="20">
        <f t="shared" si="142"/>
        <v>0</v>
      </c>
      <c r="BZ94" s="20">
        <f t="shared" si="143"/>
        <v>0</v>
      </c>
      <c r="CA94" s="20">
        <f t="shared" si="174"/>
        <v>0</v>
      </c>
      <c r="CB94" s="20">
        <f t="shared" si="175"/>
        <v>0</v>
      </c>
      <c r="CC94" s="44"/>
      <c r="CD94" s="20">
        <f t="shared" si="176"/>
        <v>0</v>
      </c>
      <c r="CH94" s="110"/>
      <c r="CI94" s="22"/>
      <c r="CJ94" s="7"/>
      <c r="CV94" s="134">
        <f t="shared" si="190"/>
        <v>0</v>
      </c>
      <c r="CW94" s="134">
        <f t="shared" si="144"/>
        <v>0</v>
      </c>
      <c r="CX94" s="134">
        <f t="shared" si="145"/>
        <v>0</v>
      </c>
      <c r="CY94" s="134">
        <f t="shared" si="146"/>
        <v>0</v>
      </c>
      <c r="CZ94" s="134">
        <f t="shared" si="147"/>
        <v>0</v>
      </c>
      <c r="DA94" s="134">
        <f t="shared" si="148"/>
        <v>0</v>
      </c>
      <c r="DB94" s="134">
        <f t="shared" si="149"/>
        <v>0</v>
      </c>
      <c r="DC94" s="134">
        <f t="shared" si="150"/>
        <v>0</v>
      </c>
      <c r="DD94" s="134">
        <f t="shared" si="151"/>
        <v>0</v>
      </c>
      <c r="DE94" s="134">
        <f t="shared" si="152"/>
        <v>0</v>
      </c>
      <c r="DF94" s="134">
        <f t="shared" si="153"/>
        <v>0</v>
      </c>
      <c r="DG94" s="149">
        <f t="shared" si="177"/>
        <v>0</v>
      </c>
      <c r="DH94" s="149">
        <f t="shared" si="178"/>
        <v>0</v>
      </c>
      <c r="DI94" s="149">
        <f t="shared" si="179"/>
        <v>0</v>
      </c>
      <c r="DJ94" s="149">
        <f t="shared" si="180"/>
        <v>0</v>
      </c>
      <c r="DK94" s="149">
        <f t="shared" si="181"/>
        <v>0</v>
      </c>
      <c r="DL94" s="149">
        <f t="shared" si="182"/>
        <v>0</v>
      </c>
      <c r="DM94" s="149">
        <f t="shared" si="183"/>
        <v>0</v>
      </c>
      <c r="DN94" s="149">
        <f t="shared" si="184"/>
        <v>0</v>
      </c>
      <c r="DO94" s="149">
        <f t="shared" si="185"/>
        <v>0</v>
      </c>
      <c r="DP94" s="149">
        <f t="shared" si="186"/>
        <v>0</v>
      </c>
      <c r="DQ94" s="134">
        <f t="array" ref="DQ94">MIN(IF(JPRL=AI94,$AG$15:$AG$214))</f>
        <v>0</v>
      </c>
      <c r="DR94" s="134">
        <f t="array" ref="DR94">MAX(IF(JPRL=AI94,$AG$15:$AG$214))</f>
        <v>0</v>
      </c>
      <c r="DS94" s="132">
        <f t="shared" si="187"/>
        <v>0</v>
      </c>
    </row>
    <row r="95" spans="1:123" ht="24.95" customHeight="1" x14ac:dyDescent="0.25">
      <c r="A95" s="5">
        <v>81</v>
      </c>
      <c r="B95" s="214"/>
      <c r="C95" s="215"/>
      <c r="D95" s="193"/>
      <c r="E95" s="174"/>
      <c r="F95" s="175"/>
      <c r="G95" s="175"/>
      <c r="H95" s="175"/>
      <c r="I95" s="9"/>
      <c r="J95" s="169"/>
      <c r="K95" s="9"/>
      <c r="L95" s="170"/>
      <c r="M95" s="171"/>
      <c r="N95" s="9"/>
      <c r="O95" s="9"/>
      <c r="P95" s="9"/>
      <c r="Q95" s="9"/>
      <c r="R95" s="9"/>
      <c r="S95" s="9"/>
      <c r="T95" s="9"/>
      <c r="U95" s="9"/>
      <c r="V95" s="9"/>
      <c r="W95" s="9"/>
      <c r="X95" s="13"/>
      <c r="Y95" s="21"/>
      <c r="Z95" s="176"/>
      <c r="AA95" s="187">
        <f t="shared" si="154"/>
        <v>0</v>
      </c>
      <c r="AB95" s="7">
        <f t="shared" si="155"/>
        <v>0</v>
      </c>
      <c r="AC95" s="7">
        <f t="shared" si="119"/>
        <v>0</v>
      </c>
      <c r="AD95" s="10">
        <f t="shared" si="156"/>
        <v>0</v>
      </c>
      <c r="AE95" s="7">
        <f t="shared" si="157"/>
        <v>0</v>
      </c>
      <c r="AF95" s="7" t="str">
        <f t="shared" si="158"/>
        <v/>
      </c>
      <c r="AG95" s="10">
        <f t="shared" si="120"/>
        <v>0</v>
      </c>
      <c r="AH95" s="3" t="str">
        <f t="shared" si="188"/>
        <v/>
      </c>
      <c r="AI95" s="3" t="str">
        <f t="shared" si="189"/>
        <v/>
      </c>
      <c r="AJ95" s="3" t="str">
        <f t="array" ref="AJ95">IF(OR(AI95=$AI$15:AI94),"",AI95)</f>
        <v/>
      </c>
      <c r="AK95" s="3" t="str">
        <f t="shared" si="121"/>
        <v/>
      </c>
      <c r="AL95" s="3" t="str">
        <f t="array" ref="AL95">IF(OR(AK95=$AK$15:AK94),"",AK95)</f>
        <v/>
      </c>
      <c r="AM95" s="139" t="str">
        <f t="shared" si="159"/>
        <v/>
      </c>
      <c r="AN95" s="139" t="str">
        <f t="shared" si="160"/>
        <v/>
      </c>
      <c r="AO95" s="139" t="str">
        <f t="shared" si="161"/>
        <v/>
      </c>
      <c r="AP95" s="139" t="str">
        <f t="shared" si="162"/>
        <v/>
      </c>
      <c r="AQ95" s="139" t="str">
        <f t="shared" si="163"/>
        <v/>
      </c>
      <c r="AR95" s="10">
        <f t="shared" si="122"/>
        <v>0</v>
      </c>
      <c r="AS95" s="10">
        <f t="shared" si="123"/>
        <v>0</v>
      </c>
      <c r="AT95" s="10">
        <f t="shared" si="124"/>
        <v>0</v>
      </c>
      <c r="AU95" s="10">
        <f t="shared" si="125"/>
        <v>0</v>
      </c>
      <c r="AV95" s="10">
        <f t="shared" si="164"/>
        <v>0</v>
      </c>
      <c r="AW95" s="10">
        <f t="shared" si="126"/>
        <v>0</v>
      </c>
      <c r="AX95" s="10">
        <f t="shared" si="127"/>
        <v>0</v>
      </c>
      <c r="AY95" s="10">
        <f t="shared" si="128"/>
        <v>0</v>
      </c>
      <c r="AZ95" s="10">
        <f t="shared" si="129"/>
        <v>0</v>
      </c>
      <c r="BA95" s="10">
        <f t="shared" si="165"/>
        <v>0</v>
      </c>
      <c r="BB95" s="10">
        <f t="shared" si="130"/>
        <v>0</v>
      </c>
      <c r="BC95" s="10">
        <f t="shared" si="131"/>
        <v>0</v>
      </c>
      <c r="BD95" s="10">
        <f t="shared" si="132"/>
        <v>0</v>
      </c>
      <c r="BE95" s="10">
        <f t="shared" si="133"/>
        <v>0</v>
      </c>
      <c r="BF95" s="10">
        <f t="shared" si="166"/>
        <v>0</v>
      </c>
      <c r="BG95" s="10">
        <f t="shared" si="134"/>
        <v>0</v>
      </c>
      <c r="BH95" s="10">
        <f t="shared" si="135"/>
        <v>0</v>
      </c>
      <c r="BI95" s="10">
        <f t="shared" si="136"/>
        <v>0</v>
      </c>
      <c r="BJ95" s="10">
        <f t="shared" si="137"/>
        <v>0</v>
      </c>
      <c r="BK95" s="10">
        <f t="shared" si="167"/>
        <v>0</v>
      </c>
      <c r="BL95" s="20">
        <f t="shared" si="168"/>
        <v>0</v>
      </c>
      <c r="BM95" s="20">
        <f t="shared" si="169"/>
        <v>0</v>
      </c>
      <c r="BN95" s="20">
        <f t="shared" si="170"/>
        <v>0</v>
      </c>
      <c r="BO95" s="20">
        <f t="shared" si="171"/>
        <v>0</v>
      </c>
      <c r="BP95" s="10"/>
      <c r="BQ95" s="10"/>
      <c r="BR95" s="10"/>
      <c r="BS95" s="20">
        <f t="shared" si="172"/>
        <v>0</v>
      </c>
      <c r="BT95" s="20">
        <f t="shared" si="173"/>
        <v>0</v>
      </c>
      <c r="BU95" s="20">
        <f t="shared" si="138"/>
        <v>0</v>
      </c>
      <c r="BV95" s="20">
        <f t="shared" si="139"/>
        <v>0</v>
      </c>
      <c r="BW95" s="20">
        <f t="shared" si="140"/>
        <v>0</v>
      </c>
      <c r="BX95" s="20">
        <f t="shared" si="141"/>
        <v>0</v>
      </c>
      <c r="BY95" s="20">
        <f t="shared" si="142"/>
        <v>0</v>
      </c>
      <c r="BZ95" s="20">
        <f t="shared" si="143"/>
        <v>0</v>
      </c>
      <c r="CA95" s="20">
        <f t="shared" si="174"/>
        <v>0</v>
      </c>
      <c r="CB95" s="20">
        <f t="shared" si="175"/>
        <v>0</v>
      </c>
      <c r="CC95" s="44"/>
      <c r="CD95" s="20">
        <f t="shared" si="176"/>
        <v>0</v>
      </c>
      <c r="CH95" s="110"/>
      <c r="CI95" s="22"/>
      <c r="CJ95" s="7"/>
      <c r="CV95" s="134">
        <f t="shared" si="190"/>
        <v>0</v>
      </c>
      <c r="CW95" s="134">
        <f t="shared" si="144"/>
        <v>0</v>
      </c>
      <c r="CX95" s="134">
        <f t="shared" si="145"/>
        <v>0</v>
      </c>
      <c r="CY95" s="134">
        <f t="shared" si="146"/>
        <v>0</v>
      </c>
      <c r="CZ95" s="134">
        <f t="shared" si="147"/>
        <v>0</v>
      </c>
      <c r="DA95" s="134">
        <f t="shared" si="148"/>
        <v>0</v>
      </c>
      <c r="DB95" s="134">
        <f t="shared" si="149"/>
        <v>0</v>
      </c>
      <c r="DC95" s="134">
        <f t="shared" si="150"/>
        <v>0</v>
      </c>
      <c r="DD95" s="134">
        <f t="shared" si="151"/>
        <v>0</v>
      </c>
      <c r="DE95" s="134">
        <f t="shared" si="152"/>
        <v>0</v>
      </c>
      <c r="DF95" s="134">
        <f t="shared" si="153"/>
        <v>0</v>
      </c>
      <c r="DG95" s="149">
        <f t="shared" si="177"/>
        <v>0</v>
      </c>
      <c r="DH95" s="149">
        <f t="shared" si="178"/>
        <v>0</v>
      </c>
      <c r="DI95" s="149">
        <f t="shared" si="179"/>
        <v>0</v>
      </c>
      <c r="DJ95" s="149">
        <f t="shared" si="180"/>
        <v>0</v>
      </c>
      <c r="DK95" s="149">
        <f t="shared" si="181"/>
        <v>0</v>
      </c>
      <c r="DL95" s="149">
        <f t="shared" si="182"/>
        <v>0</v>
      </c>
      <c r="DM95" s="149">
        <f t="shared" si="183"/>
        <v>0</v>
      </c>
      <c r="DN95" s="149">
        <f t="shared" si="184"/>
        <v>0</v>
      </c>
      <c r="DO95" s="149">
        <f t="shared" si="185"/>
        <v>0</v>
      </c>
      <c r="DP95" s="149">
        <f t="shared" si="186"/>
        <v>0</v>
      </c>
      <c r="DQ95" s="134">
        <f t="array" ref="DQ95">MIN(IF(JPRL=AI95,$AG$15:$AG$214))</f>
        <v>0</v>
      </c>
      <c r="DR95" s="134">
        <f t="array" ref="DR95">MAX(IF(JPRL=AI95,$AG$15:$AG$214))</f>
        <v>0</v>
      </c>
      <c r="DS95" s="132">
        <f t="shared" si="187"/>
        <v>0</v>
      </c>
    </row>
    <row r="96" spans="1:123" ht="24.95" customHeight="1" x14ac:dyDescent="0.25">
      <c r="A96" s="5">
        <v>82</v>
      </c>
      <c r="B96" s="214"/>
      <c r="C96" s="215"/>
      <c r="D96" s="193"/>
      <c r="E96" s="174"/>
      <c r="F96" s="175"/>
      <c r="G96" s="175"/>
      <c r="H96" s="175"/>
      <c r="I96" s="9"/>
      <c r="J96" s="169"/>
      <c r="K96" s="9"/>
      <c r="L96" s="170"/>
      <c r="M96" s="171"/>
      <c r="N96" s="9"/>
      <c r="O96" s="9"/>
      <c r="P96" s="9"/>
      <c r="Q96" s="9"/>
      <c r="R96" s="9"/>
      <c r="S96" s="9"/>
      <c r="T96" s="9"/>
      <c r="U96" s="9"/>
      <c r="V96" s="9"/>
      <c r="W96" s="9"/>
      <c r="X96" s="13"/>
      <c r="Y96" s="21"/>
      <c r="Z96" s="176"/>
      <c r="AA96" s="187">
        <f t="shared" si="154"/>
        <v>0</v>
      </c>
      <c r="AB96" s="7">
        <f t="shared" si="155"/>
        <v>0</v>
      </c>
      <c r="AC96" s="7">
        <f t="shared" si="119"/>
        <v>0</v>
      </c>
      <c r="AD96" s="10">
        <f t="shared" si="156"/>
        <v>0</v>
      </c>
      <c r="AE96" s="7">
        <f t="shared" si="157"/>
        <v>0</v>
      </c>
      <c r="AF96" s="7" t="str">
        <f t="shared" si="158"/>
        <v/>
      </c>
      <c r="AG96" s="10">
        <f t="shared" si="120"/>
        <v>0</v>
      </c>
      <c r="AH96" s="3" t="str">
        <f t="shared" si="188"/>
        <v/>
      </c>
      <c r="AI96" s="3" t="str">
        <f t="shared" si="189"/>
        <v/>
      </c>
      <c r="AJ96" s="3" t="str">
        <f t="array" ref="AJ96">IF(OR(AI96=$AI$15:AI95),"",AI96)</f>
        <v/>
      </c>
      <c r="AK96" s="3" t="str">
        <f t="shared" si="121"/>
        <v/>
      </c>
      <c r="AL96" s="3" t="str">
        <f t="array" ref="AL96">IF(OR(AK96=$AK$15:AK95),"",AK96)</f>
        <v/>
      </c>
      <c r="AM96" s="139" t="str">
        <f t="shared" si="159"/>
        <v/>
      </c>
      <c r="AN96" s="139" t="str">
        <f t="shared" si="160"/>
        <v/>
      </c>
      <c r="AO96" s="139" t="str">
        <f t="shared" si="161"/>
        <v/>
      </c>
      <c r="AP96" s="139" t="str">
        <f t="shared" si="162"/>
        <v/>
      </c>
      <c r="AQ96" s="139" t="str">
        <f t="shared" si="163"/>
        <v/>
      </c>
      <c r="AR96" s="10">
        <f t="shared" si="122"/>
        <v>0</v>
      </c>
      <c r="AS96" s="10">
        <f t="shared" si="123"/>
        <v>0</v>
      </c>
      <c r="AT96" s="10">
        <f t="shared" si="124"/>
        <v>0</v>
      </c>
      <c r="AU96" s="10">
        <f t="shared" si="125"/>
        <v>0</v>
      </c>
      <c r="AV96" s="10">
        <f t="shared" si="164"/>
        <v>0</v>
      </c>
      <c r="AW96" s="10">
        <f t="shared" si="126"/>
        <v>0</v>
      </c>
      <c r="AX96" s="10">
        <f t="shared" si="127"/>
        <v>0</v>
      </c>
      <c r="AY96" s="10">
        <f t="shared" si="128"/>
        <v>0</v>
      </c>
      <c r="AZ96" s="10">
        <f t="shared" si="129"/>
        <v>0</v>
      </c>
      <c r="BA96" s="10">
        <f t="shared" si="165"/>
        <v>0</v>
      </c>
      <c r="BB96" s="10">
        <f t="shared" si="130"/>
        <v>0</v>
      </c>
      <c r="BC96" s="10">
        <f t="shared" si="131"/>
        <v>0</v>
      </c>
      <c r="BD96" s="10">
        <f t="shared" si="132"/>
        <v>0</v>
      </c>
      <c r="BE96" s="10">
        <f t="shared" si="133"/>
        <v>0</v>
      </c>
      <c r="BF96" s="10">
        <f t="shared" si="166"/>
        <v>0</v>
      </c>
      <c r="BG96" s="10">
        <f t="shared" si="134"/>
        <v>0</v>
      </c>
      <c r="BH96" s="10">
        <f t="shared" si="135"/>
        <v>0</v>
      </c>
      <c r="BI96" s="10">
        <f t="shared" si="136"/>
        <v>0</v>
      </c>
      <c r="BJ96" s="10">
        <f t="shared" si="137"/>
        <v>0</v>
      </c>
      <c r="BK96" s="10">
        <f t="shared" si="167"/>
        <v>0</v>
      </c>
      <c r="BL96" s="20">
        <f t="shared" si="168"/>
        <v>0</v>
      </c>
      <c r="BM96" s="20">
        <f t="shared" si="169"/>
        <v>0</v>
      </c>
      <c r="BN96" s="20">
        <f t="shared" si="170"/>
        <v>0</v>
      </c>
      <c r="BO96" s="20">
        <f t="shared" si="171"/>
        <v>0</v>
      </c>
      <c r="BP96" s="10"/>
      <c r="BQ96" s="10"/>
      <c r="BR96" s="10"/>
      <c r="BS96" s="20">
        <f t="shared" si="172"/>
        <v>0</v>
      </c>
      <c r="BT96" s="20">
        <f t="shared" si="173"/>
        <v>0</v>
      </c>
      <c r="BU96" s="20">
        <f t="shared" si="138"/>
        <v>0</v>
      </c>
      <c r="BV96" s="20">
        <f t="shared" si="139"/>
        <v>0</v>
      </c>
      <c r="BW96" s="20">
        <f t="shared" si="140"/>
        <v>0</v>
      </c>
      <c r="BX96" s="20">
        <f t="shared" si="141"/>
        <v>0</v>
      </c>
      <c r="BY96" s="20">
        <f t="shared" si="142"/>
        <v>0</v>
      </c>
      <c r="BZ96" s="20">
        <f t="shared" si="143"/>
        <v>0</v>
      </c>
      <c r="CA96" s="20">
        <f t="shared" si="174"/>
        <v>0</v>
      </c>
      <c r="CB96" s="20">
        <f t="shared" si="175"/>
        <v>0</v>
      </c>
      <c r="CC96" s="44"/>
      <c r="CD96" s="20">
        <f t="shared" si="176"/>
        <v>0</v>
      </c>
      <c r="CH96" s="110"/>
      <c r="CI96" s="22"/>
      <c r="CJ96" s="7"/>
      <c r="CV96" s="134">
        <f t="shared" si="190"/>
        <v>0</v>
      </c>
      <c r="CW96" s="134">
        <f t="shared" si="144"/>
        <v>0</v>
      </c>
      <c r="CX96" s="134">
        <f t="shared" si="145"/>
        <v>0</v>
      </c>
      <c r="CY96" s="134">
        <f t="shared" si="146"/>
        <v>0</v>
      </c>
      <c r="CZ96" s="134">
        <f t="shared" si="147"/>
        <v>0</v>
      </c>
      <c r="DA96" s="134">
        <f t="shared" si="148"/>
        <v>0</v>
      </c>
      <c r="DB96" s="134">
        <f t="shared" si="149"/>
        <v>0</v>
      </c>
      <c r="DC96" s="134">
        <f t="shared" si="150"/>
        <v>0</v>
      </c>
      <c r="DD96" s="134">
        <f t="shared" si="151"/>
        <v>0</v>
      </c>
      <c r="DE96" s="134">
        <f t="shared" si="152"/>
        <v>0</v>
      </c>
      <c r="DF96" s="134">
        <f t="shared" si="153"/>
        <v>0</v>
      </c>
      <c r="DG96" s="149">
        <f t="shared" si="177"/>
        <v>0</v>
      </c>
      <c r="DH96" s="149">
        <f t="shared" si="178"/>
        <v>0</v>
      </c>
      <c r="DI96" s="149">
        <f t="shared" si="179"/>
        <v>0</v>
      </c>
      <c r="DJ96" s="149">
        <f t="shared" si="180"/>
        <v>0</v>
      </c>
      <c r="DK96" s="149">
        <f t="shared" si="181"/>
        <v>0</v>
      </c>
      <c r="DL96" s="149">
        <f t="shared" si="182"/>
        <v>0</v>
      </c>
      <c r="DM96" s="149">
        <f t="shared" si="183"/>
        <v>0</v>
      </c>
      <c r="DN96" s="149">
        <f t="shared" si="184"/>
        <v>0</v>
      </c>
      <c r="DO96" s="149">
        <f t="shared" si="185"/>
        <v>0</v>
      </c>
      <c r="DP96" s="149">
        <f t="shared" si="186"/>
        <v>0</v>
      </c>
      <c r="DQ96" s="134">
        <f t="array" ref="DQ96">MIN(IF(JPRL=AI96,$AG$15:$AG$214))</f>
        <v>0</v>
      </c>
      <c r="DR96" s="134">
        <f t="array" ref="DR96">MAX(IF(JPRL=AI96,$AG$15:$AG$214))</f>
        <v>0</v>
      </c>
      <c r="DS96" s="132">
        <f t="shared" si="187"/>
        <v>0</v>
      </c>
    </row>
    <row r="97" spans="1:123" ht="24.95" customHeight="1" x14ac:dyDescent="0.25">
      <c r="A97" s="5">
        <v>83</v>
      </c>
      <c r="B97" s="214"/>
      <c r="C97" s="215"/>
      <c r="D97" s="193"/>
      <c r="E97" s="174"/>
      <c r="F97" s="175"/>
      <c r="G97" s="175"/>
      <c r="H97" s="175"/>
      <c r="I97" s="9"/>
      <c r="J97" s="169"/>
      <c r="K97" s="9"/>
      <c r="L97" s="170"/>
      <c r="M97" s="171"/>
      <c r="N97" s="9"/>
      <c r="O97" s="9"/>
      <c r="P97" s="9"/>
      <c r="Q97" s="9"/>
      <c r="R97" s="9"/>
      <c r="S97" s="9"/>
      <c r="T97" s="9"/>
      <c r="U97" s="9"/>
      <c r="V97" s="9"/>
      <c r="W97" s="9"/>
      <c r="X97" s="13"/>
      <c r="Y97" s="21"/>
      <c r="Z97" s="176"/>
      <c r="AA97" s="187">
        <f t="shared" si="154"/>
        <v>0</v>
      </c>
      <c r="AB97" s="7">
        <f t="shared" si="155"/>
        <v>0</v>
      </c>
      <c r="AC97" s="7">
        <f t="shared" si="119"/>
        <v>0</v>
      </c>
      <c r="AD97" s="10">
        <f t="shared" si="156"/>
        <v>0</v>
      </c>
      <c r="AE97" s="7">
        <f t="shared" si="157"/>
        <v>0</v>
      </c>
      <c r="AF97" s="7" t="str">
        <f t="shared" si="158"/>
        <v/>
      </c>
      <c r="AG97" s="10">
        <f t="shared" si="120"/>
        <v>0</v>
      </c>
      <c r="AH97" s="3" t="str">
        <f t="shared" si="188"/>
        <v/>
      </c>
      <c r="AI97" s="3" t="str">
        <f t="shared" si="189"/>
        <v/>
      </c>
      <c r="AJ97" s="3" t="str">
        <f t="array" ref="AJ97">IF(OR(AI97=$AI$15:AI96),"",AI97)</f>
        <v/>
      </c>
      <c r="AK97" s="3" t="str">
        <f t="shared" si="121"/>
        <v/>
      </c>
      <c r="AL97" s="3" t="str">
        <f t="array" ref="AL97">IF(OR(AK97=$AK$15:AK96),"",AK97)</f>
        <v/>
      </c>
      <c r="AM97" s="139" t="str">
        <f t="shared" si="159"/>
        <v/>
      </c>
      <c r="AN97" s="139" t="str">
        <f t="shared" si="160"/>
        <v/>
      </c>
      <c r="AO97" s="139" t="str">
        <f t="shared" si="161"/>
        <v/>
      </c>
      <c r="AP97" s="139" t="str">
        <f t="shared" si="162"/>
        <v/>
      </c>
      <c r="AQ97" s="139" t="str">
        <f t="shared" si="163"/>
        <v/>
      </c>
      <c r="AR97" s="10">
        <f t="shared" si="122"/>
        <v>0</v>
      </c>
      <c r="AS97" s="10">
        <f t="shared" si="123"/>
        <v>0</v>
      </c>
      <c r="AT97" s="10">
        <f t="shared" si="124"/>
        <v>0</v>
      </c>
      <c r="AU97" s="10">
        <f t="shared" si="125"/>
        <v>0</v>
      </c>
      <c r="AV97" s="10">
        <f t="shared" si="164"/>
        <v>0</v>
      </c>
      <c r="AW97" s="10">
        <f t="shared" si="126"/>
        <v>0</v>
      </c>
      <c r="AX97" s="10">
        <f t="shared" si="127"/>
        <v>0</v>
      </c>
      <c r="AY97" s="10">
        <f t="shared" si="128"/>
        <v>0</v>
      </c>
      <c r="AZ97" s="10">
        <f t="shared" si="129"/>
        <v>0</v>
      </c>
      <c r="BA97" s="10">
        <f t="shared" si="165"/>
        <v>0</v>
      </c>
      <c r="BB97" s="10">
        <f t="shared" si="130"/>
        <v>0</v>
      </c>
      <c r="BC97" s="10">
        <f t="shared" si="131"/>
        <v>0</v>
      </c>
      <c r="BD97" s="10">
        <f t="shared" si="132"/>
        <v>0</v>
      </c>
      <c r="BE97" s="10">
        <f t="shared" si="133"/>
        <v>0</v>
      </c>
      <c r="BF97" s="10">
        <f t="shared" si="166"/>
        <v>0</v>
      </c>
      <c r="BG97" s="10">
        <f t="shared" si="134"/>
        <v>0</v>
      </c>
      <c r="BH97" s="10">
        <f t="shared" si="135"/>
        <v>0</v>
      </c>
      <c r="BI97" s="10">
        <f t="shared" si="136"/>
        <v>0</v>
      </c>
      <c r="BJ97" s="10">
        <f t="shared" si="137"/>
        <v>0</v>
      </c>
      <c r="BK97" s="10">
        <f t="shared" si="167"/>
        <v>0</v>
      </c>
      <c r="BL97" s="20">
        <f t="shared" si="168"/>
        <v>0</v>
      </c>
      <c r="BM97" s="20">
        <f t="shared" si="169"/>
        <v>0</v>
      </c>
      <c r="BN97" s="20">
        <f t="shared" si="170"/>
        <v>0</v>
      </c>
      <c r="BO97" s="20">
        <f t="shared" si="171"/>
        <v>0</v>
      </c>
      <c r="BP97" s="10"/>
      <c r="BQ97" s="10"/>
      <c r="BR97" s="10"/>
      <c r="BS97" s="20">
        <f t="shared" si="172"/>
        <v>0</v>
      </c>
      <c r="BT97" s="20">
        <f t="shared" si="173"/>
        <v>0</v>
      </c>
      <c r="BU97" s="20">
        <f t="shared" si="138"/>
        <v>0</v>
      </c>
      <c r="BV97" s="20">
        <f t="shared" si="139"/>
        <v>0</v>
      </c>
      <c r="BW97" s="20">
        <f t="shared" si="140"/>
        <v>0</v>
      </c>
      <c r="BX97" s="20">
        <f t="shared" si="141"/>
        <v>0</v>
      </c>
      <c r="BY97" s="20">
        <f t="shared" si="142"/>
        <v>0</v>
      </c>
      <c r="BZ97" s="20">
        <f t="shared" si="143"/>
        <v>0</v>
      </c>
      <c r="CA97" s="20">
        <f t="shared" si="174"/>
        <v>0</v>
      </c>
      <c r="CB97" s="20">
        <f t="shared" si="175"/>
        <v>0</v>
      </c>
      <c r="CC97" s="44"/>
      <c r="CD97" s="20">
        <f t="shared" si="176"/>
        <v>0</v>
      </c>
      <c r="CH97" s="110"/>
      <c r="CI97" s="22"/>
      <c r="CJ97" s="7"/>
      <c r="CV97" s="134">
        <f t="shared" si="190"/>
        <v>0</v>
      </c>
      <c r="CW97" s="134">
        <f t="shared" si="144"/>
        <v>0</v>
      </c>
      <c r="CX97" s="134">
        <f t="shared" si="145"/>
        <v>0</v>
      </c>
      <c r="CY97" s="134">
        <f t="shared" si="146"/>
        <v>0</v>
      </c>
      <c r="CZ97" s="134">
        <f t="shared" si="147"/>
        <v>0</v>
      </c>
      <c r="DA97" s="134">
        <f t="shared" si="148"/>
        <v>0</v>
      </c>
      <c r="DB97" s="134">
        <f t="shared" si="149"/>
        <v>0</v>
      </c>
      <c r="DC97" s="134">
        <f t="shared" si="150"/>
        <v>0</v>
      </c>
      <c r="DD97" s="134">
        <f t="shared" si="151"/>
        <v>0</v>
      </c>
      <c r="DE97" s="134">
        <f t="shared" si="152"/>
        <v>0</v>
      </c>
      <c r="DF97" s="134">
        <f t="shared" si="153"/>
        <v>0</v>
      </c>
      <c r="DG97" s="149">
        <f t="shared" si="177"/>
        <v>0</v>
      </c>
      <c r="DH97" s="149">
        <f t="shared" si="178"/>
        <v>0</v>
      </c>
      <c r="DI97" s="149">
        <f t="shared" si="179"/>
        <v>0</v>
      </c>
      <c r="DJ97" s="149">
        <f t="shared" si="180"/>
        <v>0</v>
      </c>
      <c r="DK97" s="149">
        <f t="shared" si="181"/>
        <v>0</v>
      </c>
      <c r="DL97" s="149">
        <f t="shared" si="182"/>
        <v>0</v>
      </c>
      <c r="DM97" s="149">
        <f t="shared" si="183"/>
        <v>0</v>
      </c>
      <c r="DN97" s="149">
        <f t="shared" si="184"/>
        <v>0</v>
      </c>
      <c r="DO97" s="149">
        <f t="shared" si="185"/>
        <v>0</v>
      </c>
      <c r="DP97" s="149">
        <f t="shared" si="186"/>
        <v>0</v>
      </c>
      <c r="DQ97" s="134">
        <f t="array" ref="DQ97">MIN(IF(JPRL=AI97,$AG$15:$AG$214))</f>
        <v>0</v>
      </c>
      <c r="DR97" s="134">
        <f t="array" ref="DR97">MAX(IF(JPRL=AI97,$AG$15:$AG$214))</f>
        <v>0</v>
      </c>
      <c r="DS97" s="132">
        <f t="shared" si="187"/>
        <v>0</v>
      </c>
    </row>
    <row r="98" spans="1:123" ht="24.95" customHeight="1" x14ac:dyDescent="0.25">
      <c r="A98" s="5">
        <v>84</v>
      </c>
      <c r="B98" s="214"/>
      <c r="C98" s="215"/>
      <c r="D98" s="193"/>
      <c r="E98" s="174"/>
      <c r="F98" s="175"/>
      <c r="G98" s="175"/>
      <c r="H98" s="175"/>
      <c r="I98" s="9"/>
      <c r="J98" s="169"/>
      <c r="K98" s="9"/>
      <c r="L98" s="170"/>
      <c r="M98" s="171"/>
      <c r="N98" s="9"/>
      <c r="O98" s="9"/>
      <c r="P98" s="9"/>
      <c r="Q98" s="9"/>
      <c r="R98" s="9"/>
      <c r="S98" s="9"/>
      <c r="T98" s="9"/>
      <c r="U98" s="9"/>
      <c r="V98" s="9"/>
      <c r="W98" s="9"/>
      <c r="X98" s="13"/>
      <c r="Y98" s="21"/>
      <c r="Z98" s="176"/>
      <c r="AA98" s="187">
        <f t="shared" si="154"/>
        <v>0</v>
      </c>
      <c r="AB98" s="7">
        <f t="shared" si="155"/>
        <v>0</v>
      </c>
      <c r="AC98" s="7">
        <f t="shared" si="119"/>
        <v>0</v>
      </c>
      <c r="AD98" s="10">
        <f t="shared" si="156"/>
        <v>0</v>
      </c>
      <c r="AE98" s="7">
        <f t="shared" si="157"/>
        <v>0</v>
      </c>
      <c r="AF98" s="7" t="str">
        <f t="shared" si="158"/>
        <v/>
      </c>
      <c r="AG98" s="10">
        <f t="shared" si="120"/>
        <v>0</v>
      </c>
      <c r="AH98" s="3" t="str">
        <f t="shared" si="188"/>
        <v/>
      </c>
      <c r="AI98" s="3" t="str">
        <f t="shared" si="189"/>
        <v/>
      </c>
      <c r="AJ98" s="3" t="str">
        <f t="array" ref="AJ98">IF(OR(AI98=$AI$15:AI97),"",AI98)</f>
        <v/>
      </c>
      <c r="AK98" s="3" t="str">
        <f t="shared" si="121"/>
        <v/>
      </c>
      <c r="AL98" s="3" t="str">
        <f t="array" ref="AL98">IF(OR(AK98=$AK$15:AK97),"",AK98)</f>
        <v/>
      </c>
      <c r="AM98" s="139" t="str">
        <f t="shared" si="159"/>
        <v/>
      </c>
      <c r="AN98" s="139" t="str">
        <f t="shared" si="160"/>
        <v/>
      </c>
      <c r="AO98" s="139" t="str">
        <f t="shared" si="161"/>
        <v/>
      </c>
      <c r="AP98" s="139" t="str">
        <f t="shared" si="162"/>
        <v/>
      </c>
      <c r="AQ98" s="139" t="str">
        <f t="shared" si="163"/>
        <v/>
      </c>
      <c r="AR98" s="10">
        <f t="shared" si="122"/>
        <v>0</v>
      </c>
      <c r="AS98" s="10">
        <f t="shared" si="123"/>
        <v>0</v>
      </c>
      <c r="AT98" s="10">
        <f t="shared" si="124"/>
        <v>0</v>
      </c>
      <c r="AU98" s="10">
        <f t="shared" si="125"/>
        <v>0</v>
      </c>
      <c r="AV98" s="10">
        <f t="shared" si="164"/>
        <v>0</v>
      </c>
      <c r="AW98" s="10">
        <f t="shared" si="126"/>
        <v>0</v>
      </c>
      <c r="AX98" s="10">
        <f t="shared" si="127"/>
        <v>0</v>
      </c>
      <c r="AY98" s="10">
        <f t="shared" si="128"/>
        <v>0</v>
      </c>
      <c r="AZ98" s="10">
        <f t="shared" si="129"/>
        <v>0</v>
      </c>
      <c r="BA98" s="10">
        <f t="shared" si="165"/>
        <v>0</v>
      </c>
      <c r="BB98" s="10">
        <f t="shared" si="130"/>
        <v>0</v>
      </c>
      <c r="BC98" s="10">
        <f t="shared" si="131"/>
        <v>0</v>
      </c>
      <c r="BD98" s="10">
        <f t="shared" si="132"/>
        <v>0</v>
      </c>
      <c r="BE98" s="10">
        <f t="shared" si="133"/>
        <v>0</v>
      </c>
      <c r="BF98" s="10">
        <f t="shared" si="166"/>
        <v>0</v>
      </c>
      <c r="BG98" s="10">
        <f t="shared" si="134"/>
        <v>0</v>
      </c>
      <c r="BH98" s="10">
        <f t="shared" si="135"/>
        <v>0</v>
      </c>
      <c r="BI98" s="10">
        <f t="shared" si="136"/>
        <v>0</v>
      </c>
      <c r="BJ98" s="10">
        <f t="shared" si="137"/>
        <v>0</v>
      </c>
      <c r="BK98" s="10">
        <f t="shared" si="167"/>
        <v>0</v>
      </c>
      <c r="BL98" s="20">
        <f t="shared" si="168"/>
        <v>0</v>
      </c>
      <c r="BM98" s="20">
        <f t="shared" si="169"/>
        <v>0</v>
      </c>
      <c r="BN98" s="20">
        <f t="shared" si="170"/>
        <v>0</v>
      </c>
      <c r="BO98" s="20">
        <f t="shared" si="171"/>
        <v>0</v>
      </c>
      <c r="BP98" s="10"/>
      <c r="BQ98" s="10"/>
      <c r="BR98" s="10"/>
      <c r="BS98" s="20">
        <f t="shared" si="172"/>
        <v>0</v>
      </c>
      <c r="BT98" s="20">
        <f t="shared" si="173"/>
        <v>0</v>
      </c>
      <c r="BU98" s="20">
        <f t="shared" si="138"/>
        <v>0</v>
      </c>
      <c r="BV98" s="20">
        <f t="shared" si="139"/>
        <v>0</v>
      </c>
      <c r="BW98" s="20">
        <f t="shared" si="140"/>
        <v>0</v>
      </c>
      <c r="BX98" s="20">
        <f t="shared" si="141"/>
        <v>0</v>
      </c>
      <c r="BY98" s="20">
        <f t="shared" si="142"/>
        <v>0</v>
      </c>
      <c r="BZ98" s="20">
        <f t="shared" si="143"/>
        <v>0</v>
      </c>
      <c r="CA98" s="20">
        <f t="shared" si="174"/>
        <v>0</v>
      </c>
      <c r="CB98" s="20">
        <f t="shared" si="175"/>
        <v>0</v>
      </c>
      <c r="CC98" s="44"/>
      <c r="CD98" s="20">
        <f t="shared" si="176"/>
        <v>0</v>
      </c>
      <c r="CH98" s="110"/>
      <c r="CI98" s="22"/>
      <c r="CJ98" s="7"/>
      <c r="CV98" s="134">
        <f t="shared" si="190"/>
        <v>0</v>
      </c>
      <c r="CW98" s="134">
        <f t="shared" si="144"/>
        <v>0</v>
      </c>
      <c r="CX98" s="134">
        <f t="shared" si="145"/>
        <v>0</v>
      </c>
      <c r="CY98" s="134">
        <f t="shared" si="146"/>
        <v>0</v>
      </c>
      <c r="CZ98" s="134">
        <f t="shared" si="147"/>
        <v>0</v>
      </c>
      <c r="DA98" s="134">
        <f t="shared" si="148"/>
        <v>0</v>
      </c>
      <c r="DB98" s="134">
        <f t="shared" si="149"/>
        <v>0</v>
      </c>
      <c r="DC98" s="134">
        <f t="shared" si="150"/>
        <v>0</v>
      </c>
      <c r="DD98" s="134">
        <f t="shared" si="151"/>
        <v>0</v>
      </c>
      <c r="DE98" s="134">
        <f t="shared" si="152"/>
        <v>0</v>
      </c>
      <c r="DF98" s="134">
        <f t="shared" si="153"/>
        <v>0</v>
      </c>
      <c r="DG98" s="149">
        <f t="shared" si="177"/>
        <v>0</v>
      </c>
      <c r="DH98" s="149">
        <f t="shared" si="178"/>
        <v>0</v>
      </c>
      <c r="DI98" s="149">
        <f t="shared" si="179"/>
        <v>0</v>
      </c>
      <c r="DJ98" s="149">
        <f t="shared" si="180"/>
        <v>0</v>
      </c>
      <c r="DK98" s="149">
        <f t="shared" si="181"/>
        <v>0</v>
      </c>
      <c r="DL98" s="149">
        <f t="shared" si="182"/>
        <v>0</v>
      </c>
      <c r="DM98" s="149">
        <f t="shared" si="183"/>
        <v>0</v>
      </c>
      <c r="DN98" s="149">
        <f t="shared" si="184"/>
        <v>0</v>
      </c>
      <c r="DO98" s="149">
        <f t="shared" si="185"/>
        <v>0</v>
      </c>
      <c r="DP98" s="149">
        <f t="shared" si="186"/>
        <v>0</v>
      </c>
      <c r="DQ98" s="134">
        <f t="array" ref="DQ98">MIN(IF(JPRL=AI98,$AG$15:$AG$214))</f>
        <v>0</v>
      </c>
      <c r="DR98" s="134">
        <f t="array" ref="DR98">MAX(IF(JPRL=AI98,$AG$15:$AG$214))</f>
        <v>0</v>
      </c>
      <c r="DS98" s="132">
        <f t="shared" si="187"/>
        <v>0</v>
      </c>
    </row>
    <row r="99" spans="1:123" ht="24.95" customHeight="1" x14ac:dyDescent="0.25">
      <c r="A99" s="5">
        <v>85</v>
      </c>
      <c r="B99" s="214"/>
      <c r="C99" s="215"/>
      <c r="D99" s="193"/>
      <c r="E99" s="174"/>
      <c r="F99" s="175"/>
      <c r="G99" s="175"/>
      <c r="H99" s="175"/>
      <c r="I99" s="9"/>
      <c r="J99" s="169"/>
      <c r="K99" s="9"/>
      <c r="L99" s="170"/>
      <c r="M99" s="171"/>
      <c r="N99" s="9"/>
      <c r="O99" s="9"/>
      <c r="P99" s="9"/>
      <c r="Q99" s="9"/>
      <c r="R99" s="9"/>
      <c r="S99" s="9"/>
      <c r="T99" s="9"/>
      <c r="U99" s="9"/>
      <c r="V99" s="9"/>
      <c r="W99" s="9"/>
      <c r="X99" s="13"/>
      <c r="Y99" s="21"/>
      <c r="Z99" s="176"/>
      <c r="AA99" s="187">
        <f t="shared" si="154"/>
        <v>0</v>
      </c>
      <c r="AB99" s="7">
        <f t="shared" si="155"/>
        <v>0</v>
      </c>
      <c r="AC99" s="7">
        <f t="shared" si="119"/>
        <v>0</v>
      </c>
      <c r="AD99" s="10">
        <f t="shared" si="156"/>
        <v>0</v>
      </c>
      <c r="AE99" s="7">
        <f t="shared" si="157"/>
        <v>0</v>
      </c>
      <c r="AF99" s="7" t="str">
        <f t="shared" si="158"/>
        <v/>
      </c>
      <c r="AG99" s="10">
        <f t="shared" si="120"/>
        <v>0</v>
      </c>
      <c r="AH99" s="3" t="str">
        <f t="shared" si="188"/>
        <v/>
      </c>
      <c r="AI99" s="3" t="str">
        <f t="shared" si="189"/>
        <v/>
      </c>
      <c r="AJ99" s="3" t="str">
        <f t="array" ref="AJ99">IF(OR(AI99=$AI$15:AI98),"",AI99)</f>
        <v/>
      </c>
      <c r="AK99" s="3" t="str">
        <f t="shared" si="121"/>
        <v/>
      </c>
      <c r="AL99" s="3" t="str">
        <f t="array" ref="AL99">IF(OR(AK99=$AK$15:AK98),"",AK99)</f>
        <v/>
      </c>
      <c r="AM99" s="139" t="str">
        <f t="shared" si="159"/>
        <v/>
      </c>
      <c r="AN99" s="139" t="str">
        <f t="shared" si="160"/>
        <v/>
      </c>
      <c r="AO99" s="139" t="str">
        <f t="shared" si="161"/>
        <v/>
      </c>
      <c r="AP99" s="139" t="str">
        <f t="shared" si="162"/>
        <v/>
      </c>
      <c r="AQ99" s="139" t="str">
        <f t="shared" si="163"/>
        <v/>
      </c>
      <c r="AR99" s="10">
        <f t="shared" si="122"/>
        <v>0</v>
      </c>
      <c r="AS99" s="10">
        <f t="shared" si="123"/>
        <v>0</v>
      </c>
      <c r="AT99" s="10">
        <f t="shared" si="124"/>
        <v>0</v>
      </c>
      <c r="AU99" s="10">
        <f t="shared" si="125"/>
        <v>0</v>
      </c>
      <c r="AV99" s="10">
        <f t="shared" si="164"/>
        <v>0</v>
      </c>
      <c r="AW99" s="10">
        <f t="shared" si="126"/>
        <v>0</v>
      </c>
      <c r="AX99" s="10">
        <f t="shared" si="127"/>
        <v>0</v>
      </c>
      <c r="AY99" s="10">
        <f t="shared" si="128"/>
        <v>0</v>
      </c>
      <c r="AZ99" s="10">
        <f t="shared" si="129"/>
        <v>0</v>
      </c>
      <c r="BA99" s="10">
        <f t="shared" si="165"/>
        <v>0</v>
      </c>
      <c r="BB99" s="10">
        <f t="shared" si="130"/>
        <v>0</v>
      </c>
      <c r="BC99" s="10">
        <f t="shared" si="131"/>
        <v>0</v>
      </c>
      <c r="BD99" s="10">
        <f t="shared" si="132"/>
        <v>0</v>
      </c>
      <c r="BE99" s="10">
        <f t="shared" si="133"/>
        <v>0</v>
      </c>
      <c r="BF99" s="10">
        <f t="shared" si="166"/>
        <v>0</v>
      </c>
      <c r="BG99" s="10">
        <f t="shared" si="134"/>
        <v>0</v>
      </c>
      <c r="BH99" s="10">
        <f t="shared" si="135"/>
        <v>0</v>
      </c>
      <c r="BI99" s="10">
        <f t="shared" si="136"/>
        <v>0</v>
      </c>
      <c r="BJ99" s="10">
        <f t="shared" si="137"/>
        <v>0</v>
      </c>
      <c r="BK99" s="10">
        <f t="shared" si="167"/>
        <v>0</v>
      </c>
      <c r="BL99" s="20">
        <f t="shared" si="168"/>
        <v>0</v>
      </c>
      <c r="BM99" s="20">
        <f t="shared" si="169"/>
        <v>0</v>
      </c>
      <c r="BN99" s="20">
        <f t="shared" si="170"/>
        <v>0</v>
      </c>
      <c r="BO99" s="20">
        <f t="shared" si="171"/>
        <v>0</v>
      </c>
      <c r="BP99" s="10"/>
      <c r="BQ99" s="10"/>
      <c r="BR99" s="10"/>
      <c r="BS99" s="20">
        <f t="shared" si="172"/>
        <v>0</v>
      </c>
      <c r="BT99" s="20">
        <f t="shared" si="173"/>
        <v>0</v>
      </c>
      <c r="BU99" s="20">
        <f t="shared" si="138"/>
        <v>0</v>
      </c>
      <c r="BV99" s="20">
        <f t="shared" si="139"/>
        <v>0</v>
      </c>
      <c r="BW99" s="20">
        <f t="shared" si="140"/>
        <v>0</v>
      </c>
      <c r="BX99" s="20">
        <f t="shared" si="141"/>
        <v>0</v>
      </c>
      <c r="BY99" s="20">
        <f t="shared" si="142"/>
        <v>0</v>
      </c>
      <c r="BZ99" s="20">
        <f t="shared" si="143"/>
        <v>0</v>
      </c>
      <c r="CA99" s="20">
        <f t="shared" si="174"/>
        <v>0</v>
      </c>
      <c r="CB99" s="20">
        <f t="shared" si="175"/>
        <v>0</v>
      </c>
      <c r="CC99" s="44"/>
      <c r="CD99" s="20">
        <f t="shared" si="176"/>
        <v>0</v>
      </c>
      <c r="CH99" s="110"/>
      <c r="CI99" s="22"/>
      <c r="CJ99" s="7"/>
      <c r="CV99" s="134">
        <f t="shared" si="190"/>
        <v>0</v>
      </c>
      <c r="CW99" s="134">
        <f t="shared" si="144"/>
        <v>0</v>
      </c>
      <c r="CX99" s="134">
        <f t="shared" si="145"/>
        <v>0</v>
      </c>
      <c r="CY99" s="134">
        <f t="shared" si="146"/>
        <v>0</v>
      </c>
      <c r="CZ99" s="134">
        <f t="shared" si="147"/>
        <v>0</v>
      </c>
      <c r="DA99" s="134">
        <f t="shared" si="148"/>
        <v>0</v>
      </c>
      <c r="DB99" s="134">
        <f t="shared" si="149"/>
        <v>0</v>
      </c>
      <c r="DC99" s="134">
        <f t="shared" si="150"/>
        <v>0</v>
      </c>
      <c r="DD99" s="134">
        <f t="shared" si="151"/>
        <v>0</v>
      </c>
      <c r="DE99" s="134">
        <f t="shared" si="152"/>
        <v>0</v>
      </c>
      <c r="DF99" s="134">
        <f t="shared" si="153"/>
        <v>0</v>
      </c>
      <c r="DG99" s="149">
        <f t="shared" si="177"/>
        <v>0</v>
      </c>
      <c r="DH99" s="149">
        <f t="shared" si="178"/>
        <v>0</v>
      </c>
      <c r="DI99" s="149">
        <f t="shared" si="179"/>
        <v>0</v>
      </c>
      <c r="DJ99" s="149">
        <f t="shared" si="180"/>
        <v>0</v>
      </c>
      <c r="DK99" s="149">
        <f t="shared" si="181"/>
        <v>0</v>
      </c>
      <c r="DL99" s="149">
        <f t="shared" si="182"/>
        <v>0</v>
      </c>
      <c r="DM99" s="149">
        <f t="shared" si="183"/>
        <v>0</v>
      </c>
      <c r="DN99" s="149">
        <f t="shared" si="184"/>
        <v>0</v>
      </c>
      <c r="DO99" s="149">
        <f t="shared" si="185"/>
        <v>0</v>
      </c>
      <c r="DP99" s="149">
        <f t="shared" si="186"/>
        <v>0</v>
      </c>
      <c r="DQ99" s="134">
        <f t="array" ref="DQ99">MIN(IF(JPRL=AI99,$AG$15:$AG$214))</f>
        <v>0</v>
      </c>
      <c r="DR99" s="134">
        <f t="array" ref="DR99">MAX(IF(JPRL=AI99,$AG$15:$AG$214))</f>
        <v>0</v>
      </c>
      <c r="DS99" s="132">
        <f t="shared" si="187"/>
        <v>0</v>
      </c>
    </row>
    <row r="100" spans="1:123" ht="24.95" customHeight="1" x14ac:dyDescent="0.25">
      <c r="A100" s="5">
        <v>86</v>
      </c>
      <c r="B100" s="214"/>
      <c r="C100" s="215"/>
      <c r="D100" s="193"/>
      <c r="E100" s="174"/>
      <c r="F100" s="175"/>
      <c r="G100" s="175"/>
      <c r="H100" s="175"/>
      <c r="I100" s="9"/>
      <c r="J100" s="169"/>
      <c r="K100" s="9"/>
      <c r="L100" s="170"/>
      <c r="M100" s="171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13"/>
      <c r="Y100" s="21"/>
      <c r="Z100" s="176"/>
      <c r="AA100" s="187">
        <f t="shared" si="154"/>
        <v>0</v>
      </c>
      <c r="AB100" s="7">
        <f t="shared" si="155"/>
        <v>0</v>
      </c>
      <c r="AC100" s="7">
        <f t="shared" si="119"/>
        <v>0</v>
      </c>
      <c r="AD100" s="10">
        <f t="shared" si="156"/>
        <v>0</v>
      </c>
      <c r="AE100" s="7">
        <f t="shared" si="157"/>
        <v>0</v>
      </c>
      <c r="AF100" s="7" t="str">
        <f t="shared" si="158"/>
        <v/>
      </c>
      <c r="AG100" s="10">
        <f t="shared" si="120"/>
        <v>0</v>
      </c>
      <c r="AH100" s="3" t="str">
        <f t="shared" si="188"/>
        <v/>
      </c>
      <c r="AI100" s="3" t="str">
        <f t="shared" si="189"/>
        <v/>
      </c>
      <c r="AJ100" s="3" t="str">
        <f t="array" ref="AJ100">IF(OR(AI100=$AI$15:AI99),"",AI100)</f>
        <v/>
      </c>
      <c r="AK100" s="3" t="str">
        <f t="shared" si="121"/>
        <v/>
      </c>
      <c r="AL100" s="3" t="str">
        <f t="array" ref="AL100">IF(OR(AK100=$AK$15:AK99),"",AK100)</f>
        <v/>
      </c>
      <c r="AM100" s="139" t="str">
        <f t="shared" si="159"/>
        <v/>
      </c>
      <c r="AN100" s="139" t="str">
        <f t="shared" si="160"/>
        <v/>
      </c>
      <c r="AO100" s="139" t="str">
        <f t="shared" si="161"/>
        <v/>
      </c>
      <c r="AP100" s="139" t="str">
        <f t="shared" si="162"/>
        <v/>
      </c>
      <c r="AQ100" s="139" t="str">
        <f t="shared" si="163"/>
        <v/>
      </c>
      <c r="AR100" s="10">
        <f t="shared" si="122"/>
        <v>0</v>
      </c>
      <c r="AS100" s="10">
        <f t="shared" si="123"/>
        <v>0</v>
      </c>
      <c r="AT100" s="10">
        <f t="shared" si="124"/>
        <v>0</v>
      </c>
      <c r="AU100" s="10">
        <f t="shared" si="125"/>
        <v>0</v>
      </c>
      <c r="AV100" s="10">
        <f t="shared" si="164"/>
        <v>0</v>
      </c>
      <c r="AW100" s="10">
        <f t="shared" si="126"/>
        <v>0</v>
      </c>
      <c r="AX100" s="10">
        <f t="shared" si="127"/>
        <v>0</v>
      </c>
      <c r="AY100" s="10">
        <f t="shared" si="128"/>
        <v>0</v>
      </c>
      <c r="AZ100" s="10">
        <f t="shared" si="129"/>
        <v>0</v>
      </c>
      <c r="BA100" s="10">
        <f t="shared" si="165"/>
        <v>0</v>
      </c>
      <c r="BB100" s="10">
        <f t="shared" si="130"/>
        <v>0</v>
      </c>
      <c r="BC100" s="10">
        <f t="shared" si="131"/>
        <v>0</v>
      </c>
      <c r="BD100" s="10">
        <f t="shared" si="132"/>
        <v>0</v>
      </c>
      <c r="BE100" s="10">
        <f t="shared" si="133"/>
        <v>0</v>
      </c>
      <c r="BF100" s="10">
        <f t="shared" si="166"/>
        <v>0</v>
      </c>
      <c r="BG100" s="10">
        <f t="shared" si="134"/>
        <v>0</v>
      </c>
      <c r="BH100" s="10">
        <f t="shared" si="135"/>
        <v>0</v>
      </c>
      <c r="BI100" s="10">
        <f t="shared" si="136"/>
        <v>0</v>
      </c>
      <c r="BJ100" s="10">
        <f t="shared" si="137"/>
        <v>0</v>
      </c>
      <c r="BK100" s="10">
        <f t="shared" si="167"/>
        <v>0</v>
      </c>
      <c r="BL100" s="20">
        <f t="shared" si="168"/>
        <v>0</v>
      </c>
      <c r="BM100" s="20">
        <f t="shared" si="169"/>
        <v>0</v>
      </c>
      <c r="BN100" s="20">
        <f t="shared" si="170"/>
        <v>0</v>
      </c>
      <c r="BO100" s="20">
        <f t="shared" si="171"/>
        <v>0</v>
      </c>
      <c r="BP100" s="10"/>
      <c r="BQ100" s="10"/>
      <c r="BR100" s="10"/>
      <c r="BS100" s="20">
        <f t="shared" si="172"/>
        <v>0</v>
      </c>
      <c r="BT100" s="20">
        <f t="shared" si="173"/>
        <v>0</v>
      </c>
      <c r="BU100" s="20">
        <f t="shared" si="138"/>
        <v>0</v>
      </c>
      <c r="BV100" s="20">
        <f t="shared" si="139"/>
        <v>0</v>
      </c>
      <c r="BW100" s="20">
        <f t="shared" si="140"/>
        <v>0</v>
      </c>
      <c r="BX100" s="20">
        <f t="shared" si="141"/>
        <v>0</v>
      </c>
      <c r="BY100" s="20">
        <f t="shared" si="142"/>
        <v>0</v>
      </c>
      <c r="BZ100" s="20">
        <f t="shared" si="143"/>
        <v>0</v>
      </c>
      <c r="CA100" s="20">
        <f t="shared" si="174"/>
        <v>0</v>
      </c>
      <c r="CB100" s="20">
        <f t="shared" si="175"/>
        <v>0</v>
      </c>
      <c r="CC100" s="44"/>
      <c r="CD100" s="20">
        <f t="shared" si="176"/>
        <v>0</v>
      </c>
      <c r="CH100" s="110"/>
      <c r="CI100" s="22"/>
      <c r="CJ100" s="7"/>
      <c r="CV100" s="134">
        <f t="shared" si="190"/>
        <v>0</v>
      </c>
      <c r="CW100" s="134">
        <f t="shared" si="144"/>
        <v>0</v>
      </c>
      <c r="CX100" s="134">
        <f t="shared" si="145"/>
        <v>0</v>
      </c>
      <c r="CY100" s="134">
        <f t="shared" si="146"/>
        <v>0</v>
      </c>
      <c r="CZ100" s="134">
        <f t="shared" si="147"/>
        <v>0</v>
      </c>
      <c r="DA100" s="134">
        <f t="shared" si="148"/>
        <v>0</v>
      </c>
      <c r="DB100" s="134">
        <f t="shared" si="149"/>
        <v>0</v>
      </c>
      <c r="DC100" s="134">
        <f t="shared" si="150"/>
        <v>0</v>
      </c>
      <c r="DD100" s="134">
        <f t="shared" si="151"/>
        <v>0</v>
      </c>
      <c r="DE100" s="134">
        <f t="shared" si="152"/>
        <v>0</v>
      </c>
      <c r="DF100" s="134">
        <f t="shared" si="153"/>
        <v>0</v>
      </c>
      <c r="DG100" s="149">
        <f t="shared" si="177"/>
        <v>0</v>
      </c>
      <c r="DH100" s="149">
        <f t="shared" si="178"/>
        <v>0</v>
      </c>
      <c r="DI100" s="149">
        <f t="shared" si="179"/>
        <v>0</v>
      </c>
      <c r="DJ100" s="149">
        <f t="shared" si="180"/>
        <v>0</v>
      </c>
      <c r="DK100" s="149">
        <f t="shared" si="181"/>
        <v>0</v>
      </c>
      <c r="DL100" s="149">
        <f t="shared" si="182"/>
        <v>0</v>
      </c>
      <c r="DM100" s="149">
        <f t="shared" si="183"/>
        <v>0</v>
      </c>
      <c r="DN100" s="149">
        <f t="shared" si="184"/>
        <v>0</v>
      </c>
      <c r="DO100" s="149">
        <f t="shared" si="185"/>
        <v>0</v>
      </c>
      <c r="DP100" s="149">
        <f t="shared" si="186"/>
        <v>0</v>
      </c>
      <c r="DQ100" s="134">
        <f t="array" ref="DQ100">MIN(IF(JPRL=AI100,$AG$15:$AG$214))</f>
        <v>0</v>
      </c>
      <c r="DR100" s="134">
        <f t="array" ref="DR100">MAX(IF(JPRL=AI100,$AG$15:$AG$214))</f>
        <v>0</v>
      </c>
      <c r="DS100" s="132">
        <f t="shared" si="187"/>
        <v>0</v>
      </c>
    </row>
    <row r="101" spans="1:123" ht="24.95" customHeight="1" x14ac:dyDescent="0.25">
      <c r="A101" s="5">
        <v>87</v>
      </c>
      <c r="B101" s="214"/>
      <c r="C101" s="215"/>
      <c r="D101" s="193"/>
      <c r="E101" s="174"/>
      <c r="F101" s="175"/>
      <c r="G101" s="175"/>
      <c r="H101" s="175"/>
      <c r="I101" s="9"/>
      <c r="J101" s="169"/>
      <c r="K101" s="9"/>
      <c r="L101" s="170"/>
      <c r="M101" s="171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13"/>
      <c r="Y101" s="21"/>
      <c r="Z101" s="176"/>
      <c r="AA101" s="187">
        <f t="shared" si="154"/>
        <v>0</v>
      </c>
      <c r="AB101" s="7">
        <f t="shared" si="155"/>
        <v>0</v>
      </c>
      <c r="AC101" s="7">
        <f t="shared" si="119"/>
        <v>0</v>
      </c>
      <c r="AD101" s="10">
        <f t="shared" si="156"/>
        <v>0</v>
      </c>
      <c r="AE101" s="7">
        <f t="shared" si="157"/>
        <v>0</v>
      </c>
      <c r="AF101" s="7" t="str">
        <f t="shared" si="158"/>
        <v/>
      </c>
      <c r="AG101" s="10">
        <f t="shared" si="120"/>
        <v>0</v>
      </c>
      <c r="AH101" s="3" t="str">
        <f t="shared" si="188"/>
        <v/>
      </c>
      <c r="AI101" s="3" t="str">
        <f t="shared" si="189"/>
        <v/>
      </c>
      <c r="AJ101" s="3" t="str">
        <f t="array" ref="AJ101">IF(OR(AI101=$AI$15:AI100),"",AI101)</f>
        <v/>
      </c>
      <c r="AK101" s="3" t="str">
        <f t="shared" si="121"/>
        <v/>
      </c>
      <c r="AL101" s="3" t="str">
        <f t="array" ref="AL101">IF(OR(AK101=$AK$15:AK100),"",AK101)</f>
        <v/>
      </c>
      <c r="AM101" s="139" t="str">
        <f t="shared" si="159"/>
        <v/>
      </c>
      <c r="AN101" s="139" t="str">
        <f t="shared" si="160"/>
        <v/>
      </c>
      <c r="AO101" s="139" t="str">
        <f t="shared" si="161"/>
        <v/>
      </c>
      <c r="AP101" s="139" t="str">
        <f t="shared" si="162"/>
        <v/>
      </c>
      <c r="AQ101" s="139" t="str">
        <f t="shared" si="163"/>
        <v/>
      </c>
      <c r="AR101" s="10">
        <f t="shared" si="122"/>
        <v>0</v>
      </c>
      <c r="AS101" s="10">
        <f t="shared" si="123"/>
        <v>0</v>
      </c>
      <c r="AT101" s="10">
        <f t="shared" si="124"/>
        <v>0</v>
      </c>
      <c r="AU101" s="10">
        <f t="shared" si="125"/>
        <v>0</v>
      </c>
      <c r="AV101" s="10">
        <f t="shared" si="164"/>
        <v>0</v>
      </c>
      <c r="AW101" s="10">
        <f t="shared" si="126"/>
        <v>0</v>
      </c>
      <c r="AX101" s="10">
        <f t="shared" si="127"/>
        <v>0</v>
      </c>
      <c r="AY101" s="10">
        <f t="shared" si="128"/>
        <v>0</v>
      </c>
      <c r="AZ101" s="10">
        <f t="shared" si="129"/>
        <v>0</v>
      </c>
      <c r="BA101" s="10">
        <f t="shared" si="165"/>
        <v>0</v>
      </c>
      <c r="BB101" s="10">
        <f t="shared" si="130"/>
        <v>0</v>
      </c>
      <c r="BC101" s="10">
        <f t="shared" si="131"/>
        <v>0</v>
      </c>
      <c r="BD101" s="10">
        <f t="shared" si="132"/>
        <v>0</v>
      </c>
      <c r="BE101" s="10">
        <f t="shared" si="133"/>
        <v>0</v>
      </c>
      <c r="BF101" s="10">
        <f t="shared" si="166"/>
        <v>0</v>
      </c>
      <c r="BG101" s="10">
        <f t="shared" si="134"/>
        <v>0</v>
      </c>
      <c r="BH101" s="10">
        <f t="shared" si="135"/>
        <v>0</v>
      </c>
      <c r="BI101" s="10">
        <f t="shared" si="136"/>
        <v>0</v>
      </c>
      <c r="BJ101" s="10">
        <f t="shared" si="137"/>
        <v>0</v>
      </c>
      <c r="BK101" s="10">
        <f t="shared" si="167"/>
        <v>0</v>
      </c>
      <c r="BL101" s="20">
        <f t="shared" si="168"/>
        <v>0</v>
      </c>
      <c r="BM101" s="20">
        <f t="shared" si="169"/>
        <v>0</v>
      </c>
      <c r="BN101" s="20">
        <f t="shared" si="170"/>
        <v>0</v>
      </c>
      <c r="BO101" s="20">
        <f t="shared" si="171"/>
        <v>0</v>
      </c>
      <c r="BP101" s="10"/>
      <c r="BQ101" s="10"/>
      <c r="BR101" s="10"/>
      <c r="BS101" s="20">
        <f t="shared" si="172"/>
        <v>0</v>
      </c>
      <c r="BT101" s="20">
        <f t="shared" si="173"/>
        <v>0</v>
      </c>
      <c r="BU101" s="20">
        <f t="shared" si="138"/>
        <v>0</v>
      </c>
      <c r="BV101" s="20">
        <f t="shared" si="139"/>
        <v>0</v>
      </c>
      <c r="BW101" s="20">
        <f t="shared" si="140"/>
        <v>0</v>
      </c>
      <c r="BX101" s="20">
        <f t="shared" si="141"/>
        <v>0</v>
      </c>
      <c r="BY101" s="20">
        <f t="shared" si="142"/>
        <v>0</v>
      </c>
      <c r="BZ101" s="20">
        <f t="shared" si="143"/>
        <v>0</v>
      </c>
      <c r="CA101" s="20">
        <f t="shared" si="174"/>
        <v>0</v>
      </c>
      <c r="CB101" s="20">
        <f t="shared" si="175"/>
        <v>0</v>
      </c>
      <c r="CD101" s="20">
        <f t="shared" si="176"/>
        <v>0</v>
      </c>
      <c r="CH101" s="110"/>
      <c r="CI101" s="22"/>
      <c r="CJ101" s="7"/>
      <c r="CV101" s="134">
        <f t="shared" si="190"/>
        <v>0</v>
      </c>
      <c r="CW101" s="134">
        <f t="shared" si="144"/>
        <v>0</v>
      </c>
      <c r="CX101" s="134">
        <f t="shared" si="145"/>
        <v>0</v>
      </c>
      <c r="CY101" s="134">
        <f t="shared" si="146"/>
        <v>0</v>
      </c>
      <c r="CZ101" s="134">
        <f t="shared" si="147"/>
        <v>0</v>
      </c>
      <c r="DA101" s="134">
        <f t="shared" si="148"/>
        <v>0</v>
      </c>
      <c r="DB101" s="134">
        <f t="shared" si="149"/>
        <v>0</v>
      </c>
      <c r="DC101" s="134">
        <f t="shared" si="150"/>
        <v>0</v>
      </c>
      <c r="DD101" s="134">
        <f t="shared" si="151"/>
        <v>0</v>
      </c>
      <c r="DE101" s="134">
        <f t="shared" si="152"/>
        <v>0</v>
      </c>
      <c r="DF101" s="134">
        <f t="shared" si="153"/>
        <v>0</v>
      </c>
      <c r="DG101" s="149">
        <f t="shared" si="177"/>
        <v>0</v>
      </c>
      <c r="DH101" s="149">
        <f t="shared" si="178"/>
        <v>0</v>
      </c>
      <c r="DI101" s="149">
        <f t="shared" si="179"/>
        <v>0</v>
      </c>
      <c r="DJ101" s="149">
        <f t="shared" si="180"/>
        <v>0</v>
      </c>
      <c r="DK101" s="149">
        <f t="shared" si="181"/>
        <v>0</v>
      </c>
      <c r="DL101" s="149">
        <f t="shared" si="182"/>
        <v>0</v>
      </c>
      <c r="DM101" s="149">
        <f t="shared" si="183"/>
        <v>0</v>
      </c>
      <c r="DN101" s="149">
        <f t="shared" si="184"/>
        <v>0</v>
      </c>
      <c r="DO101" s="149">
        <f t="shared" si="185"/>
        <v>0</v>
      </c>
      <c r="DP101" s="149">
        <f t="shared" si="186"/>
        <v>0</v>
      </c>
      <c r="DQ101" s="134">
        <f t="array" ref="DQ101">MIN(IF(JPRL=AI101,$AG$15:$AG$214))</f>
        <v>0</v>
      </c>
      <c r="DR101" s="134">
        <f t="array" ref="DR101">MAX(IF(JPRL=AI101,$AG$15:$AG$214))</f>
        <v>0</v>
      </c>
      <c r="DS101" s="132">
        <f t="shared" si="187"/>
        <v>0</v>
      </c>
    </row>
    <row r="102" spans="1:123" ht="24.95" customHeight="1" x14ac:dyDescent="0.25">
      <c r="A102" s="5">
        <v>88</v>
      </c>
      <c r="B102" s="214"/>
      <c r="C102" s="215"/>
      <c r="D102" s="193"/>
      <c r="E102" s="174"/>
      <c r="F102" s="175"/>
      <c r="G102" s="175"/>
      <c r="H102" s="175"/>
      <c r="I102" s="9"/>
      <c r="J102" s="169"/>
      <c r="K102" s="9"/>
      <c r="L102" s="170"/>
      <c r="M102" s="171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13"/>
      <c r="Y102" s="21"/>
      <c r="Z102" s="176"/>
      <c r="AA102" s="187">
        <f t="shared" si="154"/>
        <v>0</v>
      </c>
      <c r="AB102" s="7">
        <f t="shared" si="155"/>
        <v>0</v>
      </c>
      <c r="AC102" s="7">
        <f t="shared" si="119"/>
        <v>0</v>
      </c>
      <c r="AD102" s="10">
        <f t="shared" si="156"/>
        <v>0</v>
      </c>
      <c r="AE102" s="7">
        <f t="shared" si="157"/>
        <v>0</v>
      </c>
      <c r="AF102" s="7" t="str">
        <f t="shared" si="158"/>
        <v/>
      </c>
      <c r="AG102" s="10">
        <f t="shared" si="120"/>
        <v>0</v>
      </c>
      <c r="AH102" s="3" t="str">
        <f t="shared" si="188"/>
        <v/>
      </c>
      <c r="AI102" s="3" t="str">
        <f t="shared" si="189"/>
        <v/>
      </c>
      <c r="AJ102" s="3" t="str">
        <f t="array" ref="AJ102">IF(OR(AI102=$AI$15:AI101),"",AI102)</f>
        <v/>
      </c>
      <c r="AK102" s="3" t="str">
        <f t="shared" si="121"/>
        <v/>
      </c>
      <c r="AL102" s="3" t="str">
        <f t="array" ref="AL102">IF(OR(AK102=$AK$15:AK101),"",AK102)</f>
        <v/>
      </c>
      <c r="AM102" s="139" t="str">
        <f t="shared" si="159"/>
        <v/>
      </c>
      <c r="AN102" s="139" t="str">
        <f t="shared" si="160"/>
        <v/>
      </c>
      <c r="AO102" s="139" t="str">
        <f t="shared" si="161"/>
        <v/>
      </c>
      <c r="AP102" s="139" t="str">
        <f t="shared" si="162"/>
        <v/>
      </c>
      <c r="AQ102" s="139" t="str">
        <f t="shared" si="163"/>
        <v/>
      </c>
      <c r="AR102" s="10">
        <f t="shared" si="122"/>
        <v>0</v>
      </c>
      <c r="AS102" s="10">
        <f t="shared" si="123"/>
        <v>0</v>
      </c>
      <c r="AT102" s="10">
        <f t="shared" si="124"/>
        <v>0</v>
      </c>
      <c r="AU102" s="10">
        <f t="shared" si="125"/>
        <v>0</v>
      </c>
      <c r="AV102" s="10">
        <f t="shared" si="164"/>
        <v>0</v>
      </c>
      <c r="AW102" s="10">
        <f t="shared" si="126"/>
        <v>0</v>
      </c>
      <c r="AX102" s="10">
        <f t="shared" si="127"/>
        <v>0</v>
      </c>
      <c r="AY102" s="10">
        <f t="shared" si="128"/>
        <v>0</v>
      </c>
      <c r="AZ102" s="10">
        <f t="shared" si="129"/>
        <v>0</v>
      </c>
      <c r="BA102" s="10">
        <f t="shared" si="165"/>
        <v>0</v>
      </c>
      <c r="BB102" s="10">
        <f t="shared" si="130"/>
        <v>0</v>
      </c>
      <c r="BC102" s="10">
        <f t="shared" si="131"/>
        <v>0</v>
      </c>
      <c r="BD102" s="10">
        <f t="shared" si="132"/>
        <v>0</v>
      </c>
      <c r="BE102" s="10">
        <f t="shared" si="133"/>
        <v>0</v>
      </c>
      <c r="BF102" s="10">
        <f t="shared" si="166"/>
        <v>0</v>
      </c>
      <c r="BG102" s="10">
        <f t="shared" si="134"/>
        <v>0</v>
      </c>
      <c r="BH102" s="10">
        <f t="shared" si="135"/>
        <v>0</v>
      </c>
      <c r="BI102" s="10">
        <f t="shared" si="136"/>
        <v>0</v>
      </c>
      <c r="BJ102" s="10">
        <f t="shared" si="137"/>
        <v>0</v>
      </c>
      <c r="BK102" s="10">
        <f t="shared" si="167"/>
        <v>0</v>
      </c>
      <c r="BL102" s="20">
        <f t="shared" si="168"/>
        <v>0</v>
      </c>
      <c r="BM102" s="20">
        <f t="shared" si="169"/>
        <v>0</v>
      </c>
      <c r="BN102" s="20">
        <f t="shared" si="170"/>
        <v>0</v>
      </c>
      <c r="BO102" s="20">
        <f t="shared" si="171"/>
        <v>0</v>
      </c>
      <c r="BP102" s="10"/>
      <c r="BQ102" s="10"/>
      <c r="BR102" s="10"/>
      <c r="BS102" s="20">
        <f t="shared" si="172"/>
        <v>0</v>
      </c>
      <c r="BT102" s="20">
        <f t="shared" si="173"/>
        <v>0</v>
      </c>
      <c r="BU102" s="20">
        <f t="shared" si="138"/>
        <v>0</v>
      </c>
      <c r="BV102" s="20">
        <f t="shared" si="139"/>
        <v>0</v>
      </c>
      <c r="BW102" s="20">
        <f t="shared" si="140"/>
        <v>0</v>
      </c>
      <c r="BX102" s="20">
        <f t="shared" si="141"/>
        <v>0</v>
      </c>
      <c r="BY102" s="20">
        <f t="shared" si="142"/>
        <v>0</v>
      </c>
      <c r="BZ102" s="20">
        <f t="shared" si="143"/>
        <v>0</v>
      </c>
      <c r="CA102" s="20">
        <f t="shared" si="174"/>
        <v>0</v>
      </c>
      <c r="CB102" s="20">
        <f t="shared" si="175"/>
        <v>0</v>
      </c>
      <c r="CD102" s="20">
        <f t="shared" si="176"/>
        <v>0</v>
      </c>
      <c r="CH102" s="110"/>
      <c r="CI102" s="22"/>
      <c r="CJ102" s="7"/>
      <c r="CV102" s="134">
        <f t="shared" si="190"/>
        <v>0</v>
      </c>
      <c r="CW102" s="134">
        <f t="shared" si="144"/>
        <v>0</v>
      </c>
      <c r="CX102" s="134">
        <f t="shared" si="145"/>
        <v>0</v>
      </c>
      <c r="CY102" s="134">
        <f t="shared" si="146"/>
        <v>0</v>
      </c>
      <c r="CZ102" s="134">
        <f t="shared" si="147"/>
        <v>0</v>
      </c>
      <c r="DA102" s="134">
        <f t="shared" si="148"/>
        <v>0</v>
      </c>
      <c r="DB102" s="134">
        <f t="shared" si="149"/>
        <v>0</v>
      </c>
      <c r="DC102" s="134">
        <f t="shared" si="150"/>
        <v>0</v>
      </c>
      <c r="DD102" s="134">
        <f t="shared" si="151"/>
        <v>0</v>
      </c>
      <c r="DE102" s="134">
        <f t="shared" si="152"/>
        <v>0</v>
      </c>
      <c r="DF102" s="134">
        <f t="shared" si="153"/>
        <v>0</v>
      </c>
      <c r="DG102" s="149">
        <f t="shared" si="177"/>
        <v>0</v>
      </c>
      <c r="DH102" s="149">
        <f t="shared" si="178"/>
        <v>0</v>
      </c>
      <c r="DI102" s="149">
        <f t="shared" si="179"/>
        <v>0</v>
      </c>
      <c r="DJ102" s="149">
        <f t="shared" si="180"/>
        <v>0</v>
      </c>
      <c r="DK102" s="149">
        <f t="shared" si="181"/>
        <v>0</v>
      </c>
      <c r="DL102" s="149">
        <f t="shared" si="182"/>
        <v>0</v>
      </c>
      <c r="DM102" s="149">
        <f t="shared" si="183"/>
        <v>0</v>
      </c>
      <c r="DN102" s="149">
        <f t="shared" si="184"/>
        <v>0</v>
      </c>
      <c r="DO102" s="149">
        <f t="shared" si="185"/>
        <v>0</v>
      </c>
      <c r="DP102" s="149">
        <f t="shared" si="186"/>
        <v>0</v>
      </c>
      <c r="DQ102" s="134">
        <f t="array" ref="DQ102">MIN(IF(JPRL=AI102,$AG$15:$AG$214))</f>
        <v>0</v>
      </c>
      <c r="DR102" s="134">
        <f t="array" ref="DR102">MAX(IF(JPRL=AI102,$AG$15:$AG$214))</f>
        <v>0</v>
      </c>
      <c r="DS102" s="132">
        <f t="shared" si="187"/>
        <v>0</v>
      </c>
    </row>
    <row r="103" spans="1:123" ht="24.95" customHeight="1" x14ac:dyDescent="0.25">
      <c r="A103" s="5">
        <v>89</v>
      </c>
      <c r="B103" s="214"/>
      <c r="C103" s="215"/>
      <c r="D103" s="193"/>
      <c r="E103" s="174"/>
      <c r="F103" s="175"/>
      <c r="G103" s="175"/>
      <c r="H103" s="175"/>
      <c r="I103" s="9"/>
      <c r="J103" s="169"/>
      <c r="K103" s="9"/>
      <c r="L103" s="170"/>
      <c r="M103" s="171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13"/>
      <c r="Y103" s="21"/>
      <c r="Z103" s="176"/>
      <c r="AA103" s="187">
        <f t="shared" si="154"/>
        <v>0</v>
      </c>
      <c r="AB103" s="7">
        <f t="shared" si="155"/>
        <v>0</v>
      </c>
      <c r="AC103" s="7">
        <f t="shared" si="119"/>
        <v>0</v>
      </c>
      <c r="AD103" s="10">
        <f t="shared" si="156"/>
        <v>0</v>
      </c>
      <c r="AE103" s="7">
        <f t="shared" si="157"/>
        <v>0</v>
      </c>
      <c r="AF103" s="7" t="str">
        <f t="shared" si="158"/>
        <v/>
      </c>
      <c r="AG103" s="10">
        <f t="shared" si="120"/>
        <v>0</v>
      </c>
      <c r="AH103" s="3" t="str">
        <f t="shared" si="188"/>
        <v/>
      </c>
      <c r="AI103" s="3" t="str">
        <f t="shared" si="189"/>
        <v/>
      </c>
      <c r="AJ103" s="3" t="str">
        <f t="array" ref="AJ103">IF(OR(AI103=$AI$15:AI102),"",AI103)</f>
        <v/>
      </c>
      <c r="AK103" s="3" t="str">
        <f t="shared" si="121"/>
        <v/>
      </c>
      <c r="AL103" s="3" t="str">
        <f t="array" ref="AL103">IF(OR(AK103=$AK$15:AK102),"",AK103)</f>
        <v/>
      </c>
      <c r="AM103" s="139" t="str">
        <f t="shared" si="159"/>
        <v/>
      </c>
      <c r="AN103" s="139" t="str">
        <f t="shared" si="160"/>
        <v/>
      </c>
      <c r="AO103" s="139" t="str">
        <f t="shared" si="161"/>
        <v/>
      </c>
      <c r="AP103" s="139" t="str">
        <f t="shared" si="162"/>
        <v/>
      </c>
      <c r="AQ103" s="139" t="str">
        <f t="shared" si="163"/>
        <v/>
      </c>
      <c r="AR103" s="10">
        <f t="shared" si="122"/>
        <v>0</v>
      </c>
      <c r="AS103" s="10">
        <f t="shared" si="123"/>
        <v>0</v>
      </c>
      <c r="AT103" s="10">
        <f t="shared" si="124"/>
        <v>0</v>
      </c>
      <c r="AU103" s="10">
        <f t="shared" si="125"/>
        <v>0</v>
      </c>
      <c r="AV103" s="10">
        <f t="shared" si="164"/>
        <v>0</v>
      </c>
      <c r="AW103" s="10">
        <f t="shared" si="126"/>
        <v>0</v>
      </c>
      <c r="AX103" s="10">
        <f t="shared" si="127"/>
        <v>0</v>
      </c>
      <c r="AY103" s="10">
        <f t="shared" si="128"/>
        <v>0</v>
      </c>
      <c r="AZ103" s="10">
        <f t="shared" si="129"/>
        <v>0</v>
      </c>
      <c r="BA103" s="10">
        <f t="shared" si="165"/>
        <v>0</v>
      </c>
      <c r="BB103" s="10">
        <f t="shared" si="130"/>
        <v>0</v>
      </c>
      <c r="BC103" s="10">
        <f t="shared" si="131"/>
        <v>0</v>
      </c>
      <c r="BD103" s="10">
        <f t="shared" si="132"/>
        <v>0</v>
      </c>
      <c r="BE103" s="10">
        <f t="shared" si="133"/>
        <v>0</v>
      </c>
      <c r="BF103" s="10">
        <f t="shared" si="166"/>
        <v>0</v>
      </c>
      <c r="BG103" s="10">
        <f t="shared" si="134"/>
        <v>0</v>
      </c>
      <c r="BH103" s="10">
        <f t="shared" si="135"/>
        <v>0</v>
      </c>
      <c r="BI103" s="10">
        <f t="shared" si="136"/>
        <v>0</v>
      </c>
      <c r="BJ103" s="10">
        <f t="shared" si="137"/>
        <v>0</v>
      </c>
      <c r="BK103" s="10">
        <f t="shared" si="167"/>
        <v>0</v>
      </c>
      <c r="BL103" s="20">
        <f t="shared" si="168"/>
        <v>0</v>
      </c>
      <c r="BM103" s="20">
        <f t="shared" si="169"/>
        <v>0</v>
      </c>
      <c r="BN103" s="20">
        <f t="shared" si="170"/>
        <v>0</v>
      </c>
      <c r="BO103" s="20">
        <f t="shared" si="171"/>
        <v>0</v>
      </c>
      <c r="BP103" s="10"/>
      <c r="BQ103" s="10"/>
      <c r="BR103" s="10"/>
      <c r="BS103" s="20">
        <f t="shared" si="172"/>
        <v>0</v>
      </c>
      <c r="BT103" s="20">
        <f t="shared" si="173"/>
        <v>0</v>
      </c>
      <c r="BU103" s="20">
        <f t="shared" si="138"/>
        <v>0</v>
      </c>
      <c r="BV103" s="20">
        <f t="shared" si="139"/>
        <v>0</v>
      </c>
      <c r="BW103" s="20">
        <f t="shared" si="140"/>
        <v>0</v>
      </c>
      <c r="BX103" s="20">
        <f t="shared" si="141"/>
        <v>0</v>
      </c>
      <c r="BY103" s="20">
        <f t="shared" si="142"/>
        <v>0</v>
      </c>
      <c r="BZ103" s="20">
        <f t="shared" si="143"/>
        <v>0</v>
      </c>
      <c r="CA103" s="20">
        <f t="shared" si="174"/>
        <v>0</v>
      </c>
      <c r="CB103" s="20">
        <f t="shared" si="175"/>
        <v>0</v>
      </c>
      <c r="CD103" s="20">
        <f t="shared" si="176"/>
        <v>0</v>
      </c>
      <c r="CH103" s="110"/>
      <c r="CI103" s="22"/>
      <c r="CJ103" s="7"/>
      <c r="CV103" s="134">
        <f t="shared" si="190"/>
        <v>0</v>
      </c>
      <c r="CW103" s="134">
        <f t="shared" si="144"/>
        <v>0</v>
      </c>
      <c r="CX103" s="134">
        <f t="shared" si="145"/>
        <v>0</v>
      </c>
      <c r="CY103" s="134">
        <f t="shared" si="146"/>
        <v>0</v>
      </c>
      <c r="CZ103" s="134">
        <f t="shared" si="147"/>
        <v>0</v>
      </c>
      <c r="DA103" s="134">
        <f t="shared" si="148"/>
        <v>0</v>
      </c>
      <c r="DB103" s="134">
        <f t="shared" si="149"/>
        <v>0</v>
      </c>
      <c r="DC103" s="134">
        <f t="shared" si="150"/>
        <v>0</v>
      </c>
      <c r="DD103" s="134">
        <f t="shared" si="151"/>
        <v>0</v>
      </c>
      <c r="DE103" s="134">
        <f t="shared" si="152"/>
        <v>0</v>
      </c>
      <c r="DF103" s="134">
        <f t="shared" si="153"/>
        <v>0</v>
      </c>
      <c r="DG103" s="149">
        <f t="shared" si="177"/>
        <v>0</v>
      </c>
      <c r="DH103" s="149">
        <f t="shared" si="178"/>
        <v>0</v>
      </c>
      <c r="DI103" s="149">
        <f t="shared" si="179"/>
        <v>0</v>
      </c>
      <c r="DJ103" s="149">
        <f t="shared" si="180"/>
        <v>0</v>
      </c>
      <c r="DK103" s="149">
        <f t="shared" si="181"/>
        <v>0</v>
      </c>
      <c r="DL103" s="149">
        <f t="shared" si="182"/>
        <v>0</v>
      </c>
      <c r="DM103" s="149">
        <f t="shared" si="183"/>
        <v>0</v>
      </c>
      <c r="DN103" s="149">
        <f t="shared" si="184"/>
        <v>0</v>
      </c>
      <c r="DO103" s="149">
        <f t="shared" si="185"/>
        <v>0</v>
      </c>
      <c r="DP103" s="149">
        <f t="shared" si="186"/>
        <v>0</v>
      </c>
      <c r="DQ103" s="134">
        <f t="array" ref="DQ103">MIN(IF(JPRL=AI103,$AG$15:$AG$214))</f>
        <v>0</v>
      </c>
      <c r="DR103" s="134">
        <f t="array" ref="DR103">MAX(IF(JPRL=AI103,$AG$15:$AG$214))</f>
        <v>0</v>
      </c>
      <c r="DS103" s="132">
        <f t="shared" si="187"/>
        <v>0</v>
      </c>
    </row>
    <row r="104" spans="1:123" ht="24.95" customHeight="1" x14ac:dyDescent="0.25">
      <c r="A104" s="5">
        <v>90</v>
      </c>
      <c r="B104" s="214"/>
      <c r="C104" s="215"/>
      <c r="D104" s="193"/>
      <c r="E104" s="174"/>
      <c r="F104" s="175"/>
      <c r="G104" s="175"/>
      <c r="H104" s="175"/>
      <c r="I104" s="9"/>
      <c r="J104" s="169"/>
      <c r="K104" s="9"/>
      <c r="L104" s="170"/>
      <c r="M104" s="171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13"/>
      <c r="Y104" s="21"/>
      <c r="Z104" s="176"/>
      <c r="AA104" s="187">
        <f t="shared" si="154"/>
        <v>0</v>
      </c>
      <c r="AB104" s="7">
        <f t="shared" si="155"/>
        <v>0</v>
      </c>
      <c r="AC104" s="7">
        <f t="shared" si="119"/>
        <v>0</v>
      </c>
      <c r="AD104" s="10">
        <f t="shared" si="156"/>
        <v>0</v>
      </c>
      <c r="AE104" s="7">
        <f t="shared" si="157"/>
        <v>0</v>
      </c>
      <c r="AF104" s="7" t="str">
        <f t="shared" si="158"/>
        <v/>
      </c>
      <c r="AG104" s="10">
        <f t="shared" si="120"/>
        <v>0</v>
      </c>
      <c r="AH104" s="3" t="str">
        <f t="shared" si="188"/>
        <v/>
      </c>
      <c r="AI104" s="3" t="str">
        <f t="shared" si="189"/>
        <v/>
      </c>
      <c r="AJ104" s="3" t="str">
        <f t="array" ref="AJ104">IF(OR(AI104=$AI$15:AI103),"",AI104)</f>
        <v/>
      </c>
      <c r="AK104" s="3" t="str">
        <f t="shared" si="121"/>
        <v/>
      </c>
      <c r="AL104" s="3" t="str">
        <f t="array" ref="AL104">IF(OR(AK104=$AK$15:AK103),"",AK104)</f>
        <v/>
      </c>
      <c r="AM104" s="139" t="str">
        <f t="shared" si="159"/>
        <v/>
      </c>
      <c r="AN104" s="139" t="str">
        <f t="shared" si="160"/>
        <v/>
      </c>
      <c r="AO104" s="139" t="str">
        <f t="shared" si="161"/>
        <v/>
      </c>
      <c r="AP104" s="139" t="str">
        <f t="shared" si="162"/>
        <v/>
      </c>
      <c r="AQ104" s="139" t="str">
        <f t="shared" si="163"/>
        <v/>
      </c>
      <c r="AR104" s="10">
        <f t="shared" si="122"/>
        <v>0</v>
      </c>
      <c r="AS104" s="10">
        <f t="shared" si="123"/>
        <v>0</v>
      </c>
      <c r="AT104" s="10">
        <f t="shared" si="124"/>
        <v>0</v>
      </c>
      <c r="AU104" s="10">
        <f t="shared" si="125"/>
        <v>0</v>
      </c>
      <c r="AV104" s="10">
        <f t="shared" si="164"/>
        <v>0</v>
      </c>
      <c r="AW104" s="10">
        <f t="shared" si="126"/>
        <v>0</v>
      </c>
      <c r="AX104" s="10">
        <f t="shared" si="127"/>
        <v>0</v>
      </c>
      <c r="AY104" s="10">
        <f t="shared" si="128"/>
        <v>0</v>
      </c>
      <c r="AZ104" s="10">
        <f t="shared" si="129"/>
        <v>0</v>
      </c>
      <c r="BA104" s="10">
        <f t="shared" si="165"/>
        <v>0</v>
      </c>
      <c r="BB104" s="10">
        <f t="shared" si="130"/>
        <v>0</v>
      </c>
      <c r="BC104" s="10">
        <f t="shared" si="131"/>
        <v>0</v>
      </c>
      <c r="BD104" s="10">
        <f t="shared" si="132"/>
        <v>0</v>
      </c>
      <c r="BE104" s="10">
        <f t="shared" si="133"/>
        <v>0</v>
      </c>
      <c r="BF104" s="10">
        <f t="shared" si="166"/>
        <v>0</v>
      </c>
      <c r="BG104" s="10">
        <f t="shared" si="134"/>
        <v>0</v>
      </c>
      <c r="BH104" s="10">
        <f t="shared" si="135"/>
        <v>0</v>
      </c>
      <c r="BI104" s="10">
        <f t="shared" si="136"/>
        <v>0</v>
      </c>
      <c r="BJ104" s="10">
        <f t="shared" si="137"/>
        <v>0</v>
      </c>
      <c r="BK104" s="10">
        <f t="shared" si="167"/>
        <v>0</v>
      </c>
      <c r="BL104" s="20">
        <f t="shared" si="168"/>
        <v>0</v>
      </c>
      <c r="BM104" s="20">
        <f t="shared" si="169"/>
        <v>0</v>
      </c>
      <c r="BN104" s="20">
        <f t="shared" si="170"/>
        <v>0</v>
      </c>
      <c r="BO104" s="20">
        <f t="shared" si="171"/>
        <v>0</v>
      </c>
      <c r="BP104" s="10"/>
      <c r="BQ104" s="10"/>
      <c r="BR104" s="10"/>
      <c r="BS104" s="20">
        <f t="shared" si="172"/>
        <v>0</v>
      </c>
      <c r="BT104" s="20">
        <f t="shared" si="173"/>
        <v>0</v>
      </c>
      <c r="BU104" s="20">
        <f t="shared" si="138"/>
        <v>0</v>
      </c>
      <c r="BV104" s="20">
        <f t="shared" si="139"/>
        <v>0</v>
      </c>
      <c r="BW104" s="20">
        <f t="shared" si="140"/>
        <v>0</v>
      </c>
      <c r="BX104" s="20">
        <f t="shared" si="141"/>
        <v>0</v>
      </c>
      <c r="BY104" s="20">
        <f t="shared" si="142"/>
        <v>0</v>
      </c>
      <c r="BZ104" s="20">
        <f t="shared" si="143"/>
        <v>0</v>
      </c>
      <c r="CA104" s="20">
        <f t="shared" si="174"/>
        <v>0</v>
      </c>
      <c r="CB104" s="20">
        <f t="shared" si="175"/>
        <v>0</v>
      </c>
      <c r="CD104" s="20">
        <f t="shared" si="176"/>
        <v>0</v>
      </c>
      <c r="CH104" s="110"/>
      <c r="CI104" s="22"/>
      <c r="CJ104" s="7"/>
      <c r="CV104" s="134">
        <f t="shared" si="190"/>
        <v>0</v>
      </c>
      <c r="CW104" s="134">
        <f t="shared" si="144"/>
        <v>0</v>
      </c>
      <c r="CX104" s="134">
        <f t="shared" si="145"/>
        <v>0</v>
      </c>
      <c r="CY104" s="134">
        <f t="shared" si="146"/>
        <v>0</v>
      </c>
      <c r="CZ104" s="134">
        <f t="shared" si="147"/>
        <v>0</v>
      </c>
      <c r="DA104" s="134">
        <f t="shared" si="148"/>
        <v>0</v>
      </c>
      <c r="DB104" s="134">
        <f t="shared" si="149"/>
        <v>0</v>
      </c>
      <c r="DC104" s="134">
        <f t="shared" si="150"/>
        <v>0</v>
      </c>
      <c r="DD104" s="134">
        <f t="shared" si="151"/>
        <v>0</v>
      </c>
      <c r="DE104" s="134">
        <f t="shared" si="152"/>
        <v>0</v>
      </c>
      <c r="DF104" s="134">
        <f t="shared" si="153"/>
        <v>0</v>
      </c>
      <c r="DG104" s="149">
        <f t="shared" si="177"/>
        <v>0</v>
      </c>
      <c r="DH104" s="149">
        <f t="shared" si="178"/>
        <v>0</v>
      </c>
      <c r="DI104" s="149">
        <f t="shared" si="179"/>
        <v>0</v>
      </c>
      <c r="DJ104" s="149">
        <f t="shared" si="180"/>
        <v>0</v>
      </c>
      <c r="DK104" s="149">
        <f t="shared" si="181"/>
        <v>0</v>
      </c>
      <c r="DL104" s="149">
        <f t="shared" si="182"/>
        <v>0</v>
      </c>
      <c r="DM104" s="149">
        <f t="shared" si="183"/>
        <v>0</v>
      </c>
      <c r="DN104" s="149">
        <f t="shared" si="184"/>
        <v>0</v>
      </c>
      <c r="DO104" s="149">
        <f t="shared" si="185"/>
        <v>0</v>
      </c>
      <c r="DP104" s="149">
        <f t="shared" si="186"/>
        <v>0</v>
      </c>
      <c r="DQ104" s="134">
        <f t="array" ref="DQ104">MIN(IF(JPRL=AI104,$AG$15:$AG$214))</f>
        <v>0</v>
      </c>
      <c r="DR104" s="134">
        <f t="array" ref="DR104">MAX(IF(JPRL=AI104,$AG$15:$AG$214))</f>
        <v>0</v>
      </c>
      <c r="DS104" s="132">
        <f t="shared" si="187"/>
        <v>0</v>
      </c>
    </row>
    <row r="105" spans="1:123" ht="24.95" customHeight="1" x14ac:dyDescent="0.25">
      <c r="A105" s="5">
        <v>91</v>
      </c>
      <c r="B105" s="214"/>
      <c r="C105" s="215"/>
      <c r="D105" s="193"/>
      <c r="E105" s="174"/>
      <c r="F105" s="175"/>
      <c r="G105" s="175"/>
      <c r="H105" s="175"/>
      <c r="I105" s="9"/>
      <c r="J105" s="169"/>
      <c r="K105" s="9"/>
      <c r="L105" s="170"/>
      <c r="M105" s="171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3"/>
      <c r="Y105" s="21"/>
      <c r="Z105" s="176"/>
      <c r="AA105" s="187">
        <f t="shared" si="154"/>
        <v>0</v>
      </c>
      <c r="AB105" s="7">
        <f t="shared" si="155"/>
        <v>0</v>
      </c>
      <c r="AC105" s="7">
        <f t="shared" si="119"/>
        <v>0</v>
      </c>
      <c r="AD105" s="10">
        <f t="shared" si="156"/>
        <v>0</v>
      </c>
      <c r="AE105" s="7">
        <f t="shared" si="157"/>
        <v>0</v>
      </c>
      <c r="AF105" s="7" t="str">
        <f t="shared" si="158"/>
        <v/>
      </c>
      <c r="AG105" s="10">
        <f t="shared" si="120"/>
        <v>0</v>
      </c>
      <c r="AH105" s="3" t="str">
        <f t="shared" si="188"/>
        <v/>
      </c>
      <c r="AI105" s="3" t="str">
        <f t="shared" si="189"/>
        <v/>
      </c>
      <c r="AJ105" s="3" t="str">
        <f t="array" ref="AJ105">IF(OR(AI105=$AI$15:AI104),"",AI105)</f>
        <v/>
      </c>
      <c r="AK105" s="3" t="str">
        <f t="shared" si="121"/>
        <v/>
      </c>
      <c r="AL105" s="3" t="str">
        <f t="array" ref="AL105">IF(OR(AK105=$AK$15:AK104),"",AK105)</f>
        <v/>
      </c>
      <c r="AM105" s="139" t="str">
        <f t="shared" si="159"/>
        <v/>
      </c>
      <c r="AN105" s="139" t="str">
        <f t="shared" si="160"/>
        <v/>
      </c>
      <c r="AO105" s="139" t="str">
        <f t="shared" si="161"/>
        <v/>
      </c>
      <c r="AP105" s="139" t="str">
        <f t="shared" si="162"/>
        <v/>
      </c>
      <c r="AQ105" s="139" t="str">
        <f t="shared" si="163"/>
        <v/>
      </c>
      <c r="AR105" s="10">
        <f t="shared" si="122"/>
        <v>0</v>
      </c>
      <c r="AS105" s="10">
        <f t="shared" si="123"/>
        <v>0</v>
      </c>
      <c r="AT105" s="10">
        <f t="shared" si="124"/>
        <v>0</v>
      </c>
      <c r="AU105" s="10">
        <f t="shared" si="125"/>
        <v>0</v>
      </c>
      <c r="AV105" s="10">
        <f t="shared" si="164"/>
        <v>0</v>
      </c>
      <c r="AW105" s="10">
        <f t="shared" si="126"/>
        <v>0</v>
      </c>
      <c r="AX105" s="10">
        <f t="shared" si="127"/>
        <v>0</v>
      </c>
      <c r="AY105" s="10">
        <f t="shared" si="128"/>
        <v>0</v>
      </c>
      <c r="AZ105" s="10">
        <f t="shared" si="129"/>
        <v>0</v>
      </c>
      <c r="BA105" s="10">
        <f t="shared" si="165"/>
        <v>0</v>
      </c>
      <c r="BB105" s="10">
        <f t="shared" si="130"/>
        <v>0</v>
      </c>
      <c r="BC105" s="10">
        <f t="shared" si="131"/>
        <v>0</v>
      </c>
      <c r="BD105" s="10">
        <f t="shared" si="132"/>
        <v>0</v>
      </c>
      <c r="BE105" s="10">
        <f t="shared" si="133"/>
        <v>0</v>
      </c>
      <c r="BF105" s="10">
        <f t="shared" si="166"/>
        <v>0</v>
      </c>
      <c r="BG105" s="10">
        <f t="shared" si="134"/>
        <v>0</v>
      </c>
      <c r="BH105" s="10">
        <f t="shared" si="135"/>
        <v>0</v>
      </c>
      <c r="BI105" s="10">
        <f t="shared" si="136"/>
        <v>0</v>
      </c>
      <c r="BJ105" s="10">
        <f t="shared" si="137"/>
        <v>0</v>
      </c>
      <c r="BK105" s="10">
        <f t="shared" si="167"/>
        <v>0</v>
      </c>
      <c r="BL105" s="20">
        <f t="shared" si="168"/>
        <v>0</v>
      </c>
      <c r="BM105" s="20">
        <f t="shared" si="169"/>
        <v>0</v>
      </c>
      <c r="BN105" s="20">
        <f t="shared" si="170"/>
        <v>0</v>
      </c>
      <c r="BO105" s="20">
        <f t="shared" si="171"/>
        <v>0</v>
      </c>
      <c r="BP105" s="10"/>
      <c r="BQ105" s="10"/>
      <c r="BR105" s="10"/>
      <c r="BS105" s="20">
        <f t="shared" si="172"/>
        <v>0</v>
      </c>
      <c r="BT105" s="20">
        <f t="shared" si="173"/>
        <v>0</v>
      </c>
      <c r="BU105" s="20">
        <f t="shared" si="138"/>
        <v>0</v>
      </c>
      <c r="BV105" s="20">
        <f t="shared" si="139"/>
        <v>0</v>
      </c>
      <c r="BW105" s="20">
        <f t="shared" si="140"/>
        <v>0</v>
      </c>
      <c r="BX105" s="20">
        <f t="shared" si="141"/>
        <v>0</v>
      </c>
      <c r="BY105" s="20">
        <f t="shared" si="142"/>
        <v>0</v>
      </c>
      <c r="BZ105" s="20">
        <f t="shared" si="143"/>
        <v>0</v>
      </c>
      <c r="CA105" s="20">
        <f t="shared" si="174"/>
        <v>0</v>
      </c>
      <c r="CB105" s="20">
        <f t="shared" si="175"/>
        <v>0</v>
      </c>
      <c r="CD105" s="20">
        <f t="shared" si="176"/>
        <v>0</v>
      </c>
      <c r="CH105" s="110"/>
      <c r="CI105" s="22"/>
      <c r="CJ105" s="7"/>
      <c r="CV105" s="134">
        <f t="shared" si="190"/>
        <v>0</v>
      </c>
      <c r="CW105" s="134">
        <f t="shared" si="144"/>
        <v>0</v>
      </c>
      <c r="CX105" s="134">
        <f t="shared" si="145"/>
        <v>0</v>
      </c>
      <c r="CY105" s="134">
        <f t="shared" si="146"/>
        <v>0</v>
      </c>
      <c r="CZ105" s="134">
        <f t="shared" si="147"/>
        <v>0</v>
      </c>
      <c r="DA105" s="134">
        <f t="shared" si="148"/>
        <v>0</v>
      </c>
      <c r="DB105" s="134">
        <f t="shared" si="149"/>
        <v>0</v>
      </c>
      <c r="DC105" s="134">
        <f t="shared" si="150"/>
        <v>0</v>
      </c>
      <c r="DD105" s="134">
        <f t="shared" si="151"/>
        <v>0</v>
      </c>
      <c r="DE105" s="134">
        <f t="shared" si="152"/>
        <v>0</v>
      </c>
      <c r="DF105" s="134">
        <f t="shared" si="153"/>
        <v>0</v>
      </c>
      <c r="DG105" s="149">
        <f t="shared" si="177"/>
        <v>0</v>
      </c>
      <c r="DH105" s="149">
        <f t="shared" si="178"/>
        <v>0</v>
      </c>
      <c r="DI105" s="149">
        <f t="shared" si="179"/>
        <v>0</v>
      </c>
      <c r="DJ105" s="149">
        <f t="shared" si="180"/>
        <v>0</v>
      </c>
      <c r="DK105" s="149">
        <f t="shared" si="181"/>
        <v>0</v>
      </c>
      <c r="DL105" s="149">
        <f t="shared" si="182"/>
        <v>0</v>
      </c>
      <c r="DM105" s="149">
        <f t="shared" si="183"/>
        <v>0</v>
      </c>
      <c r="DN105" s="149">
        <f t="shared" si="184"/>
        <v>0</v>
      </c>
      <c r="DO105" s="149">
        <f t="shared" si="185"/>
        <v>0</v>
      </c>
      <c r="DP105" s="149">
        <f t="shared" si="186"/>
        <v>0</v>
      </c>
      <c r="DQ105" s="134">
        <f t="array" ref="DQ105">MIN(IF(JPRL=AI105,$AG$15:$AG$214))</f>
        <v>0</v>
      </c>
      <c r="DR105" s="134">
        <f t="array" ref="DR105">MAX(IF(JPRL=AI105,$AG$15:$AG$214))</f>
        <v>0</v>
      </c>
      <c r="DS105" s="132">
        <f t="shared" si="187"/>
        <v>0</v>
      </c>
    </row>
    <row r="106" spans="1:123" ht="24.95" customHeight="1" x14ac:dyDescent="0.25">
      <c r="A106" s="5">
        <v>92</v>
      </c>
      <c r="B106" s="214"/>
      <c r="C106" s="215"/>
      <c r="D106" s="193"/>
      <c r="E106" s="174"/>
      <c r="F106" s="175"/>
      <c r="G106" s="175"/>
      <c r="H106" s="175"/>
      <c r="I106" s="9"/>
      <c r="J106" s="169"/>
      <c r="K106" s="9"/>
      <c r="L106" s="170"/>
      <c r="M106" s="171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3"/>
      <c r="Y106" s="21"/>
      <c r="Z106" s="176"/>
      <c r="AA106" s="187">
        <f t="shared" si="154"/>
        <v>0</v>
      </c>
      <c r="AB106" s="7">
        <f t="shared" si="155"/>
        <v>0</v>
      </c>
      <c r="AC106" s="7">
        <f t="shared" si="119"/>
        <v>0</v>
      </c>
      <c r="AD106" s="10">
        <f t="shared" si="156"/>
        <v>0</v>
      </c>
      <c r="AE106" s="7">
        <f t="shared" si="157"/>
        <v>0</v>
      </c>
      <c r="AF106" s="7" t="str">
        <f t="shared" si="158"/>
        <v/>
      </c>
      <c r="AG106" s="10">
        <f t="shared" si="120"/>
        <v>0</v>
      </c>
      <c r="AH106" s="3" t="str">
        <f t="shared" si="188"/>
        <v/>
      </c>
      <c r="AI106" s="3" t="str">
        <f t="shared" si="189"/>
        <v/>
      </c>
      <c r="AJ106" s="3" t="str">
        <f t="array" ref="AJ106">IF(OR(AI106=$AI$15:AI105),"",AI106)</f>
        <v/>
      </c>
      <c r="AK106" s="3" t="str">
        <f t="shared" si="121"/>
        <v/>
      </c>
      <c r="AL106" s="3" t="str">
        <f t="array" ref="AL106">IF(OR(AK106=$AK$15:AK105),"",AK106)</f>
        <v/>
      </c>
      <c r="AM106" s="139" t="str">
        <f t="shared" si="159"/>
        <v/>
      </c>
      <c r="AN106" s="139" t="str">
        <f t="shared" si="160"/>
        <v/>
      </c>
      <c r="AO106" s="139" t="str">
        <f t="shared" si="161"/>
        <v/>
      </c>
      <c r="AP106" s="139" t="str">
        <f t="shared" si="162"/>
        <v/>
      </c>
      <c r="AQ106" s="139" t="str">
        <f t="shared" si="163"/>
        <v/>
      </c>
      <c r="AR106" s="10">
        <f t="shared" si="122"/>
        <v>0</v>
      </c>
      <c r="AS106" s="10">
        <f t="shared" si="123"/>
        <v>0</v>
      </c>
      <c r="AT106" s="10">
        <f t="shared" si="124"/>
        <v>0</v>
      </c>
      <c r="AU106" s="10">
        <f t="shared" si="125"/>
        <v>0</v>
      </c>
      <c r="AV106" s="10">
        <f t="shared" si="164"/>
        <v>0</v>
      </c>
      <c r="AW106" s="10">
        <f t="shared" si="126"/>
        <v>0</v>
      </c>
      <c r="AX106" s="10">
        <f t="shared" si="127"/>
        <v>0</v>
      </c>
      <c r="AY106" s="10">
        <f t="shared" si="128"/>
        <v>0</v>
      </c>
      <c r="AZ106" s="10">
        <f t="shared" si="129"/>
        <v>0</v>
      </c>
      <c r="BA106" s="10">
        <f t="shared" si="165"/>
        <v>0</v>
      </c>
      <c r="BB106" s="10">
        <f t="shared" si="130"/>
        <v>0</v>
      </c>
      <c r="BC106" s="10">
        <f t="shared" si="131"/>
        <v>0</v>
      </c>
      <c r="BD106" s="10">
        <f t="shared" si="132"/>
        <v>0</v>
      </c>
      <c r="BE106" s="10">
        <f t="shared" si="133"/>
        <v>0</v>
      </c>
      <c r="BF106" s="10">
        <f t="shared" si="166"/>
        <v>0</v>
      </c>
      <c r="BG106" s="10">
        <f t="shared" si="134"/>
        <v>0</v>
      </c>
      <c r="BH106" s="10">
        <f t="shared" si="135"/>
        <v>0</v>
      </c>
      <c r="BI106" s="10">
        <f t="shared" si="136"/>
        <v>0</v>
      </c>
      <c r="BJ106" s="10">
        <f t="shared" si="137"/>
        <v>0</v>
      </c>
      <c r="BK106" s="10">
        <f t="shared" si="167"/>
        <v>0</v>
      </c>
      <c r="BL106" s="20">
        <f t="shared" si="168"/>
        <v>0</v>
      </c>
      <c r="BM106" s="20">
        <f t="shared" si="169"/>
        <v>0</v>
      </c>
      <c r="BN106" s="20">
        <f t="shared" si="170"/>
        <v>0</v>
      </c>
      <c r="BO106" s="20">
        <f t="shared" si="171"/>
        <v>0</v>
      </c>
      <c r="BP106" s="10"/>
      <c r="BQ106" s="10"/>
      <c r="BR106" s="10"/>
      <c r="BS106" s="20">
        <f t="shared" si="172"/>
        <v>0</v>
      </c>
      <c r="BT106" s="20">
        <f t="shared" si="173"/>
        <v>0</v>
      </c>
      <c r="BU106" s="20">
        <f t="shared" si="138"/>
        <v>0</v>
      </c>
      <c r="BV106" s="20">
        <f t="shared" si="139"/>
        <v>0</v>
      </c>
      <c r="BW106" s="20">
        <f t="shared" si="140"/>
        <v>0</v>
      </c>
      <c r="BX106" s="20">
        <f t="shared" si="141"/>
        <v>0</v>
      </c>
      <c r="BY106" s="20">
        <f t="shared" si="142"/>
        <v>0</v>
      </c>
      <c r="BZ106" s="20">
        <f t="shared" si="143"/>
        <v>0</v>
      </c>
      <c r="CA106" s="20">
        <f t="shared" si="174"/>
        <v>0</v>
      </c>
      <c r="CB106" s="20">
        <f t="shared" si="175"/>
        <v>0</v>
      </c>
      <c r="CD106" s="20">
        <f t="shared" si="176"/>
        <v>0</v>
      </c>
      <c r="CH106" s="110"/>
      <c r="CI106" s="22"/>
      <c r="CJ106" s="7"/>
      <c r="CV106" s="134">
        <f t="shared" si="190"/>
        <v>0</v>
      </c>
      <c r="CW106" s="134">
        <f t="shared" si="144"/>
        <v>0</v>
      </c>
      <c r="CX106" s="134">
        <f t="shared" si="145"/>
        <v>0</v>
      </c>
      <c r="CY106" s="134">
        <f t="shared" si="146"/>
        <v>0</v>
      </c>
      <c r="CZ106" s="134">
        <f t="shared" si="147"/>
        <v>0</v>
      </c>
      <c r="DA106" s="134">
        <f t="shared" si="148"/>
        <v>0</v>
      </c>
      <c r="DB106" s="134">
        <f t="shared" si="149"/>
        <v>0</v>
      </c>
      <c r="DC106" s="134">
        <f t="shared" si="150"/>
        <v>0</v>
      </c>
      <c r="DD106" s="134">
        <f t="shared" si="151"/>
        <v>0</v>
      </c>
      <c r="DE106" s="134">
        <f t="shared" si="152"/>
        <v>0</v>
      </c>
      <c r="DF106" s="134">
        <f t="shared" si="153"/>
        <v>0</v>
      </c>
      <c r="DG106" s="149">
        <f t="shared" si="177"/>
        <v>0</v>
      </c>
      <c r="DH106" s="149">
        <f t="shared" si="178"/>
        <v>0</v>
      </c>
      <c r="DI106" s="149">
        <f t="shared" si="179"/>
        <v>0</v>
      </c>
      <c r="DJ106" s="149">
        <f t="shared" si="180"/>
        <v>0</v>
      </c>
      <c r="DK106" s="149">
        <f t="shared" si="181"/>
        <v>0</v>
      </c>
      <c r="DL106" s="149">
        <f t="shared" si="182"/>
        <v>0</v>
      </c>
      <c r="DM106" s="149">
        <f t="shared" si="183"/>
        <v>0</v>
      </c>
      <c r="DN106" s="149">
        <f t="shared" si="184"/>
        <v>0</v>
      </c>
      <c r="DO106" s="149">
        <f t="shared" si="185"/>
        <v>0</v>
      </c>
      <c r="DP106" s="149">
        <f t="shared" si="186"/>
        <v>0</v>
      </c>
      <c r="DQ106" s="134">
        <f t="array" ref="DQ106">MIN(IF(JPRL=AI106,$AG$15:$AG$214))</f>
        <v>0</v>
      </c>
      <c r="DR106" s="134">
        <f t="array" ref="DR106">MAX(IF(JPRL=AI106,$AG$15:$AG$214))</f>
        <v>0</v>
      </c>
      <c r="DS106" s="132">
        <f t="shared" si="187"/>
        <v>0</v>
      </c>
    </row>
    <row r="107" spans="1:123" ht="24.95" customHeight="1" x14ac:dyDescent="0.25">
      <c r="A107" s="5">
        <v>93</v>
      </c>
      <c r="B107" s="214"/>
      <c r="C107" s="215"/>
      <c r="D107" s="193"/>
      <c r="E107" s="174"/>
      <c r="F107" s="175"/>
      <c r="G107" s="175"/>
      <c r="H107" s="175"/>
      <c r="I107" s="9"/>
      <c r="J107" s="169"/>
      <c r="K107" s="9"/>
      <c r="L107" s="170"/>
      <c r="M107" s="171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3"/>
      <c r="Y107" s="21"/>
      <c r="Z107" s="176"/>
      <c r="AA107" s="187">
        <f t="shared" si="154"/>
        <v>0</v>
      </c>
      <c r="AB107" s="7">
        <f t="shared" si="155"/>
        <v>0</v>
      </c>
      <c r="AC107" s="7">
        <f t="shared" si="119"/>
        <v>0</v>
      </c>
      <c r="AD107" s="10">
        <f t="shared" si="156"/>
        <v>0</v>
      </c>
      <c r="AE107" s="7">
        <f t="shared" si="157"/>
        <v>0</v>
      </c>
      <c r="AF107" s="7" t="str">
        <f t="shared" si="158"/>
        <v/>
      </c>
      <c r="AG107" s="10">
        <f t="shared" si="120"/>
        <v>0</v>
      </c>
      <c r="AH107" s="3" t="str">
        <f t="shared" si="188"/>
        <v/>
      </c>
      <c r="AI107" s="3" t="str">
        <f t="shared" si="189"/>
        <v/>
      </c>
      <c r="AJ107" s="3" t="str">
        <f t="array" ref="AJ107">IF(OR(AI107=$AI$15:AI106),"",AI107)</f>
        <v/>
      </c>
      <c r="AK107" s="3" t="str">
        <f t="shared" si="121"/>
        <v/>
      </c>
      <c r="AL107" s="3" t="str">
        <f t="array" ref="AL107">IF(OR(AK107=$AK$15:AK106),"",AK107)</f>
        <v/>
      </c>
      <c r="AM107" s="139" t="str">
        <f t="shared" si="159"/>
        <v/>
      </c>
      <c r="AN107" s="139" t="str">
        <f t="shared" si="160"/>
        <v/>
      </c>
      <c r="AO107" s="139" t="str">
        <f t="shared" si="161"/>
        <v/>
      </c>
      <c r="AP107" s="139" t="str">
        <f t="shared" si="162"/>
        <v/>
      </c>
      <c r="AQ107" s="139" t="str">
        <f t="shared" si="163"/>
        <v/>
      </c>
      <c r="AR107" s="10">
        <f t="shared" si="122"/>
        <v>0</v>
      </c>
      <c r="AS107" s="10">
        <f t="shared" si="123"/>
        <v>0</v>
      </c>
      <c r="AT107" s="10">
        <f t="shared" si="124"/>
        <v>0</v>
      </c>
      <c r="AU107" s="10">
        <f t="shared" si="125"/>
        <v>0</v>
      </c>
      <c r="AV107" s="10">
        <f t="shared" si="164"/>
        <v>0</v>
      </c>
      <c r="AW107" s="10">
        <f t="shared" si="126"/>
        <v>0</v>
      </c>
      <c r="AX107" s="10">
        <f t="shared" si="127"/>
        <v>0</v>
      </c>
      <c r="AY107" s="10">
        <f t="shared" si="128"/>
        <v>0</v>
      </c>
      <c r="AZ107" s="10">
        <f t="shared" si="129"/>
        <v>0</v>
      </c>
      <c r="BA107" s="10">
        <f t="shared" si="165"/>
        <v>0</v>
      </c>
      <c r="BB107" s="10">
        <f t="shared" si="130"/>
        <v>0</v>
      </c>
      <c r="BC107" s="10">
        <f t="shared" si="131"/>
        <v>0</v>
      </c>
      <c r="BD107" s="10">
        <f t="shared" si="132"/>
        <v>0</v>
      </c>
      <c r="BE107" s="10">
        <f t="shared" si="133"/>
        <v>0</v>
      </c>
      <c r="BF107" s="10">
        <f t="shared" si="166"/>
        <v>0</v>
      </c>
      <c r="BG107" s="10">
        <f t="shared" si="134"/>
        <v>0</v>
      </c>
      <c r="BH107" s="10">
        <f t="shared" si="135"/>
        <v>0</v>
      </c>
      <c r="BI107" s="10">
        <f t="shared" si="136"/>
        <v>0</v>
      </c>
      <c r="BJ107" s="10">
        <f t="shared" si="137"/>
        <v>0</v>
      </c>
      <c r="BK107" s="10">
        <f t="shared" si="167"/>
        <v>0</v>
      </c>
      <c r="BL107" s="20">
        <f t="shared" si="168"/>
        <v>0</v>
      </c>
      <c r="BM107" s="20">
        <f t="shared" si="169"/>
        <v>0</v>
      </c>
      <c r="BN107" s="20">
        <f t="shared" si="170"/>
        <v>0</v>
      </c>
      <c r="BO107" s="20">
        <f t="shared" si="171"/>
        <v>0</v>
      </c>
      <c r="BP107" s="10"/>
      <c r="BQ107" s="10"/>
      <c r="BR107" s="10"/>
      <c r="BS107" s="20">
        <f t="shared" si="172"/>
        <v>0</v>
      </c>
      <c r="BT107" s="20">
        <f t="shared" si="173"/>
        <v>0</v>
      </c>
      <c r="BU107" s="20">
        <f t="shared" si="138"/>
        <v>0</v>
      </c>
      <c r="BV107" s="20">
        <f t="shared" si="139"/>
        <v>0</v>
      </c>
      <c r="BW107" s="20">
        <f t="shared" si="140"/>
        <v>0</v>
      </c>
      <c r="BX107" s="20">
        <f t="shared" si="141"/>
        <v>0</v>
      </c>
      <c r="BY107" s="20">
        <f t="shared" si="142"/>
        <v>0</v>
      </c>
      <c r="BZ107" s="20">
        <f t="shared" si="143"/>
        <v>0</v>
      </c>
      <c r="CA107" s="20">
        <f t="shared" si="174"/>
        <v>0</v>
      </c>
      <c r="CB107" s="20">
        <f t="shared" si="175"/>
        <v>0</v>
      </c>
      <c r="CD107" s="20">
        <f t="shared" si="176"/>
        <v>0</v>
      </c>
      <c r="CH107" s="110"/>
      <c r="CI107" s="22"/>
      <c r="CJ107" s="7"/>
      <c r="CV107" s="134">
        <f t="shared" si="190"/>
        <v>0</v>
      </c>
      <c r="CW107" s="134">
        <f t="shared" si="144"/>
        <v>0</v>
      </c>
      <c r="CX107" s="134">
        <f t="shared" si="145"/>
        <v>0</v>
      </c>
      <c r="CY107" s="134">
        <f t="shared" si="146"/>
        <v>0</v>
      </c>
      <c r="CZ107" s="134">
        <f t="shared" si="147"/>
        <v>0</v>
      </c>
      <c r="DA107" s="134">
        <f t="shared" si="148"/>
        <v>0</v>
      </c>
      <c r="DB107" s="134">
        <f t="shared" si="149"/>
        <v>0</v>
      </c>
      <c r="DC107" s="134">
        <f t="shared" si="150"/>
        <v>0</v>
      </c>
      <c r="DD107" s="134">
        <f t="shared" si="151"/>
        <v>0</v>
      </c>
      <c r="DE107" s="134">
        <f t="shared" si="152"/>
        <v>0</v>
      </c>
      <c r="DF107" s="134">
        <f t="shared" si="153"/>
        <v>0</v>
      </c>
      <c r="DG107" s="149">
        <f t="shared" si="177"/>
        <v>0</v>
      </c>
      <c r="DH107" s="149">
        <f t="shared" si="178"/>
        <v>0</v>
      </c>
      <c r="DI107" s="149">
        <f t="shared" si="179"/>
        <v>0</v>
      </c>
      <c r="DJ107" s="149">
        <f t="shared" si="180"/>
        <v>0</v>
      </c>
      <c r="DK107" s="149">
        <f t="shared" si="181"/>
        <v>0</v>
      </c>
      <c r="DL107" s="149">
        <f t="shared" si="182"/>
        <v>0</v>
      </c>
      <c r="DM107" s="149">
        <f t="shared" si="183"/>
        <v>0</v>
      </c>
      <c r="DN107" s="149">
        <f t="shared" si="184"/>
        <v>0</v>
      </c>
      <c r="DO107" s="149">
        <f t="shared" si="185"/>
        <v>0</v>
      </c>
      <c r="DP107" s="149">
        <f t="shared" si="186"/>
        <v>0</v>
      </c>
      <c r="DQ107" s="134">
        <f t="array" ref="DQ107">MIN(IF(JPRL=AI107,$AG$15:$AG$214))</f>
        <v>0</v>
      </c>
      <c r="DR107" s="134">
        <f t="array" ref="DR107">MAX(IF(JPRL=AI107,$AG$15:$AG$214))</f>
        <v>0</v>
      </c>
      <c r="DS107" s="132">
        <f t="shared" si="187"/>
        <v>0</v>
      </c>
    </row>
    <row r="108" spans="1:123" ht="24.95" customHeight="1" x14ac:dyDescent="0.25">
      <c r="A108" s="5">
        <v>94</v>
      </c>
      <c r="B108" s="214"/>
      <c r="C108" s="215"/>
      <c r="D108" s="193"/>
      <c r="E108" s="174"/>
      <c r="F108" s="175"/>
      <c r="G108" s="175"/>
      <c r="H108" s="175"/>
      <c r="I108" s="9"/>
      <c r="J108" s="169"/>
      <c r="K108" s="9"/>
      <c r="L108" s="170"/>
      <c r="M108" s="171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3"/>
      <c r="Y108" s="21"/>
      <c r="Z108" s="176"/>
      <c r="AA108" s="187">
        <f t="shared" si="154"/>
        <v>0</v>
      </c>
      <c r="AB108" s="7">
        <f t="shared" si="155"/>
        <v>0</v>
      </c>
      <c r="AC108" s="7">
        <f t="shared" si="119"/>
        <v>0</v>
      </c>
      <c r="AD108" s="10">
        <f t="shared" si="156"/>
        <v>0</v>
      </c>
      <c r="AE108" s="7">
        <f t="shared" si="157"/>
        <v>0</v>
      </c>
      <c r="AF108" s="7" t="str">
        <f t="shared" si="158"/>
        <v/>
      </c>
      <c r="AG108" s="10">
        <f t="shared" si="120"/>
        <v>0</v>
      </c>
      <c r="AH108" s="3" t="str">
        <f t="shared" si="188"/>
        <v/>
      </c>
      <c r="AI108" s="3" t="str">
        <f t="shared" si="189"/>
        <v/>
      </c>
      <c r="AJ108" s="3" t="str">
        <f t="array" ref="AJ108">IF(OR(AI108=$AI$15:AI107),"",AI108)</f>
        <v/>
      </c>
      <c r="AK108" s="3" t="str">
        <f t="shared" si="121"/>
        <v/>
      </c>
      <c r="AL108" s="3" t="str">
        <f t="array" ref="AL108">IF(OR(AK108=$AK$15:AK107),"",AK108)</f>
        <v/>
      </c>
      <c r="AM108" s="139" t="str">
        <f t="shared" si="159"/>
        <v/>
      </c>
      <c r="AN108" s="139" t="str">
        <f t="shared" si="160"/>
        <v/>
      </c>
      <c r="AO108" s="139" t="str">
        <f t="shared" si="161"/>
        <v/>
      </c>
      <c r="AP108" s="139" t="str">
        <f t="shared" si="162"/>
        <v/>
      </c>
      <c r="AQ108" s="139" t="str">
        <f t="shared" si="163"/>
        <v/>
      </c>
      <c r="AR108" s="10">
        <f t="shared" si="122"/>
        <v>0</v>
      </c>
      <c r="AS108" s="10">
        <f t="shared" si="123"/>
        <v>0</v>
      </c>
      <c r="AT108" s="10">
        <f t="shared" si="124"/>
        <v>0</v>
      </c>
      <c r="AU108" s="10">
        <f t="shared" si="125"/>
        <v>0</v>
      </c>
      <c r="AV108" s="10">
        <f t="shared" si="164"/>
        <v>0</v>
      </c>
      <c r="AW108" s="10">
        <f t="shared" si="126"/>
        <v>0</v>
      </c>
      <c r="AX108" s="10">
        <f t="shared" si="127"/>
        <v>0</v>
      </c>
      <c r="AY108" s="10">
        <f t="shared" si="128"/>
        <v>0</v>
      </c>
      <c r="AZ108" s="10">
        <f t="shared" si="129"/>
        <v>0</v>
      </c>
      <c r="BA108" s="10">
        <f t="shared" si="165"/>
        <v>0</v>
      </c>
      <c r="BB108" s="10">
        <f t="shared" si="130"/>
        <v>0</v>
      </c>
      <c r="BC108" s="10">
        <f t="shared" si="131"/>
        <v>0</v>
      </c>
      <c r="BD108" s="10">
        <f t="shared" si="132"/>
        <v>0</v>
      </c>
      <c r="BE108" s="10">
        <f t="shared" si="133"/>
        <v>0</v>
      </c>
      <c r="BF108" s="10">
        <f t="shared" si="166"/>
        <v>0</v>
      </c>
      <c r="BG108" s="10">
        <f t="shared" si="134"/>
        <v>0</v>
      </c>
      <c r="BH108" s="10">
        <f t="shared" si="135"/>
        <v>0</v>
      </c>
      <c r="BI108" s="10">
        <f t="shared" si="136"/>
        <v>0</v>
      </c>
      <c r="BJ108" s="10">
        <f t="shared" si="137"/>
        <v>0</v>
      </c>
      <c r="BK108" s="10">
        <f t="shared" si="167"/>
        <v>0</v>
      </c>
      <c r="BL108" s="20">
        <f t="shared" si="168"/>
        <v>0</v>
      </c>
      <c r="BM108" s="20">
        <f t="shared" si="169"/>
        <v>0</v>
      </c>
      <c r="BN108" s="20">
        <f t="shared" si="170"/>
        <v>0</v>
      </c>
      <c r="BO108" s="20">
        <f t="shared" si="171"/>
        <v>0</v>
      </c>
      <c r="BP108" s="10"/>
      <c r="BQ108" s="10"/>
      <c r="BR108" s="10"/>
      <c r="BS108" s="20">
        <f t="shared" si="172"/>
        <v>0</v>
      </c>
      <c r="BT108" s="20">
        <f t="shared" si="173"/>
        <v>0</v>
      </c>
      <c r="BU108" s="20">
        <f t="shared" si="138"/>
        <v>0</v>
      </c>
      <c r="BV108" s="20">
        <f t="shared" si="139"/>
        <v>0</v>
      </c>
      <c r="BW108" s="20">
        <f t="shared" si="140"/>
        <v>0</v>
      </c>
      <c r="BX108" s="20">
        <f t="shared" si="141"/>
        <v>0</v>
      </c>
      <c r="BY108" s="20">
        <f t="shared" si="142"/>
        <v>0</v>
      </c>
      <c r="BZ108" s="20">
        <f t="shared" si="143"/>
        <v>0</v>
      </c>
      <c r="CA108" s="20">
        <f t="shared" si="174"/>
        <v>0</v>
      </c>
      <c r="CB108" s="20">
        <f t="shared" si="175"/>
        <v>0</v>
      </c>
      <c r="CD108" s="20">
        <f t="shared" si="176"/>
        <v>0</v>
      </c>
      <c r="CH108" s="110"/>
      <c r="CI108" s="22"/>
      <c r="CJ108" s="7"/>
      <c r="CV108" s="134">
        <f t="shared" si="190"/>
        <v>0</v>
      </c>
      <c r="CW108" s="134">
        <f t="shared" si="144"/>
        <v>0</v>
      </c>
      <c r="CX108" s="134">
        <f t="shared" si="145"/>
        <v>0</v>
      </c>
      <c r="CY108" s="134">
        <f t="shared" si="146"/>
        <v>0</v>
      </c>
      <c r="CZ108" s="134">
        <f t="shared" si="147"/>
        <v>0</v>
      </c>
      <c r="DA108" s="134">
        <f t="shared" si="148"/>
        <v>0</v>
      </c>
      <c r="DB108" s="134">
        <f t="shared" si="149"/>
        <v>0</v>
      </c>
      <c r="DC108" s="134">
        <f t="shared" si="150"/>
        <v>0</v>
      </c>
      <c r="DD108" s="134">
        <f t="shared" si="151"/>
        <v>0</v>
      </c>
      <c r="DE108" s="134">
        <f t="shared" si="152"/>
        <v>0</v>
      </c>
      <c r="DF108" s="134">
        <f t="shared" si="153"/>
        <v>0</v>
      </c>
      <c r="DG108" s="149">
        <f t="shared" si="177"/>
        <v>0</v>
      </c>
      <c r="DH108" s="149">
        <f t="shared" si="178"/>
        <v>0</v>
      </c>
      <c r="DI108" s="149">
        <f t="shared" si="179"/>
        <v>0</v>
      </c>
      <c r="DJ108" s="149">
        <f t="shared" si="180"/>
        <v>0</v>
      </c>
      <c r="DK108" s="149">
        <f t="shared" si="181"/>
        <v>0</v>
      </c>
      <c r="DL108" s="149">
        <f t="shared" si="182"/>
        <v>0</v>
      </c>
      <c r="DM108" s="149">
        <f t="shared" si="183"/>
        <v>0</v>
      </c>
      <c r="DN108" s="149">
        <f t="shared" si="184"/>
        <v>0</v>
      </c>
      <c r="DO108" s="149">
        <f t="shared" si="185"/>
        <v>0</v>
      </c>
      <c r="DP108" s="149">
        <f t="shared" si="186"/>
        <v>0</v>
      </c>
      <c r="DQ108" s="134">
        <f t="array" ref="DQ108">MIN(IF(JPRL=AI108,$AG$15:$AG$214))</f>
        <v>0</v>
      </c>
      <c r="DR108" s="134">
        <f t="array" ref="DR108">MAX(IF(JPRL=AI108,$AG$15:$AG$214))</f>
        <v>0</v>
      </c>
      <c r="DS108" s="132">
        <f t="shared" si="187"/>
        <v>0</v>
      </c>
    </row>
    <row r="109" spans="1:123" ht="24.95" customHeight="1" x14ac:dyDescent="0.25">
      <c r="A109" s="5">
        <v>95</v>
      </c>
      <c r="B109" s="214"/>
      <c r="C109" s="215"/>
      <c r="D109" s="193"/>
      <c r="E109" s="174"/>
      <c r="F109" s="175"/>
      <c r="G109" s="175"/>
      <c r="H109" s="175"/>
      <c r="I109" s="9"/>
      <c r="J109" s="169"/>
      <c r="K109" s="9"/>
      <c r="L109" s="170"/>
      <c r="M109" s="171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13"/>
      <c r="Y109" s="21"/>
      <c r="Z109" s="176"/>
      <c r="AA109" s="187">
        <f t="shared" si="154"/>
        <v>0</v>
      </c>
      <c r="AB109" s="7">
        <f t="shared" si="155"/>
        <v>0</v>
      </c>
      <c r="AC109" s="7">
        <f t="shared" si="119"/>
        <v>0</v>
      </c>
      <c r="AD109" s="10">
        <f t="shared" si="156"/>
        <v>0</v>
      </c>
      <c r="AE109" s="7">
        <f t="shared" si="157"/>
        <v>0</v>
      </c>
      <c r="AF109" s="7" t="str">
        <f t="shared" si="158"/>
        <v/>
      </c>
      <c r="AG109" s="10">
        <f t="shared" si="120"/>
        <v>0</v>
      </c>
      <c r="AH109" s="3" t="str">
        <f t="shared" si="188"/>
        <v/>
      </c>
      <c r="AI109" s="3" t="str">
        <f t="shared" si="189"/>
        <v/>
      </c>
      <c r="AJ109" s="3" t="str">
        <f t="array" ref="AJ109">IF(OR(AI109=$AI$15:AI108),"",AI109)</f>
        <v/>
      </c>
      <c r="AK109" s="3" t="str">
        <f t="shared" si="121"/>
        <v/>
      </c>
      <c r="AL109" s="3" t="str">
        <f t="array" ref="AL109">IF(OR(AK109=$AK$15:AK108),"",AK109)</f>
        <v/>
      </c>
      <c r="AM109" s="139" t="str">
        <f t="shared" si="159"/>
        <v/>
      </c>
      <c r="AN109" s="139" t="str">
        <f t="shared" si="160"/>
        <v/>
      </c>
      <c r="AO109" s="139" t="str">
        <f t="shared" si="161"/>
        <v/>
      </c>
      <c r="AP109" s="139" t="str">
        <f t="shared" si="162"/>
        <v/>
      </c>
      <c r="AQ109" s="139" t="str">
        <f t="shared" si="163"/>
        <v/>
      </c>
      <c r="AR109" s="10">
        <f t="shared" si="122"/>
        <v>0</v>
      </c>
      <c r="AS109" s="10">
        <f t="shared" si="123"/>
        <v>0</v>
      </c>
      <c r="AT109" s="10">
        <f t="shared" si="124"/>
        <v>0</v>
      </c>
      <c r="AU109" s="10">
        <f t="shared" si="125"/>
        <v>0</v>
      </c>
      <c r="AV109" s="10">
        <f t="shared" si="164"/>
        <v>0</v>
      </c>
      <c r="AW109" s="10">
        <f t="shared" si="126"/>
        <v>0</v>
      </c>
      <c r="AX109" s="10">
        <f t="shared" si="127"/>
        <v>0</v>
      </c>
      <c r="AY109" s="10">
        <f t="shared" si="128"/>
        <v>0</v>
      </c>
      <c r="AZ109" s="10">
        <f t="shared" si="129"/>
        <v>0</v>
      </c>
      <c r="BA109" s="10">
        <f t="shared" si="165"/>
        <v>0</v>
      </c>
      <c r="BB109" s="10">
        <f t="shared" si="130"/>
        <v>0</v>
      </c>
      <c r="BC109" s="10">
        <f t="shared" si="131"/>
        <v>0</v>
      </c>
      <c r="BD109" s="10">
        <f t="shared" si="132"/>
        <v>0</v>
      </c>
      <c r="BE109" s="10">
        <f t="shared" si="133"/>
        <v>0</v>
      </c>
      <c r="BF109" s="10">
        <f t="shared" si="166"/>
        <v>0</v>
      </c>
      <c r="BG109" s="10">
        <f t="shared" si="134"/>
        <v>0</v>
      </c>
      <c r="BH109" s="10">
        <f t="shared" si="135"/>
        <v>0</v>
      </c>
      <c r="BI109" s="10">
        <f t="shared" si="136"/>
        <v>0</v>
      </c>
      <c r="BJ109" s="10">
        <f t="shared" si="137"/>
        <v>0</v>
      </c>
      <c r="BK109" s="10">
        <f t="shared" si="167"/>
        <v>0</v>
      </c>
      <c r="BL109" s="20">
        <f t="shared" si="168"/>
        <v>0</v>
      </c>
      <c r="BM109" s="20">
        <f t="shared" si="169"/>
        <v>0</v>
      </c>
      <c r="BN109" s="20">
        <f t="shared" si="170"/>
        <v>0</v>
      </c>
      <c r="BO109" s="20">
        <f t="shared" si="171"/>
        <v>0</v>
      </c>
      <c r="BP109" s="10"/>
      <c r="BQ109" s="10"/>
      <c r="BR109" s="10"/>
      <c r="BS109" s="20">
        <f t="shared" si="172"/>
        <v>0</v>
      </c>
      <c r="BT109" s="20">
        <f t="shared" si="173"/>
        <v>0</v>
      </c>
      <c r="BU109" s="20">
        <f t="shared" si="138"/>
        <v>0</v>
      </c>
      <c r="BV109" s="20">
        <f t="shared" si="139"/>
        <v>0</v>
      </c>
      <c r="BW109" s="20">
        <f t="shared" si="140"/>
        <v>0</v>
      </c>
      <c r="BX109" s="20">
        <f t="shared" si="141"/>
        <v>0</v>
      </c>
      <c r="BY109" s="20">
        <f t="shared" si="142"/>
        <v>0</v>
      </c>
      <c r="BZ109" s="20">
        <f t="shared" si="143"/>
        <v>0</v>
      </c>
      <c r="CA109" s="20">
        <f t="shared" si="174"/>
        <v>0</v>
      </c>
      <c r="CB109" s="20">
        <f t="shared" si="175"/>
        <v>0</v>
      </c>
      <c r="CD109" s="20">
        <f t="shared" si="176"/>
        <v>0</v>
      </c>
      <c r="CH109" s="110"/>
      <c r="CI109" s="22"/>
      <c r="CJ109" s="7"/>
      <c r="CV109" s="134">
        <f t="shared" si="190"/>
        <v>0</v>
      </c>
      <c r="CW109" s="134">
        <f t="shared" si="144"/>
        <v>0</v>
      </c>
      <c r="CX109" s="134">
        <f t="shared" si="145"/>
        <v>0</v>
      </c>
      <c r="CY109" s="134">
        <f t="shared" si="146"/>
        <v>0</v>
      </c>
      <c r="CZ109" s="134">
        <f t="shared" si="147"/>
        <v>0</v>
      </c>
      <c r="DA109" s="134">
        <f t="shared" si="148"/>
        <v>0</v>
      </c>
      <c r="DB109" s="134">
        <f t="shared" si="149"/>
        <v>0</v>
      </c>
      <c r="DC109" s="134">
        <f t="shared" si="150"/>
        <v>0</v>
      </c>
      <c r="DD109" s="134">
        <f t="shared" si="151"/>
        <v>0</v>
      </c>
      <c r="DE109" s="134">
        <f t="shared" si="152"/>
        <v>0</v>
      </c>
      <c r="DF109" s="134">
        <f t="shared" si="153"/>
        <v>0</v>
      </c>
      <c r="DG109" s="149">
        <f t="shared" si="177"/>
        <v>0</v>
      </c>
      <c r="DH109" s="149">
        <f t="shared" si="178"/>
        <v>0</v>
      </c>
      <c r="DI109" s="149">
        <f t="shared" si="179"/>
        <v>0</v>
      </c>
      <c r="DJ109" s="149">
        <f t="shared" si="180"/>
        <v>0</v>
      </c>
      <c r="DK109" s="149">
        <f t="shared" si="181"/>
        <v>0</v>
      </c>
      <c r="DL109" s="149">
        <f t="shared" si="182"/>
        <v>0</v>
      </c>
      <c r="DM109" s="149">
        <f t="shared" si="183"/>
        <v>0</v>
      </c>
      <c r="DN109" s="149">
        <f t="shared" si="184"/>
        <v>0</v>
      </c>
      <c r="DO109" s="149">
        <f t="shared" si="185"/>
        <v>0</v>
      </c>
      <c r="DP109" s="149">
        <f t="shared" si="186"/>
        <v>0</v>
      </c>
      <c r="DQ109" s="134">
        <f t="array" ref="DQ109">MIN(IF(JPRL=AI109,$AG$15:$AG$214))</f>
        <v>0</v>
      </c>
      <c r="DR109" s="134">
        <f t="array" ref="DR109">MAX(IF(JPRL=AI109,$AG$15:$AG$214))</f>
        <v>0</v>
      </c>
      <c r="DS109" s="132">
        <f t="shared" si="187"/>
        <v>0</v>
      </c>
    </row>
    <row r="110" spans="1:123" ht="24.95" customHeight="1" x14ac:dyDescent="0.25">
      <c r="A110" s="5">
        <v>96</v>
      </c>
      <c r="B110" s="214"/>
      <c r="C110" s="215"/>
      <c r="D110" s="193"/>
      <c r="E110" s="174"/>
      <c r="F110" s="175"/>
      <c r="G110" s="175"/>
      <c r="H110" s="175"/>
      <c r="I110" s="9"/>
      <c r="J110" s="169"/>
      <c r="K110" s="9"/>
      <c r="L110" s="170"/>
      <c r="M110" s="171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3"/>
      <c r="Y110" s="21"/>
      <c r="Z110" s="176"/>
      <c r="AA110" s="187">
        <f t="shared" si="154"/>
        <v>0</v>
      </c>
      <c r="AB110" s="7">
        <f t="shared" si="155"/>
        <v>0</v>
      </c>
      <c r="AC110" s="7">
        <f t="shared" si="119"/>
        <v>0</v>
      </c>
      <c r="AD110" s="10">
        <f t="shared" si="156"/>
        <v>0</v>
      </c>
      <c r="AE110" s="7">
        <f t="shared" si="157"/>
        <v>0</v>
      </c>
      <c r="AF110" s="7" t="str">
        <f t="shared" si="158"/>
        <v/>
      </c>
      <c r="AG110" s="10">
        <f t="shared" si="120"/>
        <v>0</v>
      </c>
      <c r="AH110" s="3" t="str">
        <f t="shared" si="188"/>
        <v/>
      </c>
      <c r="AI110" s="3" t="str">
        <f t="shared" si="189"/>
        <v/>
      </c>
      <c r="AJ110" s="3" t="str">
        <f t="array" ref="AJ110">IF(OR(AI110=$AI$15:AI109),"",AI110)</f>
        <v/>
      </c>
      <c r="AK110" s="3" t="str">
        <f t="shared" si="121"/>
        <v/>
      </c>
      <c r="AL110" s="3" t="str">
        <f t="array" ref="AL110">IF(OR(AK110=$AK$15:AK109),"",AK110)</f>
        <v/>
      </c>
      <c r="AM110" s="139" t="str">
        <f t="shared" si="159"/>
        <v/>
      </c>
      <c r="AN110" s="139" t="str">
        <f t="shared" si="160"/>
        <v/>
      </c>
      <c r="AO110" s="139" t="str">
        <f t="shared" si="161"/>
        <v/>
      </c>
      <c r="AP110" s="139" t="str">
        <f t="shared" si="162"/>
        <v/>
      </c>
      <c r="AQ110" s="139" t="str">
        <f t="shared" si="163"/>
        <v/>
      </c>
      <c r="AR110" s="10">
        <f t="shared" si="122"/>
        <v>0</v>
      </c>
      <c r="AS110" s="10">
        <f t="shared" si="123"/>
        <v>0</v>
      </c>
      <c r="AT110" s="10">
        <f t="shared" si="124"/>
        <v>0</v>
      </c>
      <c r="AU110" s="10">
        <f t="shared" si="125"/>
        <v>0</v>
      </c>
      <c r="AV110" s="10">
        <f t="shared" si="164"/>
        <v>0</v>
      </c>
      <c r="AW110" s="10">
        <f t="shared" si="126"/>
        <v>0</v>
      </c>
      <c r="AX110" s="10">
        <f t="shared" si="127"/>
        <v>0</v>
      </c>
      <c r="AY110" s="10">
        <f t="shared" si="128"/>
        <v>0</v>
      </c>
      <c r="AZ110" s="10">
        <f t="shared" si="129"/>
        <v>0</v>
      </c>
      <c r="BA110" s="10">
        <f t="shared" si="165"/>
        <v>0</v>
      </c>
      <c r="BB110" s="10">
        <f t="shared" si="130"/>
        <v>0</v>
      </c>
      <c r="BC110" s="10">
        <f t="shared" si="131"/>
        <v>0</v>
      </c>
      <c r="BD110" s="10">
        <f t="shared" si="132"/>
        <v>0</v>
      </c>
      <c r="BE110" s="10">
        <f t="shared" si="133"/>
        <v>0</v>
      </c>
      <c r="BF110" s="10">
        <f t="shared" si="166"/>
        <v>0</v>
      </c>
      <c r="BG110" s="10">
        <f t="shared" si="134"/>
        <v>0</v>
      </c>
      <c r="BH110" s="10">
        <f t="shared" si="135"/>
        <v>0</v>
      </c>
      <c r="BI110" s="10">
        <f t="shared" si="136"/>
        <v>0</v>
      </c>
      <c r="BJ110" s="10">
        <f t="shared" si="137"/>
        <v>0</v>
      </c>
      <c r="BK110" s="10">
        <f t="shared" si="167"/>
        <v>0</v>
      </c>
      <c r="BL110" s="20">
        <f t="shared" si="168"/>
        <v>0</v>
      </c>
      <c r="BM110" s="20">
        <f t="shared" si="169"/>
        <v>0</v>
      </c>
      <c r="BN110" s="20">
        <f t="shared" si="170"/>
        <v>0</v>
      </c>
      <c r="BO110" s="20">
        <f t="shared" si="171"/>
        <v>0</v>
      </c>
      <c r="BP110" s="10"/>
      <c r="BQ110" s="10"/>
      <c r="BR110" s="10"/>
      <c r="BS110" s="20">
        <f t="shared" si="172"/>
        <v>0</v>
      </c>
      <c r="BT110" s="20">
        <f t="shared" si="173"/>
        <v>0</v>
      </c>
      <c r="BU110" s="20">
        <f t="shared" si="138"/>
        <v>0</v>
      </c>
      <c r="BV110" s="20">
        <f t="shared" si="139"/>
        <v>0</v>
      </c>
      <c r="BW110" s="20">
        <f t="shared" si="140"/>
        <v>0</v>
      </c>
      <c r="BX110" s="20">
        <f t="shared" si="141"/>
        <v>0</v>
      </c>
      <c r="BY110" s="20">
        <f t="shared" si="142"/>
        <v>0</v>
      </c>
      <c r="BZ110" s="20">
        <f t="shared" si="143"/>
        <v>0</v>
      </c>
      <c r="CA110" s="20">
        <f t="shared" si="174"/>
        <v>0</v>
      </c>
      <c r="CB110" s="20">
        <f t="shared" si="175"/>
        <v>0</v>
      </c>
      <c r="CD110" s="20">
        <f t="shared" si="176"/>
        <v>0</v>
      </c>
      <c r="CH110" s="110"/>
      <c r="CI110" s="22"/>
      <c r="CJ110" s="7"/>
      <c r="CV110" s="134">
        <f t="shared" si="190"/>
        <v>0</v>
      </c>
      <c r="CW110" s="134">
        <f t="shared" si="144"/>
        <v>0</v>
      </c>
      <c r="CX110" s="134">
        <f t="shared" si="145"/>
        <v>0</v>
      </c>
      <c r="CY110" s="134">
        <f t="shared" si="146"/>
        <v>0</v>
      </c>
      <c r="CZ110" s="134">
        <f t="shared" si="147"/>
        <v>0</v>
      </c>
      <c r="DA110" s="134">
        <f t="shared" si="148"/>
        <v>0</v>
      </c>
      <c r="DB110" s="134">
        <f t="shared" si="149"/>
        <v>0</v>
      </c>
      <c r="DC110" s="134">
        <f t="shared" si="150"/>
        <v>0</v>
      </c>
      <c r="DD110" s="134">
        <f t="shared" si="151"/>
        <v>0</v>
      </c>
      <c r="DE110" s="134">
        <f t="shared" si="152"/>
        <v>0</v>
      </c>
      <c r="DF110" s="134">
        <f t="shared" si="153"/>
        <v>0</v>
      </c>
      <c r="DG110" s="149">
        <f t="shared" si="177"/>
        <v>0</v>
      </c>
      <c r="DH110" s="149">
        <f t="shared" si="178"/>
        <v>0</v>
      </c>
      <c r="DI110" s="149">
        <f t="shared" si="179"/>
        <v>0</v>
      </c>
      <c r="DJ110" s="149">
        <f t="shared" si="180"/>
        <v>0</v>
      </c>
      <c r="DK110" s="149">
        <f t="shared" si="181"/>
        <v>0</v>
      </c>
      <c r="DL110" s="149">
        <f t="shared" si="182"/>
        <v>0</v>
      </c>
      <c r="DM110" s="149">
        <f t="shared" si="183"/>
        <v>0</v>
      </c>
      <c r="DN110" s="149">
        <f t="shared" si="184"/>
        <v>0</v>
      </c>
      <c r="DO110" s="149">
        <f t="shared" si="185"/>
        <v>0</v>
      </c>
      <c r="DP110" s="149">
        <f t="shared" si="186"/>
        <v>0</v>
      </c>
      <c r="DQ110" s="134">
        <f t="array" ref="DQ110">MIN(IF(JPRL=AI110,$AG$15:$AG$214))</f>
        <v>0</v>
      </c>
      <c r="DR110" s="134">
        <f t="array" ref="DR110">MAX(IF(JPRL=AI110,$AG$15:$AG$214))</f>
        <v>0</v>
      </c>
      <c r="DS110" s="132">
        <f t="shared" si="187"/>
        <v>0</v>
      </c>
    </row>
    <row r="111" spans="1:123" ht="24.95" customHeight="1" x14ac:dyDescent="0.25">
      <c r="A111" s="5">
        <v>97</v>
      </c>
      <c r="B111" s="214"/>
      <c r="C111" s="215"/>
      <c r="D111" s="193"/>
      <c r="E111" s="174"/>
      <c r="F111" s="175"/>
      <c r="G111" s="175"/>
      <c r="H111" s="175"/>
      <c r="I111" s="9"/>
      <c r="J111" s="169"/>
      <c r="K111" s="9"/>
      <c r="L111" s="170"/>
      <c r="M111" s="171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3"/>
      <c r="Y111" s="21"/>
      <c r="Z111" s="176"/>
      <c r="AA111" s="187">
        <f t="shared" si="154"/>
        <v>0</v>
      </c>
      <c r="AB111" s="7">
        <f t="shared" si="155"/>
        <v>0</v>
      </c>
      <c r="AC111" s="7">
        <f t="shared" ref="AC111:AC142" si="191">IF(OR(J111=$CC$8,J111=$CC$9),1,0)</f>
        <v>0</v>
      </c>
      <c r="AD111" s="10">
        <f t="shared" si="156"/>
        <v>0</v>
      </c>
      <c r="AE111" s="7">
        <f t="shared" si="157"/>
        <v>0</v>
      </c>
      <c r="AF111" s="7" t="str">
        <f t="shared" si="158"/>
        <v/>
      </c>
      <c r="AG111" s="10">
        <f t="shared" ref="AG111:AG142" si="192">I111</f>
        <v>0</v>
      </c>
      <c r="AH111" s="3" t="str">
        <f t="shared" si="188"/>
        <v/>
      </c>
      <c r="AI111" s="3" t="str">
        <f t="shared" si="189"/>
        <v/>
      </c>
      <c r="AJ111" s="3" t="str">
        <f t="array" ref="AJ111">IF(OR(AI111=$AI$15:AI110),"",AI111)</f>
        <v/>
      </c>
      <c r="AK111" s="3" t="str">
        <f t="shared" ref="AK111:AK142" si="193">IF(AND(AF111&lt;&gt;"",OR(J111=$CC$8,J111=$CC$9)),AI111,"")</f>
        <v/>
      </c>
      <c r="AL111" s="3" t="str">
        <f t="array" ref="AL111">IF(OR(AK111=$AK$15:AK110),"",AK111)</f>
        <v/>
      </c>
      <c r="AM111" s="139" t="str">
        <f t="shared" si="159"/>
        <v/>
      </c>
      <c r="AN111" s="139" t="str">
        <f t="shared" si="160"/>
        <v/>
      </c>
      <c r="AO111" s="139" t="str">
        <f t="shared" si="161"/>
        <v/>
      </c>
      <c r="AP111" s="139" t="str">
        <f t="shared" si="162"/>
        <v/>
      </c>
      <c r="AQ111" s="139" t="str">
        <f t="shared" si="163"/>
        <v/>
      </c>
      <c r="AR111" s="10">
        <f t="shared" ref="AR111:AR142" si="194">SUMIFS($K$15:$K$214,$AI$15:$AI$214,AJ111,$J$15:$J$214,$CC$6)</f>
        <v>0</v>
      </c>
      <c r="AS111" s="10">
        <f t="shared" ref="AS111:AS142" si="195">SUMIFS($K$15:$K$214,$AI$15:$AI$214,AJ111,$J$15:$J$214,$CC$7)</f>
        <v>0</v>
      </c>
      <c r="AT111" s="10">
        <f t="shared" ref="AT111:AT142" si="196">SUMIFS($K$15:$K$214,$AI$15:$AI$214,AJ111,$J$15:$J$214,$CC$8)</f>
        <v>0</v>
      </c>
      <c r="AU111" s="10">
        <f t="shared" ref="AU111:AU142" si="197">SUMIFS($K$15:$K$214,$AI$15:$AI$214,AJ111,$J$15:$J$214,$CC$9)</f>
        <v>0</v>
      </c>
      <c r="AV111" s="10">
        <f t="shared" si="164"/>
        <v>0</v>
      </c>
      <c r="AW111" s="10">
        <f t="shared" ref="AW111:AW142" si="198">SUMIFS($K$15:$K$214,$AI$15:$AI$214,AJ111,$J$15:$J$214,$CC$10)</f>
        <v>0</v>
      </c>
      <c r="AX111" s="10">
        <f t="shared" ref="AX111:AX142" si="199">SUMIFS($K$15:$K$214,$AI$15:$AI$214,AJ111,$J$15:$J$214,$CC$11)</f>
        <v>0</v>
      </c>
      <c r="AY111" s="10">
        <f t="shared" ref="AY111:AY142" si="200">SUMIFS($K$15:$K$214,$AI$15:$AI$214,AJ111,$J$15:$J$214,$CC$12)</f>
        <v>0</v>
      </c>
      <c r="AZ111" s="10">
        <f t="shared" ref="AZ111:AZ142" si="201">SUMIFS($K$15:$K$214,$AI$15:$AI$214,AJ111,$J$15:$J$214,$CC$13)</f>
        <v>0</v>
      </c>
      <c r="BA111" s="10">
        <f t="shared" si="165"/>
        <v>0</v>
      </c>
      <c r="BB111" s="10">
        <f t="shared" ref="BB111:BB142" si="202">SUMIFS($K$15:$K$214,$AI$15:$AI$214,AI111,$J$15:$J$214,$CC$6)</f>
        <v>0</v>
      </c>
      <c r="BC111" s="10">
        <f t="shared" ref="BC111:BC142" si="203">SUMIFS($K$15:$K$214,$AI$15:$AI$214,AI111,$J$15:$J$214,$CC$7)</f>
        <v>0</v>
      </c>
      <c r="BD111" s="10">
        <f t="shared" ref="BD111:BD142" si="204">SUMIFS($K$15:$K$214,$AI$15:$AI$214,AI111,$J$15:$J$214,$CC$8)</f>
        <v>0</v>
      </c>
      <c r="BE111" s="10">
        <f t="shared" ref="BE111:BE142" si="205">SUMIFS($K$15:$K$214,$AI$15:$AI$214,AI111,$J$15:$J$214,$CC$9)</f>
        <v>0</v>
      </c>
      <c r="BF111" s="10">
        <f t="shared" si="166"/>
        <v>0</v>
      </c>
      <c r="BG111" s="10">
        <f t="shared" ref="BG111:BG142" si="206">SUMIFS($K$15:$K$214,$AI$15:$AI$214,AI111,$J$15:$J$214,$CC$10)</f>
        <v>0</v>
      </c>
      <c r="BH111" s="10">
        <f t="shared" ref="BH111:BH142" si="207">SUMIFS($K$15:$K$214,$AI$15:$AI$214,AI111,$J$15:$J$214,$CC$11)</f>
        <v>0</v>
      </c>
      <c r="BI111" s="10">
        <f t="shared" ref="BI111:BI142" si="208">SUMIFS($K$15:$K$214,$AI$15:$AI$214,AI111,$J$15:$J$214,$CC$12)</f>
        <v>0</v>
      </c>
      <c r="BJ111" s="10">
        <f t="shared" ref="BJ111:BJ142" si="209">SUMIFS($K$15:$K$214,$AI$15:$AI$214,AI111,$J$15:$J$214,$CC$13)</f>
        <v>0</v>
      </c>
      <c r="BK111" s="10">
        <f t="shared" si="167"/>
        <v>0</v>
      </c>
      <c r="BL111" s="20">
        <f t="shared" si="168"/>
        <v>0</v>
      </c>
      <c r="BM111" s="20">
        <f t="shared" si="169"/>
        <v>0</v>
      </c>
      <c r="BN111" s="20">
        <f t="shared" si="170"/>
        <v>0</v>
      </c>
      <c r="BO111" s="20">
        <f t="shared" si="171"/>
        <v>0</v>
      </c>
      <c r="BP111" s="10"/>
      <c r="BQ111" s="10"/>
      <c r="BR111" s="10"/>
      <c r="BS111" s="20">
        <f t="shared" si="172"/>
        <v>0</v>
      </c>
      <c r="BT111" s="20">
        <f t="shared" si="173"/>
        <v>0</v>
      </c>
      <c r="BU111" s="20">
        <f t="shared" ref="BU111:BU142" si="210">IF(AND(BB111&gt;AG111,J111=$BU$14),1,0)</f>
        <v>0</v>
      </c>
      <c r="BV111" s="20">
        <f t="shared" ref="BV111:BV142" si="211">IF(AND(BC111&gt;AG111,J111=$BV$14),1,0)</f>
        <v>0</v>
      </c>
      <c r="BW111" s="20">
        <f t="shared" ref="BW111:BW142" si="212">IF(AND(BD111&gt;AG111,J111=$BW$14),1,0)</f>
        <v>0</v>
      </c>
      <c r="BX111" s="20">
        <f t="shared" ref="BX111:BX142" si="213">IF(AND(BE111&gt;AG111,J111=$BX$14),1,0)</f>
        <v>0</v>
      </c>
      <c r="BY111" s="20">
        <f t="shared" ref="BY111:BY142" si="214">IF(AND(BF111&gt;AG111,OR(J111=$CC$8,J111=$CC$9)),1,0)</f>
        <v>0</v>
      </c>
      <c r="BZ111" s="20">
        <f t="shared" ref="BZ111:BZ142" si="215">IF(AND(BJ111&gt;AG111,J111=$BZ$14),1,0)</f>
        <v>0</v>
      </c>
      <c r="CA111" s="20">
        <f t="shared" si="174"/>
        <v>0</v>
      </c>
      <c r="CB111" s="20">
        <f t="shared" si="175"/>
        <v>0</v>
      </c>
      <c r="CD111" s="20">
        <f t="shared" si="176"/>
        <v>0</v>
      </c>
      <c r="CH111" s="110"/>
      <c r="CI111" s="22"/>
      <c r="CJ111" s="7"/>
      <c r="CV111" s="134">
        <f t="shared" si="190"/>
        <v>0</v>
      </c>
      <c r="CW111" s="134">
        <f t="shared" ref="CW111:CW142" si="216">SUMIF(JPRL,AL111,$N$15:$N$214)</f>
        <v>0</v>
      </c>
      <c r="CX111" s="134">
        <f t="shared" ref="CX111:CX142" si="217">SUMIF(JPRL,AL111,$O$15:$O$214)</f>
        <v>0</v>
      </c>
      <c r="CY111" s="134">
        <f t="shared" ref="CY111:CY142" si="218">SUMIF(JPRL,AL111,$P$15:$P$214)</f>
        <v>0</v>
      </c>
      <c r="CZ111" s="134">
        <f t="shared" ref="CZ111:CZ142" si="219">SUMIF(JPRL,AL111,$Q$15:$Q$214)</f>
        <v>0</v>
      </c>
      <c r="DA111" s="134">
        <f t="shared" ref="DA111:DA142" si="220">SUMIF(JPRL,AL111,$R$15:$R$214)</f>
        <v>0</v>
      </c>
      <c r="DB111" s="134">
        <f t="shared" ref="DB111:DB142" si="221">SUMIF(JPRL,AL111,$S$15:$S$214)</f>
        <v>0</v>
      </c>
      <c r="DC111" s="134">
        <f t="shared" ref="DC111:DC142" si="222">SUMIF(JPRL,AL111,$T$15:$T$214)</f>
        <v>0</v>
      </c>
      <c r="DD111" s="134">
        <f t="shared" ref="DD111:DD142" si="223">SUMIF(JPRL,AL111,$U$15:$U$214)</f>
        <v>0</v>
      </c>
      <c r="DE111" s="134">
        <f t="shared" ref="DE111:DE142" si="224">SUMIF(JPRL,AL111,$V$15:$V$214)</f>
        <v>0</v>
      </c>
      <c r="DF111" s="134">
        <f t="shared" ref="DF111:DF142" si="225">SUMIF(JPRL,AL111,$W$15:$W$214)</f>
        <v>0</v>
      </c>
      <c r="DG111" s="149">
        <f t="shared" si="177"/>
        <v>0</v>
      </c>
      <c r="DH111" s="149">
        <f t="shared" si="178"/>
        <v>0</v>
      </c>
      <c r="DI111" s="149">
        <f t="shared" si="179"/>
        <v>0</v>
      </c>
      <c r="DJ111" s="149">
        <f t="shared" si="180"/>
        <v>0</v>
      </c>
      <c r="DK111" s="149">
        <f t="shared" si="181"/>
        <v>0</v>
      </c>
      <c r="DL111" s="149">
        <f t="shared" si="182"/>
        <v>0</v>
      </c>
      <c r="DM111" s="149">
        <f t="shared" si="183"/>
        <v>0</v>
      </c>
      <c r="DN111" s="149">
        <f t="shared" si="184"/>
        <v>0</v>
      </c>
      <c r="DO111" s="149">
        <f t="shared" si="185"/>
        <v>0</v>
      </c>
      <c r="DP111" s="149">
        <f t="shared" si="186"/>
        <v>0</v>
      </c>
      <c r="DQ111" s="134">
        <f t="array" ref="DQ111">MIN(IF(JPRL=AI111,$AG$15:$AG$214))</f>
        <v>0</v>
      </c>
      <c r="DR111" s="134">
        <f t="array" ref="DR111">MAX(IF(JPRL=AI111,$AG$15:$AG$214))</f>
        <v>0</v>
      </c>
      <c r="DS111" s="132">
        <f t="shared" si="187"/>
        <v>0</v>
      </c>
    </row>
    <row r="112" spans="1:123" ht="24.95" customHeight="1" x14ac:dyDescent="0.25">
      <c r="A112" s="5">
        <v>98</v>
      </c>
      <c r="B112" s="214"/>
      <c r="C112" s="215"/>
      <c r="D112" s="193"/>
      <c r="E112" s="174"/>
      <c r="F112" s="175"/>
      <c r="G112" s="175"/>
      <c r="H112" s="175"/>
      <c r="I112" s="9"/>
      <c r="J112" s="169"/>
      <c r="K112" s="9"/>
      <c r="L112" s="170"/>
      <c r="M112" s="171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3"/>
      <c r="Y112" s="21"/>
      <c r="Z112" s="176"/>
      <c r="AA112" s="187">
        <f t="shared" si="154"/>
        <v>0</v>
      </c>
      <c r="AB112" s="7">
        <f t="shared" si="155"/>
        <v>0</v>
      </c>
      <c r="AC112" s="7">
        <f t="shared" si="191"/>
        <v>0</v>
      </c>
      <c r="AD112" s="10">
        <f t="shared" si="156"/>
        <v>0</v>
      </c>
      <c r="AE112" s="7">
        <f t="shared" si="157"/>
        <v>0</v>
      </c>
      <c r="AF112" s="7" t="str">
        <f t="shared" si="158"/>
        <v/>
      </c>
      <c r="AG112" s="10">
        <f t="shared" si="192"/>
        <v>0</v>
      </c>
      <c r="AH112" s="3" t="str">
        <f t="shared" si="188"/>
        <v/>
      </c>
      <c r="AI112" s="3" t="str">
        <f t="shared" si="189"/>
        <v/>
      </c>
      <c r="AJ112" s="3" t="str">
        <f t="array" ref="AJ112">IF(OR(AI112=$AI$15:AI111),"",AI112)</f>
        <v/>
      </c>
      <c r="AK112" s="3" t="str">
        <f t="shared" si="193"/>
        <v/>
      </c>
      <c r="AL112" s="3" t="str">
        <f t="array" ref="AL112">IF(OR(AK112=$AK$15:AK111),"",AK112)</f>
        <v/>
      </c>
      <c r="AM112" s="139" t="str">
        <f t="shared" si="159"/>
        <v/>
      </c>
      <c r="AN112" s="139" t="str">
        <f t="shared" si="160"/>
        <v/>
      </c>
      <c r="AO112" s="139" t="str">
        <f t="shared" si="161"/>
        <v/>
      </c>
      <c r="AP112" s="139" t="str">
        <f t="shared" si="162"/>
        <v/>
      </c>
      <c r="AQ112" s="139" t="str">
        <f t="shared" si="163"/>
        <v/>
      </c>
      <c r="AR112" s="10">
        <f t="shared" si="194"/>
        <v>0</v>
      </c>
      <c r="AS112" s="10">
        <f t="shared" si="195"/>
        <v>0</v>
      </c>
      <c r="AT112" s="10">
        <f t="shared" si="196"/>
        <v>0</v>
      </c>
      <c r="AU112" s="10">
        <f t="shared" si="197"/>
        <v>0</v>
      </c>
      <c r="AV112" s="10">
        <f t="shared" si="164"/>
        <v>0</v>
      </c>
      <c r="AW112" s="10">
        <f t="shared" si="198"/>
        <v>0</v>
      </c>
      <c r="AX112" s="10">
        <f t="shared" si="199"/>
        <v>0</v>
      </c>
      <c r="AY112" s="10">
        <f t="shared" si="200"/>
        <v>0</v>
      </c>
      <c r="AZ112" s="10">
        <f t="shared" si="201"/>
        <v>0</v>
      </c>
      <c r="BA112" s="10">
        <f t="shared" si="165"/>
        <v>0</v>
      </c>
      <c r="BB112" s="10">
        <f t="shared" si="202"/>
        <v>0</v>
      </c>
      <c r="BC112" s="10">
        <f t="shared" si="203"/>
        <v>0</v>
      </c>
      <c r="BD112" s="10">
        <f t="shared" si="204"/>
        <v>0</v>
      </c>
      <c r="BE112" s="10">
        <f t="shared" si="205"/>
        <v>0</v>
      </c>
      <c r="BF112" s="10">
        <f t="shared" si="166"/>
        <v>0</v>
      </c>
      <c r="BG112" s="10">
        <f t="shared" si="206"/>
        <v>0</v>
      </c>
      <c r="BH112" s="10">
        <f t="shared" si="207"/>
        <v>0</v>
      </c>
      <c r="BI112" s="10">
        <f t="shared" si="208"/>
        <v>0</v>
      </c>
      <c r="BJ112" s="10">
        <f t="shared" si="209"/>
        <v>0</v>
      </c>
      <c r="BK112" s="10">
        <f t="shared" si="167"/>
        <v>0</v>
      </c>
      <c r="BL112" s="20">
        <f t="shared" si="168"/>
        <v>0</v>
      </c>
      <c r="BM112" s="20">
        <f t="shared" si="169"/>
        <v>0</v>
      </c>
      <c r="BN112" s="20">
        <f t="shared" si="170"/>
        <v>0</v>
      </c>
      <c r="BO112" s="20">
        <f t="shared" si="171"/>
        <v>0</v>
      </c>
      <c r="BP112" s="10"/>
      <c r="BQ112" s="10"/>
      <c r="BR112" s="10"/>
      <c r="BS112" s="20">
        <f t="shared" si="172"/>
        <v>0</v>
      </c>
      <c r="BT112" s="20">
        <f t="shared" si="173"/>
        <v>0</v>
      </c>
      <c r="BU112" s="20">
        <f t="shared" si="210"/>
        <v>0</v>
      </c>
      <c r="BV112" s="20">
        <f t="shared" si="211"/>
        <v>0</v>
      </c>
      <c r="BW112" s="20">
        <f t="shared" si="212"/>
        <v>0</v>
      </c>
      <c r="BX112" s="20">
        <f t="shared" si="213"/>
        <v>0</v>
      </c>
      <c r="BY112" s="20">
        <f t="shared" si="214"/>
        <v>0</v>
      </c>
      <c r="BZ112" s="20">
        <f t="shared" si="215"/>
        <v>0</v>
      </c>
      <c r="CA112" s="20">
        <f t="shared" si="174"/>
        <v>0</v>
      </c>
      <c r="CB112" s="20">
        <f t="shared" si="175"/>
        <v>0</v>
      </c>
      <c r="CD112" s="20">
        <f t="shared" si="176"/>
        <v>0</v>
      </c>
      <c r="CH112" s="110"/>
      <c r="CI112" s="22"/>
      <c r="CJ112" s="7"/>
      <c r="CV112" s="134">
        <f t="shared" si="190"/>
        <v>0</v>
      </c>
      <c r="CW112" s="134">
        <f t="shared" si="216"/>
        <v>0</v>
      </c>
      <c r="CX112" s="134">
        <f t="shared" si="217"/>
        <v>0</v>
      </c>
      <c r="CY112" s="134">
        <f t="shared" si="218"/>
        <v>0</v>
      </c>
      <c r="CZ112" s="134">
        <f t="shared" si="219"/>
        <v>0</v>
      </c>
      <c r="DA112" s="134">
        <f t="shared" si="220"/>
        <v>0</v>
      </c>
      <c r="DB112" s="134">
        <f t="shared" si="221"/>
        <v>0</v>
      </c>
      <c r="DC112" s="134">
        <f t="shared" si="222"/>
        <v>0</v>
      </c>
      <c r="DD112" s="134">
        <f t="shared" si="223"/>
        <v>0</v>
      </c>
      <c r="DE112" s="134">
        <f t="shared" si="224"/>
        <v>0</v>
      </c>
      <c r="DF112" s="134">
        <f t="shared" si="225"/>
        <v>0</v>
      </c>
      <c r="DG112" s="149">
        <f t="shared" si="177"/>
        <v>0</v>
      </c>
      <c r="DH112" s="149">
        <f t="shared" si="178"/>
        <v>0</v>
      </c>
      <c r="DI112" s="149">
        <f t="shared" si="179"/>
        <v>0</v>
      </c>
      <c r="DJ112" s="149">
        <f t="shared" si="180"/>
        <v>0</v>
      </c>
      <c r="DK112" s="149">
        <f t="shared" si="181"/>
        <v>0</v>
      </c>
      <c r="DL112" s="149">
        <f t="shared" si="182"/>
        <v>0</v>
      </c>
      <c r="DM112" s="149">
        <f t="shared" si="183"/>
        <v>0</v>
      </c>
      <c r="DN112" s="149">
        <f t="shared" si="184"/>
        <v>0</v>
      </c>
      <c r="DO112" s="149">
        <f t="shared" si="185"/>
        <v>0</v>
      </c>
      <c r="DP112" s="149">
        <f t="shared" si="186"/>
        <v>0</v>
      </c>
      <c r="DQ112" s="134">
        <f t="array" ref="DQ112">MIN(IF(JPRL=AI112,$AG$15:$AG$214))</f>
        <v>0</v>
      </c>
      <c r="DR112" s="134">
        <f t="array" ref="DR112">MAX(IF(JPRL=AI112,$AG$15:$AG$214))</f>
        <v>0</v>
      </c>
      <c r="DS112" s="132">
        <f t="shared" si="187"/>
        <v>0</v>
      </c>
    </row>
    <row r="113" spans="1:123" ht="24.95" customHeight="1" x14ac:dyDescent="0.25">
      <c r="A113" s="5">
        <v>99</v>
      </c>
      <c r="B113" s="214"/>
      <c r="C113" s="215"/>
      <c r="D113" s="193"/>
      <c r="E113" s="174"/>
      <c r="F113" s="175"/>
      <c r="G113" s="175"/>
      <c r="H113" s="175"/>
      <c r="I113" s="9"/>
      <c r="J113" s="169"/>
      <c r="K113" s="9"/>
      <c r="L113" s="170"/>
      <c r="M113" s="171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13"/>
      <c r="Y113" s="21"/>
      <c r="Z113" s="176"/>
      <c r="AA113" s="187">
        <f t="shared" si="154"/>
        <v>0</v>
      </c>
      <c r="AB113" s="7">
        <f t="shared" si="155"/>
        <v>0</v>
      </c>
      <c r="AC113" s="7">
        <f t="shared" si="191"/>
        <v>0</v>
      </c>
      <c r="AD113" s="10">
        <f t="shared" si="156"/>
        <v>0</v>
      </c>
      <c r="AE113" s="7">
        <f t="shared" si="157"/>
        <v>0</v>
      </c>
      <c r="AF113" s="7" t="str">
        <f t="shared" si="158"/>
        <v/>
      </c>
      <c r="AG113" s="10">
        <f t="shared" si="192"/>
        <v>0</v>
      </c>
      <c r="AH113" s="3" t="str">
        <f t="shared" si="188"/>
        <v/>
      </c>
      <c r="AI113" s="3" t="str">
        <f t="shared" si="189"/>
        <v/>
      </c>
      <c r="AJ113" s="3" t="str">
        <f t="array" ref="AJ113">IF(OR(AI113=$AI$15:AI112),"",AI113)</f>
        <v/>
      </c>
      <c r="AK113" s="3" t="str">
        <f t="shared" si="193"/>
        <v/>
      </c>
      <c r="AL113" s="3" t="str">
        <f t="array" ref="AL113">IF(OR(AK113=$AK$15:AK112),"",AK113)</f>
        <v/>
      </c>
      <c r="AM113" s="139" t="str">
        <f t="shared" si="159"/>
        <v/>
      </c>
      <c r="AN113" s="139" t="str">
        <f t="shared" si="160"/>
        <v/>
      </c>
      <c r="AO113" s="139" t="str">
        <f t="shared" si="161"/>
        <v/>
      </c>
      <c r="AP113" s="139" t="str">
        <f t="shared" si="162"/>
        <v/>
      </c>
      <c r="AQ113" s="139" t="str">
        <f t="shared" si="163"/>
        <v/>
      </c>
      <c r="AR113" s="10">
        <f t="shared" si="194"/>
        <v>0</v>
      </c>
      <c r="AS113" s="10">
        <f t="shared" si="195"/>
        <v>0</v>
      </c>
      <c r="AT113" s="10">
        <f t="shared" si="196"/>
        <v>0</v>
      </c>
      <c r="AU113" s="10">
        <f t="shared" si="197"/>
        <v>0</v>
      </c>
      <c r="AV113" s="10">
        <f t="shared" si="164"/>
        <v>0</v>
      </c>
      <c r="AW113" s="10">
        <f t="shared" si="198"/>
        <v>0</v>
      </c>
      <c r="AX113" s="10">
        <f t="shared" si="199"/>
        <v>0</v>
      </c>
      <c r="AY113" s="10">
        <f t="shared" si="200"/>
        <v>0</v>
      </c>
      <c r="AZ113" s="10">
        <f t="shared" si="201"/>
        <v>0</v>
      </c>
      <c r="BA113" s="10">
        <f t="shared" si="165"/>
        <v>0</v>
      </c>
      <c r="BB113" s="10">
        <f t="shared" si="202"/>
        <v>0</v>
      </c>
      <c r="BC113" s="10">
        <f t="shared" si="203"/>
        <v>0</v>
      </c>
      <c r="BD113" s="10">
        <f t="shared" si="204"/>
        <v>0</v>
      </c>
      <c r="BE113" s="10">
        <f t="shared" si="205"/>
        <v>0</v>
      </c>
      <c r="BF113" s="10">
        <f t="shared" si="166"/>
        <v>0</v>
      </c>
      <c r="BG113" s="10">
        <f t="shared" si="206"/>
        <v>0</v>
      </c>
      <c r="BH113" s="10">
        <f t="shared" si="207"/>
        <v>0</v>
      </c>
      <c r="BI113" s="10">
        <f t="shared" si="208"/>
        <v>0</v>
      </c>
      <c r="BJ113" s="10">
        <f t="shared" si="209"/>
        <v>0</v>
      </c>
      <c r="BK113" s="10">
        <f t="shared" si="167"/>
        <v>0</v>
      </c>
      <c r="BL113" s="20">
        <f t="shared" si="168"/>
        <v>0</v>
      </c>
      <c r="BM113" s="20">
        <f t="shared" si="169"/>
        <v>0</v>
      </c>
      <c r="BN113" s="20">
        <f t="shared" si="170"/>
        <v>0</v>
      </c>
      <c r="BO113" s="20">
        <f t="shared" si="171"/>
        <v>0</v>
      </c>
      <c r="BP113" s="10"/>
      <c r="BQ113" s="10"/>
      <c r="BR113" s="10"/>
      <c r="BS113" s="20">
        <f t="shared" si="172"/>
        <v>0</v>
      </c>
      <c r="BT113" s="20">
        <f t="shared" si="173"/>
        <v>0</v>
      </c>
      <c r="BU113" s="20">
        <f t="shared" si="210"/>
        <v>0</v>
      </c>
      <c r="BV113" s="20">
        <f t="shared" si="211"/>
        <v>0</v>
      </c>
      <c r="BW113" s="20">
        <f t="shared" si="212"/>
        <v>0</v>
      </c>
      <c r="BX113" s="20">
        <f t="shared" si="213"/>
        <v>0</v>
      </c>
      <c r="BY113" s="20">
        <f t="shared" si="214"/>
        <v>0</v>
      </c>
      <c r="BZ113" s="20">
        <f t="shared" si="215"/>
        <v>0</v>
      </c>
      <c r="CA113" s="20">
        <f t="shared" si="174"/>
        <v>0</v>
      </c>
      <c r="CB113" s="20">
        <f t="shared" si="175"/>
        <v>0</v>
      </c>
      <c r="CD113" s="20">
        <f t="shared" si="176"/>
        <v>0</v>
      </c>
      <c r="CH113" s="110"/>
      <c r="CI113" s="22"/>
      <c r="CJ113" s="7"/>
      <c r="CV113" s="134">
        <f t="shared" si="190"/>
        <v>0</v>
      </c>
      <c r="CW113" s="134">
        <f t="shared" si="216"/>
        <v>0</v>
      </c>
      <c r="CX113" s="134">
        <f t="shared" si="217"/>
        <v>0</v>
      </c>
      <c r="CY113" s="134">
        <f t="shared" si="218"/>
        <v>0</v>
      </c>
      <c r="CZ113" s="134">
        <f t="shared" si="219"/>
        <v>0</v>
      </c>
      <c r="DA113" s="134">
        <f t="shared" si="220"/>
        <v>0</v>
      </c>
      <c r="DB113" s="134">
        <f t="shared" si="221"/>
        <v>0</v>
      </c>
      <c r="DC113" s="134">
        <f t="shared" si="222"/>
        <v>0</v>
      </c>
      <c r="DD113" s="134">
        <f t="shared" si="223"/>
        <v>0</v>
      </c>
      <c r="DE113" s="134">
        <f t="shared" si="224"/>
        <v>0</v>
      </c>
      <c r="DF113" s="134">
        <f t="shared" si="225"/>
        <v>0</v>
      </c>
      <c r="DG113" s="149">
        <f t="shared" si="177"/>
        <v>0</v>
      </c>
      <c r="DH113" s="149">
        <f t="shared" si="178"/>
        <v>0</v>
      </c>
      <c r="DI113" s="149">
        <f t="shared" si="179"/>
        <v>0</v>
      </c>
      <c r="DJ113" s="149">
        <f t="shared" si="180"/>
        <v>0</v>
      </c>
      <c r="DK113" s="149">
        <f t="shared" si="181"/>
        <v>0</v>
      </c>
      <c r="DL113" s="149">
        <f t="shared" si="182"/>
        <v>0</v>
      </c>
      <c r="DM113" s="149">
        <f t="shared" si="183"/>
        <v>0</v>
      </c>
      <c r="DN113" s="149">
        <f t="shared" si="184"/>
        <v>0</v>
      </c>
      <c r="DO113" s="149">
        <f t="shared" si="185"/>
        <v>0</v>
      </c>
      <c r="DP113" s="149">
        <f t="shared" si="186"/>
        <v>0</v>
      </c>
      <c r="DQ113" s="134">
        <f t="array" ref="DQ113">MIN(IF(JPRL=AI113,$AG$15:$AG$214))</f>
        <v>0</v>
      </c>
      <c r="DR113" s="134">
        <f t="array" ref="DR113">MAX(IF(JPRL=AI113,$AG$15:$AG$214))</f>
        <v>0</v>
      </c>
      <c r="DS113" s="132">
        <f t="shared" si="187"/>
        <v>0</v>
      </c>
    </row>
    <row r="114" spans="1:123" ht="24.95" customHeight="1" x14ac:dyDescent="0.25">
      <c r="A114" s="5">
        <v>100</v>
      </c>
      <c r="B114" s="214"/>
      <c r="C114" s="215"/>
      <c r="D114" s="193"/>
      <c r="E114" s="174"/>
      <c r="F114" s="175"/>
      <c r="G114" s="175"/>
      <c r="H114" s="175"/>
      <c r="I114" s="9"/>
      <c r="J114" s="169"/>
      <c r="K114" s="9"/>
      <c r="L114" s="170"/>
      <c r="M114" s="171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3"/>
      <c r="Y114" s="21"/>
      <c r="Z114" s="176"/>
      <c r="AA114" s="187">
        <f t="shared" si="154"/>
        <v>0</v>
      </c>
      <c r="AB114" s="7">
        <f t="shared" si="155"/>
        <v>0</v>
      </c>
      <c r="AC114" s="7">
        <f t="shared" si="191"/>
        <v>0</v>
      </c>
      <c r="AD114" s="10">
        <f t="shared" si="156"/>
        <v>0</v>
      </c>
      <c r="AE114" s="7">
        <f t="shared" si="157"/>
        <v>0</v>
      </c>
      <c r="AF114" s="7" t="str">
        <f t="shared" si="158"/>
        <v/>
      </c>
      <c r="AG114" s="10">
        <f t="shared" si="192"/>
        <v>0</v>
      </c>
      <c r="AH114" s="3" t="str">
        <f t="shared" si="188"/>
        <v/>
      </c>
      <c r="AI114" s="3" t="str">
        <f t="shared" si="189"/>
        <v/>
      </c>
      <c r="AJ114" s="3" t="str">
        <f t="array" ref="AJ114">IF(OR(AI114=$AI$15:AI113),"",AI114)</f>
        <v/>
      </c>
      <c r="AK114" s="3" t="str">
        <f t="shared" si="193"/>
        <v/>
      </c>
      <c r="AL114" s="3" t="str">
        <f t="array" ref="AL114">IF(OR(AK114=$AK$15:AK113),"",AK114)</f>
        <v/>
      </c>
      <c r="AM114" s="139" t="str">
        <f t="shared" si="159"/>
        <v/>
      </c>
      <c r="AN114" s="139" t="str">
        <f t="shared" si="160"/>
        <v/>
      </c>
      <c r="AO114" s="139" t="str">
        <f t="shared" si="161"/>
        <v/>
      </c>
      <c r="AP114" s="139" t="str">
        <f t="shared" si="162"/>
        <v/>
      </c>
      <c r="AQ114" s="139" t="str">
        <f t="shared" si="163"/>
        <v/>
      </c>
      <c r="AR114" s="10">
        <f t="shared" si="194"/>
        <v>0</v>
      </c>
      <c r="AS114" s="10">
        <f t="shared" si="195"/>
        <v>0</v>
      </c>
      <c r="AT114" s="10">
        <f t="shared" si="196"/>
        <v>0</v>
      </c>
      <c r="AU114" s="10">
        <f t="shared" si="197"/>
        <v>0</v>
      </c>
      <c r="AV114" s="10">
        <f t="shared" si="164"/>
        <v>0</v>
      </c>
      <c r="AW114" s="10">
        <f t="shared" si="198"/>
        <v>0</v>
      </c>
      <c r="AX114" s="10">
        <f t="shared" si="199"/>
        <v>0</v>
      </c>
      <c r="AY114" s="10">
        <f t="shared" si="200"/>
        <v>0</v>
      </c>
      <c r="AZ114" s="10">
        <f t="shared" si="201"/>
        <v>0</v>
      </c>
      <c r="BA114" s="10">
        <f t="shared" si="165"/>
        <v>0</v>
      </c>
      <c r="BB114" s="10">
        <f t="shared" si="202"/>
        <v>0</v>
      </c>
      <c r="BC114" s="10">
        <f t="shared" si="203"/>
        <v>0</v>
      </c>
      <c r="BD114" s="10">
        <f t="shared" si="204"/>
        <v>0</v>
      </c>
      <c r="BE114" s="10">
        <f t="shared" si="205"/>
        <v>0</v>
      </c>
      <c r="BF114" s="10">
        <f t="shared" si="166"/>
        <v>0</v>
      </c>
      <c r="BG114" s="10">
        <f t="shared" si="206"/>
        <v>0</v>
      </c>
      <c r="BH114" s="10">
        <f t="shared" si="207"/>
        <v>0</v>
      </c>
      <c r="BI114" s="10">
        <f t="shared" si="208"/>
        <v>0</v>
      </c>
      <c r="BJ114" s="10">
        <f t="shared" si="209"/>
        <v>0</v>
      </c>
      <c r="BK114" s="10">
        <f t="shared" si="167"/>
        <v>0</v>
      </c>
      <c r="BL114" s="20">
        <f t="shared" si="168"/>
        <v>0</v>
      </c>
      <c r="BM114" s="20">
        <f t="shared" si="169"/>
        <v>0</v>
      </c>
      <c r="BN114" s="20">
        <f t="shared" si="170"/>
        <v>0</v>
      </c>
      <c r="BO114" s="20">
        <f t="shared" si="171"/>
        <v>0</v>
      </c>
      <c r="BP114" s="10"/>
      <c r="BQ114" s="10"/>
      <c r="BR114" s="10"/>
      <c r="BS114" s="20">
        <f t="shared" si="172"/>
        <v>0</v>
      </c>
      <c r="BT114" s="20">
        <f t="shared" si="173"/>
        <v>0</v>
      </c>
      <c r="BU114" s="20">
        <f t="shared" si="210"/>
        <v>0</v>
      </c>
      <c r="BV114" s="20">
        <f t="shared" si="211"/>
        <v>0</v>
      </c>
      <c r="BW114" s="20">
        <f t="shared" si="212"/>
        <v>0</v>
      </c>
      <c r="BX114" s="20">
        <f t="shared" si="213"/>
        <v>0</v>
      </c>
      <c r="BY114" s="20">
        <f t="shared" si="214"/>
        <v>0</v>
      </c>
      <c r="BZ114" s="20">
        <f t="shared" si="215"/>
        <v>0</v>
      </c>
      <c r="CA114" s="20">
        <f t="shared" si="174"/>
        <v>0</v>
      </c>
      <c r="CB114" s="20">
        <f t="shared" si="175"/>
        <v>0</v>
      </c>
      <c r="CD114" s="20">
        <f t="shared" si="176"/>
        <v>0</v>
      </c>
      <c r="CH114" s="110"/>
      <c r="CI114" s="22"/>
      <c r="CJ114" s="7"/>
      <c r="CV114" s="134">
        <f t="shared" si="190"/>
        <v>0</v>
      </c>
      <c r="CW114" s="134">
        <f t="shared" si="216"/>
        <v>0</v>
      </c>
      <c r="CX114" s="134">
        <f t="shared" si="217"/>
        <v>0</v>
      </c>
      <c r="CY114" s="134">
        <f t="shared" si="218"/>
        <v>0</v>
      </c>
      <c r="CZ114" s="134">
        <f t="shared" si="219"/>
        <v>0</v>
      </c>
      <c r="DA114" s="134">
        <f t="shared" si="220"/>
        <v>0</v>
      </c>
      <c r="DB114" s="134">
        <f t="shared" si="221"/>
        <v>0</v>
      </c>
      <c r="DC114" s="134">
        <f t="shared" si="222"/>
        <v>0</v>
      </c>
      <c r="DD114" s="134">
        <f t="shared" si="223"/>
        <v>0</v>
      </c>
      <c r="DE114" s="134">
        <f t="shared" si="224"/>
        <v>0</v>
      </c>
      <c r="DF114" s="134">
        <f t="shared" si="225"/>
        <v>0</v>
      </c>
      <c r="DG114" s="149">
        <f t="shared" si="177"/>
        <v>0</v>
      </c>
      <c r="DH114" s="149">
        <f t="shared" si="178"/>
        <v>0</v>
      </c>
      <c r="DI114" s="149">
        <f t="shared" si="179"/>
        <v>0</v>
      </c>
      <c r="DJ114" s="149">
        <f t="shared" si="180"/>
        <v>0</v>
      </c>
      <c r="DK114" s="149">
        <f t="shared" si="181"/>
        <v>0</v>
      </c>
      <c r="DL114" s="149">
        <f t="shared" si="182"/>
        <v>0</v>
      </c>
      <c r="DM114" s="149">
        <f t="shared" si="183"/>
        <v>0</v>
      </c>
      <c r="DN114" s="149">
        <f t="shared" si="184"/>
        <v>0</v>
      </c>
      <c r="DO114" s="149">
        <f t="shared" si="185"/>
        <v>0</v>
      </c>
      <c r="DP114" s="149">
        <f t="shared" si="186"/>
        <v>0</v>
      </c>
      <c r="DQ114" s="134">
        <f t="array" ref="DQ114">MIN(IF(JPRL=AI114,$AG$15:$AG$214))</f>
        <v>0</v>
      </c>
      <c r="DR114" s="134">
        <f t="array" ref="DR114">MAX(IF(JPRL=AI114,$AG$15:$AG$214))</f>
        <v>0</v>
      </c>
      <c r="DS114" s="132">
        <f t="shared" si="187"/>
        <v>0</v>
      </c>
    </row>
    <row r="115" spans="1:123" ht="24.95" customHeight="1" x14ac:dyDescent="0.25">
      <c r="A115" s="5">
        <v>101</v>
      </c>
      <c r="B115" s="214"/>
      <c r="C115" s="215"/>
      <c r="D115" s="193"/>
      <c r="E115" s="174"/>
      <c r="F115" s="175"/>
      <c r="G115" s="175"/>
      <c r="H115" s="175"/>
      <c r="I115" s="9"/>
      <c r="J115" s="169"/>
      <c r="K115" s="9"/>
      <c r="L115" s="170"/>
      <c r="M115" s="171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13"/>
      <c r="Y115" s="21"/>
      <c r="Z115" s="176"/>
      <c r="AA115" s="187">
        <f t="shared" si="154"/>
        <v>0</v>
      </c>
      <c r="AB115" s="7">
        <f t="shared" si="155"/>
        <v>0</v>
      </c>
      <c r="AC115" s="7">
        <f t="shared" si="191"/>
        <v>0</v>
      </c>
      <c r="AD115" s="10">
        <f t="shared" si="156"/>
        <v>0</v>
      </c>
      <c r="AE115" s="7">
        <f t="shared" si="157"/>
        <v>0</v>
      </c>
      <c r="AF115" s="7" t="str">
        <f t="shared" si="158"/>
        <v/>
      </c>
      <c r="AG115" s="10">
        <f t="shared" si="192"/>
        <v>0</v>
      </c>
      <c r="AH115" s="3" t="str">
        <f t="shared" si="188"/>
        <v/>
      </c>
      <c r="AI115" s="3" t="str">
        <f t="shared" si="189"/>
        <v/>
      </c>
      <c r="AJ115" s="3" t="str">
        <f t="array" ref="AJ115">IF(OR(AI115=$AI$15:AI114),"",AI115)</f>
        <v/>
      </c>
      <c r="AK115" s="3" t="str">
        <f t="shared" si="193"/>
        <v/>
      </c>
      <c r="AL115" s="3" t="str">
        <f t="array" ref="AL115">IF(OR(AK115=$AK$15:AK114),"",AK115)</f>
        <v/>
      </c>
      <c r="AM115" s="139" t="str">
        <f t="shared" si="159"/>
        <v/>
      </c>
      <c r="AN115" s="139" t="str">
        <f t="shared" si="160"/>
        <v/>
      </c>
      <c r="AO115" s="139" t="str">
        <f t="shared" si="161"/>
        <v/>
      </c>
      <c r="AP115" s="139" t="str">
        <f t="shared" si="162"/>
        <v/>
      </c>
      <c r="AQ115" s="139" t="str">
        <f t="shared" si="163"/>
        <v/>
      </c>
      <c r="AR115" s="10">
        <f t="shared" si="194"/>
        <v>0</v>
      </c>
      <c r="AS115" s="10">
        <f t="shared" si="195"/>
        <v>0</v>
      </c>
      <c r="AT115" s="10">
        <f t="shared" si="196"/>
        <v>0</v>
      </c>
      <c r="AU115" s="10">
        <f t="shared" si="197"/>
        <v>0</v>
      </c>
      <c r="AV115" s="10">
        <f t="shared" si="164"/>
        <v>0</v>
      </c>
      <c r="AW115" s="10">
        <f t="shared" si="198"/>
        <v>0</v>
      </c>
      <c r="AX115" s="10">
        <f t="shared" si="199"/>
        <v>0</v>
      </c>
      <c r="AY115" s="10">
        <f t="shared" si="200"/>
        <v>0</v>
      </c>
      <c r="AZ115" s="10">
        <f t="shared" si="201"/>
        <v>0</v>
      </c>
      <c r="BA115" s="10">
        <f t="shared" si="165"/>
        <v>0</v>
      </c>
      <c r="BB115" s="10">
        <f t="shared" si="202"/>
        <v>0</v>
      </c>
      <c r="BC115" s="10">
        <f t="shared" si="203"/>
        <v>0</v>
      </c>
      <c r="BD115" s="10">
        <f t="shared" si="204"/>
        <v>0</v>
      </c>
      <c r="BE115" s="10">
        <f t="shared" si="205"/>
        <v>0</v>
      </c>
      <c r="BF115" s="10">
        <f t="shared" si="166"/>
        <v>0</v>
      </c>
      <c r="BG115" s="10">
        <f t="shared" si="206"/>
        <v>0</v>
      </c>
      <c r="BH115" s="10">
        <f t="shared" si="207"/>
        <v>0</v>
      </c>
      <c r="BI115" s="10">
        <f t="shared" si="208"/>
        <v>0</v>
      </c>
      <c r="BJ115" s="10">
        <f t="shared" si="209"/>
        <v>0</v>
      </c>
      <c r="BK115" s="10">
        <f t="shared" si="167"/>
        <v>0</v>
      </c>
      <c r="BL115" s="20">
        <f t="shared" si="168"/>
        <v>0</v>
      </c>
      <c r="BM115" s="20">
        <f t="shared" si="169"/>
        <v>0</v>
      </c>
      <c r="BN115" s="20">
        <f t="shared" si="170"/>
        <v>0</v>
      </c>
      <c r="BO115" s="20">
        <f t="shared" si="171"/>
        <v>0</v>
      </c>
      <c r="BP115" s="10"/>
      <c r="BQ115" s="10"/>
      <c r="BR115" s="10"/>
      <c r="BS115" s="20">
        <f t="shared" si="172"/>
        <v>0</v>
      </c>
      <c r="BT115" s="20">
        <f t="shared" si="173"/>
        <v>0</v>
      </c>
      <c r="BU115" s="20">
        <f t="shared" si="210"/>
        <v>0</v>
      </c>
      <c r="BV115" s="20">
        <f t="shared" si="211"/>
        <v>0</v>
      </c>
      <c r="BW115" s="20">
        <f t="shared" si="212"/>
        <v>0</v>
      </c>
      <c r="BX115" s="20">
        <f t="shared" si="213"/>
        <v>0</v>
      </c>
      <c r="BY115" s="20">
        <f t="shared" si="214"/>
        <v>0</v>
      </c>
      <c r="BZ115" s="20">
        <f t="shared" si="215"/>
        <v>0</v>
      </c>
      <c r="CA115" s="20">
        <f t="shared" si="174"/>
        <v>0</v>
      </c>
      <c r="CB115" s="20">
        <f t="shared" si="175"/>
        <v>0</v>
      </c>
      <c r="CD115" s="20">
        <f t="shared" si="176"/>
        <v>0</v>
      </c>
      <c r="CH115" s="110"/>
      <c r="CI115" s="22"/>
      <c r="CJ115" s="7"/>
      <c r="CV115" s="134">
        <f t="shared" si="190"/>
        <v>0</v>
      </c>
      <c r="CW115" s="134">
        <f t="shared" si="216"/>
        <v>0</v>
      </c>
      <c r="CX115" s="134">
        <f t="shared" si="217"/>
        <v>0</v>
      </c>
      <c r="CY115" s="134">
        <f t="shared" si="218"/>
        <v>0</v>
      </c>
      <c r="CZ115" s="134">
        <f t="shared" si="219"/>
        <v>0</v>
      </c>
      <c r="DA115" s="134">
        <f t="shared" si="220"/>
        <v>0</v>
      </c>
      <c r="DB115" s="134">
        <f t="shared" si="221"/>
        <v>0</v>
      </c>
      <c r="DC115" s="134">
        <f t="shared" si="222"/>
        <v>0</v>
      </c>
      <c r="DD115" s="134">
        <f t="shared" si="223"/>
        <v>0</v>
      </c>
      <c r="DE115" s="134">
        <f t="shared" si="224"/>
        <v>0</v>
      </c>
      <c r="DF115" s="134">
        <f t="shared" si="225"/>
        <v>0</v>
      </c>
      <c r="DG115" s="149">
        <f t="shared" si="177"/>
        <v>0</v>
      </c>
      <c r="DH115" s="149">
        <f t="shared" si="178"/>
        <v>0</v>
      </c>
      <c r="DI115" s="149">
        <f t="shared" si="179"/>
        <v>0</v>
      </c>
      <c r="DJ115" s="149">
        <f t="shared" si="180"/>
        <v>0</v>
      </c>
      <c r="DK115" s="149">
        <f t="shared" si="181"/>
        <v>0</v>
      </c>
      <c r="DL115" s="149">
        <f t="shared" si="182"/>
        <v>0</v>
      </c>
      <c r="DM115" s="149">
        <f t="shared" si="183"/>
        <v>0</v>
      </c>
      <c r="DN115" s="149">
        <f t="shared" si="184"/>
        <v>0</v>
      </c>
      <c r="DO115" s="149">
        <f t="shared" si="185"/>
        <v>0</v>
      </c>
      <c r="DP115" s="149">
        <f t="shared" si="186"/>
        <v>0</v>
      </c>
      <c r="DQ115" s="134">
        <f t="array" ref="DQ115">MIN(IF(JPRL=AI115,$AG$15:$AG$214))</f>
        <v>0</v>
      </c>
      <c r="DR115" s="134">
        <f t="array" ref="DR115">MAX(IF(JPRL=AI115,$AG$15:$AG$214))</f>
        <v>0</v>
      </c>
      <c r="DS115" s="132">
        <f t="shared" si="187"/>
        <v>0</v>
      </c>
    </row>
    <row r="116" spans="1:123" ht="24.95" customHeight="1" x14ac:dyDescent="0.25">
      <c r="A116" s="5">
        <v>102</v>
      </c>
      <c r="B116" s="214"/>
      <c r="C116" s="215"/>
      <c r="D116" s="193"/>
      <c r="E116" s="174"/>
      <c r="F116" s="175"/>
      <c r="G116" s="175"/>
      <c r="H116" s="175"/>
      <c r="I116" s="9"/>
      <c r="J116" s="169"/>
      <c r="K116" s="9"/>
      <c r="L116" s="170"/>
      <c r="M116" s="171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3"/>
      <c r="Y116" s="21"/>
      <c r="Z116" s="176"/>
      <c r="AA116" s="187">
        <f t="shared" si="154"/>
        <v>0</v>
      </c>
      <c r="AB116" s="7">
        <f t="shared" si="155"/>
        <v>0</v>
      </c>
      <c r="AC116" s="7">
        <f t="shared" si="191"/>
        <v>0</v>
      </c>
      <c r="AD116" s="10">
        <f t="shared" si="156"/>
        <v>0</v>
      </c>
      <c r="AE116" s="7">
        <f t="shared" si="157"/>
        <v>0</v>
      </c>
      <c r="AF116" s="7" t="str">
        <f t="shared" si="158"/>
        <v/>
      </c>
      <c r="AG116" s="10">
        <f t="shared" si="192"/>
        <v>0</v>
      </c>
      <c r="AH116" s="3" t="str">
        <f t="shared" si="188"/>
        <v/>
      </c>
      <c r="AI116" s="3" t="str">
        <f t="shared" si="189"/>
        <v/>
      </c>
      <c r="AJ116" s="3" t="str">
        <f t="array" ref="AJ116">IF(OR(AI116=$AI$15:AI115),"",AI116)</f>
        <v/>
      </c>
      <c r="AK116" s="3" t="str">
        <f t="shared" si="193"/>
        <v/>
      </c>
      <c r="AL116" s="3" t="str">
        <f t="array" ref="AL116">IF(OR(AK116=$AK$15:AK115),"",AK116)</f>
        <v/>
      </c>
      <c r="AM116" s="139" t="str">
        <f t="shared" si="159"/>
        <v/>
      </c>
      <c r="AN116" s="139" t="str">
        <f t="shared" si="160"/>
        <v/>
      </c>
      <c r="AO116" s="139" t="str">
        <f t="shared" si="161"/>
        <v/>
      </c>
      <c r="AP116" s="139" t="str">
        <f t="shared" si="162"/>
        <v/>
      </c>
      <c r="AQ116" s="139" t="str">
        <f t="shared" si="163"/>
        <v/>
      </c>
      <c r="AR116" s="10">
        <f t="shared" si="194"/>
        <v>0</v>
      </c>
      <c r="AS116" s="10">
        <f t="shared" si="195"/>
        <v>0</v>
      </c>
      <c r="AT116" s="10">
        <f t="shared" si="196"/>
        <v>0</v>
      </c>
      <c r="AU116" s="10">
        <f t="shared" si="197"/>
        <v>0</v>
      </c>
      <c r="AV116" s="10">
        <f t="shared" si="164"/>
        <v>0</v>
      </c>
      <c r="AW116" s="10">
        <f t="shared" si="198"/>
        <v>0</v>
      </c>
      <c r="AX116" s="10">
        <f t="shared" si="199"/>
        <v>0</v>
      </c>
      <c r="AY116" s="10">
        <f t="shared" si="200"/>
        <v>0</v>
      </c>
      <c r="AZ116" s="10">
        <f t="shared" si="201"/>
        <v>0</v>
      </c>
      <c r="BA116" s="10">
        <f t="shared" si="165"/>
        <v>0</v>
      </c>
      <c r="BB116" s="10">
        <f t="shared" si="202"/>
        <v>0</v>
      </c>
      <c r="BC116" s="10">
        <f t="shared" si="203"/>
        <v>0</v>
      </c>
      <c r="BD116" s="10">
        <f t="shared" si="204"/>
        <v>0</v>
      </c>
      <c r="BE116" s="10">
        <f t="shared" si="205"/>
        <v>0</v>
      </c>
      <c r="BF116" s="10">
        <f t="shared" si="166"/>
        <v>0</v>
      </c>
      <c r="BG116" s="10">
        <f t="shared" si="206"/>
        <v>0</v>
      </c>
      <c r="BH116" s="10">
        <f t="shared" si="207"/>
        <v>0</v>
      </c>
      <c r="BI116" s="10">
        <f t="shared" si="208"/>
        <v>0</v>
      </c>
      <c r="BJ116" s="10">
        <f t="shared" si="209"/>
        <v>0</v>
      </c>
      <c r="BK116" s="10">
        <f t="shared" si="167"/>
        <v>0</v>
      </c>
      <c r="BL116" s="20">
        <f t="shared" si="168"/>
        <v>0</v>
      </c>
      <c r="BM116" s="20">
        <f t="shared" si="169"/>
        <v>0</v>
      </c>
      <c r="BN116" s="20">
        <f t="shared" si="170"/>
        <v>0</v>
      </c>
      <c r="BO116" s="20">
        <f t="shared" si="171"/>
        <v>0</v>
      </c>
      <c r="BP116" s="10"/>
      <c r="BQ116" s="10"/>
      <c r="BR116" s="10"/>
      <c r="BS116" s="20">
        <f t="shared" si="172"/>
        <v>0</v>
      </c>
      <c r="BT116" s="20">
        <f t="shared" si="173"/>
        <v>0</v>
      </c>
      <c r="BU116" s="20">
        <f t="shared" si="210"/>
        <v>0</v>
      </c>
      <c r="BV116" s="20">
        <f t="shared" si="211"/>
        <v>0</v>
      </c>
      <c r="BW116" s="20">
        <f t="shared" si="212"/>
        <v>0</v>
      </c>
      <c r="BX116" s="20">
        <f t="shared" si="213"/>
        <v>0</v>
      </c>
      <c r="BY116" s="20">
        <f t="shared" si="214"/>
        <v>0</v>
      </c>
      <c r="BZ116" s="20">
        <f t="shared" si="215"/>
        <v>0</v>
      </c>
      <c r="CA116" s="20">
        <f t="shared" si="174"/>
        <v>0</v>
      </c>
      <c r="CB116" s="20">
        <f t="shared" si="175"/>
        <v>0</v>
      </c>
      <c r="CD116" s="20">
        <f t="shared" si="176"/>
        <v>0</v>
      </c>
      <c r="CH116" s="110"/>
      <c r="CI116" s="22"/>
      <c r="CJ116" s="7"/>
      <c r="CV116" s="134">
        <f t="shared" si="190"/>
        <v>0</v>
      </c>
      <c r="CW116" s="134">
        <f t="shared" si="216"/>
        <v>0</v>
      </c>
      <c r="CX116" s="134">
        <f t="shared" si="217"/>
        <v>0</v>
      </c>
      <c r="CY116" s="134">
        <f t="shared" si="218"/>
        <v>0</v>
      </c>
      <c r="CZ116" s="134">
        <f t="shared" si="219"/>
        <v>0</v>
      </c>
      <c r="DA116" s="134">
        <f t="shared" si="220"/>
        <v>0</v>
      </c>
      <c r="DB116" s="134">
        <f t="shared" si="221"/>
        <v>0</v>
      </c>
      <c r="DC116" s="134">
        <f t="shared" si="222"/>
        <v>0</v>
      </c>
      <c r="DD116" s="134">
        <f t="shared" si="223"/>
        <v>0</v>
      </c>
      <c r="DE116" s="134">
        <f t="shared" si="224"/>
        <v>0</v>
      </c>
      <c r="DF116" s="134">
        <f t="shared" si="225"/>
        <v>0</v>
      </c>
      <c r="DG116" s="149">
        <f t="shared" si="177"/>
        <v>0</v>
      </c>
      <c r="DH116" s="149">
        <f t="shared" si="178"/>
        <v>0</v>
      </c>
      <c r="DI116" s="149">
        <f t="shared" si="179"/>
        <v>0</v>
      </c>
      <c r="DJ116" s="149">
        <f t="shared" si="180"/>
        <v>0</v>
      </c>
      <c r="DK116" s="149">
        <f t="shared" si="181"/>
        <v>0</v>
      </c>
      <c r="DL116" s="149">
        <f t="shared" si="182"/>
        <v>0</v>
      </c>
      <c r="DM116" s="149">
        <f t="shared" si="183"/>
        <v>0</v>
      </c>
      <c r="DN116" s="149">
        <f t="shared" si="184"/>
        <v>0</v>
      </c>
      <c r="DO116" s="149">
        <f t="shared" si="185"/>
        <v>0</v>
      </c>
      <c r="DP116" s="149">
        <f t="shared" si="186"/>
        <v>0</v>
      </c>
      <c r="DQ116" s="134">
        <f t="array" ref="DQ116">MIN(IF(JPRL=AI116,$AG$15:$AG$214))</f>
        <v>0</v>
      </c>
      <c r="DR116" s="134">
        <f t="array" ref="DR116">MAX(IF(JPRL=AI116,$AG$15:$AG$214))</f>
        <v>0</v>
      </c>
      <c r="DS116" s="132">
        <f t="shared" si="187"/>
        <v>0</v>
      </c>
    </row>
    <row r="117" spans="1:123" ht="24.95" customHeight="1" x14ac:dyDescent="0.25">
      <c r="A117" s="5">
        <v>103</v>
      </c>
      <c r="B117" s="214"/>
      <c r="C117" s="215"/>
      <c r="D117" s="193"/>
      <c r="E117" s="174"/>
      <c r="F117" s="175"/>
      <c r="G117" s="175"/>
      <c r="H117" s="175"/>
      <c r="I117" s="9"/>
      <c r="J117" s="169"/>
      <c r="K117" s="9"/>
      <c r="L117" s="170"/>
      <c r="M117" s="171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13"/>
      <c r="Y117" s="21"/>
      <c r="Z117" s="176"/>
      <c r="AA117" s="187">
        <f t="shared" si="154"/>
        <v>0</v>
      </c>
      <c r="AB117" s="7">
        <f t="shared" si="155"/>
        <v>0</v>
      </c>
      <c r="AC117" s="7">
        <f t="shared" si="191"/>
        <v>0</v>
      </c>
      <c r="AD117" s="10">
        <f t="shared" si="156"/>
        <v>0</v>
      </c>
      <c r="AE117" s="7">
        <f t="shared" si="157"/>
        <v>0</v>
      </c>
      <c r="AF117" s="7" t="str">
        <f t="shared" si="158"/>
        <v/>
      </c>
      <c r="AG117" s="10">
        <f t="shared" si="192"/>
        <v>0</v>
      </c>
      <c r="AH117" s="3" t="str">
        <f t="shared" si="188"/>
        <v/>
      </c>
      <c r="AI117" s="3" t="str">
        <f t="shared" si="189"/>
        <v/>
      </c>
      <c r="AJ117" s="3" t="str">
        <f t="array" ref="AJ117">IF(OR(AI117=$AI$15:AI116),"",AI117)</f>
        <v/>
      </c>
      <c r="AK117" s="3" t="str">
        <f t="shared" si="193"/>
        <v/>
      </c>
      <c r="AL117" s="3" t="str">
        <f t="array" ref="AL117">IF(OR(AK117=$AK$15:AK116),"",AK117)</f>
        <v/>
      </c>
      <c r="AM117" s="139" t="str">
        <f t="shared" si="159"/>
        <v/>
      </c>
      <c r="AN117" s="139" t="str">
        <f t="shared" si="160"/>
        <v/>
      </c>
      <c r="AO117" s="139" t="str">
        <f t="shared" si="161"/>
        <v/>
      </c>
      <c r="AP117" s="139" t="str">
        <f t="shared" si="162"/>
        <v/>
      </c>
      <c r="AQ117" s="139" t="str">
        <f t="shared" si="163"/>
        <v/>
      </c>
      <c r="AR117" s="10">
        <f t="shared" si="194"/>
        <v>0</v>
      </c>
      <c r="AS117" s="10">
        <f t="shared" si="195"/>
        <v>0</v>
      </c>
      <c r="AT117" s="10">
        <f t="shared" si="196"/>
        <v>0</v>
      </c>
      <c r="AU117" s="10">
        <f t="shared" si="197"/>
        <v>0</v>
      </c>
      <c r="AV117" s="10">
        <f t="shared" si="164"/>
        <v>0</v>
      </c>
      <c r="AW117" s="10">
        <f t="shared" si="198"/>
        <v>0</v>
      </c>
      <c r="AX117" s="10">
        <f t="shared" si="199"/>
        <v>0</v>
      </c>
      <c r="AY117" s="10">
        <f t="shared" si="200"/>
        <v>0</v>
      </c>
      <c r="AZ117" s="10">
        <f t="shared" si="201"/>
        <v>0</v>
      </c>
      <c r="BA117" s="10">
        <f t="shared" si="165"/>
        <v>0</v>
      </c>
      <c r="BB117" s="10">
        <f t="shared" si="202"/>
        <v>0</v>
      </c>
      <c r="BC117" s="10">
        <f t="shared" si="203"/>
        <v>0</v>
      </c>
      <c r="BD117" s="10">
        <f t="shared" si="204"/>
        <v>0</v>
      </c>
      <c r="BE117" s="10">
        <f t="shared" si="205"/>
        <v>0</v>
      </c>
      <c r="BF117" s="10">
        <f t="shared" si="166"/>
        <v>0</v>
      </c>
      <c r="BG117" s="10">
        <f t="shared" si="206"/>
        <v>0</v>
      </c>
      <c r="BH117" s="10">
        <f t="shared" si="207"/>
        <v>0</v>
      </c>
      <c r="BI117" s="10">
        <f t="shared" si="208"/>
        <v>0</v>
      </c>
      <c r="BJ117" s="10">
        <f t="shared" si="209"/>
        <v>0</v>
      </c>
      <c r="BK117" s="10">
        <f t="shared" si="167"/>
        <v>0</v>
      </c>
      <c r="BL117" s="20">
        <f t="shared" si="168"/>
        <v>0</v>
      </c>
      <c r="BM117" s="20">
        <f t="shared" si="169"/>
        <v>0</v>
      </c>
      <c r="BN117" s="20">
        <f t="shared" si="170"/>
        <v>0</v>
      </c>
      <c r="BO117" s="20">
        <f t="shared" si="171"/>
        <v>0</v>
      </c>
      <c r="BP117" s="10"/>
      <c r="BQ117" s="10"/>
      <c r="BR117" s="10"/>
      <c r="BS117" s="20">
        <f t="shared" si="172"/>
        <v>0</v>
      </c>
      <c r="BT117" s="20">
        <f t="shared" si="173"/>
        <v>0</v>
      </c>
      <c r="BU117" s="20">
        <f t="shared" si="210"/>
        <v>0</v>
      </c>
      <c r="BV117" s="20">
        <f t="shared" si="211"/>
        <v>0</v>
      </c>
      <c r="BW117" s="20">
        <f t="shared" si="212"/>
        <v>0</v>
      </c>
      <c r="BX117" s="20">
        <f t="shared" si="213"/>
        <v>0</v>
      </c>
      <c r="BY117" s="20">
        <f t="shared" si="214"/>
        <v>0</v>
      </c>
      <c r="BZ117" s="20">
        <f t="shared" si="215"/>
        <v>0</v>
      </c>
      <c r="CA117" s="20">
        <f t="shared" si="174"/>
        <v>0</v>
      </c>
      <c r="CB117" s="20">
        <f t="shared" si="175"/>
        <v>0</v>
      </c>
      <c r="CD117" s="20">
        <f t="shared" si="176"/>
        <v>0</v>
      </c>
      <c r="CH117" s="110"/>
      <c r="CI117" s="22"/>
      <c r="CJ117" s="7"/>
      <c r="CV117" s="134">
        <f t="shared" si="190"/>
        <v>0</v>
      </c>
      <c r="CW117" s="134">
        <f t="shared" si="216"/>
        <v>0</v>
      </c>
      <c r="CX117" s="134">
        <f t="shared" si="217"/>
        <v>0</v>
      </c>
      <c r="CY117" s="134">
        <f t="shared" si="218"/>
        <v>0</v>
      </c>
      <c r="CZ117" s="134">
        <f t="shared" si="219"/>
        <v>0</v>
      </c>
      <c r="DA117" s="134">
        <f t="shared" si="220"/>
        <v>0</v>
      </c>
      <c r="DB117" s="134">
        <f t="shared" si="221"/>
        <v>0</v>
      </c>
      <c r="DC117" s="134">
        <f t="shared" si="222"/>
        <v>0</v>
      </c>
      <c r="DD117" s="134">
        <f t="shared" si="223"/>
        <v>0</v>
      </c>
      <c r="DE117" s="134">
        <f t="shared" si="224"/>
        <v>0</v>
      </c>
      <c r="DF117" s="134">
        <f t="shared" si="225"/>
        <v>0</v>
      </c>
      <c r="DG117" s="149">
        <f t="shared" si="177"/>
        <v>0</v>
      </c>
      <c r="DH117" s="149">
        <f t="shared" si="178"/>
        <v>0</v>
      </c>
      <c r="DI117" s="149">
        <f t="shared" si="179"/>
        <v>0</v>
      </c>
      <c r="DJ117" s="149">
        <f t="shared" si="180"/>
        <v>0</v>
      </c>
      <c r="DK117" s="149">
        <f t="shared" si="181"/>
        <v>0</v>
      </c>
      <c r="DL117" s="149">
        <f t="shared" si="182"/>
        <v>0</v>
      </c>
      <c r="DM117" s="149">
        <f t="shared" si="183"/>
        <v>0</v>
      </c>
      <c r="DN117" s="149">
        <f t="shared" si="184"/>
        <v>0</v>
      </c>
      <c r="DO117" s="149">
        <f t="shared" si="185"/>
        <v>0</v>
      </c>
      <c r="DP117" s="149">
        <f t="shared" si="186"/>
        <v>0</v>
      </c>
      <c r="DQ117" s="134">
        <f t="array" ref="DQ117">MIN(IF(JPRL=AI117,$AG$15:$AG$214))</f>
        <v>0</v>
      </c>
      <c r="DR117" s="134">
        <f t="array" ref="DR117">MAX(IF(JPRL=AI117,$AG$15:$AG$214))</f>
        <v>0</v>
      </c>
      <c r="DS117" s="132">
        <f t="shared" si="187"/>
        <v>0</v>
      </c>
    </row>
    <row r="118" spans="1:123" ht="24.95" customHeight="1" x14ac:dyDescent="0.25">
      <c r="A118" s="5">
        <v>104</v>
      </c>
      <c r="B118" s="214"/>
      <c r="C118" s="215"/>
      <c r="D118" s="193"/>
      <c r="E118" s="174"/>
      <c r="F118" s="175"/>
      <c r="G118" s="175"/>
      <c r="H118" s="175"/>
      <c r="I118" s="9"/>
      <c r="J118" s="169"/>
      <c r="K118" s="9"/>
      <c r="L118" s="170"/>
      <c r="M118" s="171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13"/>
      <c r="Y118" s="21"/>
      <c r="Z118" s="176"/>
      <c r="AA118" s="187">
        <f t="shared" si="154"/>
        <v>0</v>
      </c>
      <c r="AB118" s="7">
        <f t="shared" si="155"/>
        <v>0</v>
      </c>
      <c r="AC118" s="7">
        <f t="shared" si="191"/>
        <v>0</v>
      </c>
      <c r="AD118" s="10">
        <f t="shared" si="156"/>
        <v>0</v>
      </c>
      <c r="AE118" s="7">
        <f t="shared" si="157"/>
        <v>0</v>
      </c>
      <c r="AF118" s="7" t="str">
        <f t="shared" si="158"/>
        <v/>
      </c>
      <c r="AG118" s="10">
        <f t="shared" si="192"/>
        <v>0</v>
      </c>
      <c r="AH118" s="3" t="str">
        <f t="shared" si="188"/>
        <v/>
      </c>
      <c r="AI118" s="3" t="str">
        <f t="shared" si="189"/>
        <v/>
      </c>
      <c r="AJ118" s="3" t="str">
        <f t="array" ref="AJ118">IF(OR(AI118=$AI$15:AI117),"",AI118)</f>
        <v/>
      </c>
      <c r="AK118" s="3" t="str">
        <f t="shared" si="193"/>
        <v/>
      </c>
      <c r="AL118" s="3" t="str">
        <f t="array" ref="AL118">IF(OR(AK118=$AK$15:AK117),"",AK118)</f>
        <v/>
      </c>
      <c r="AM118" s="139" t="str">
        <f t="shared" si="159"/>
        <v/>
      </c>
      <c r="AN118" s="139" t="str">
        <f t="shared" si="160"/>
        <v/>
      </c>
      <c r="AO118" s="139" t="str">
        <f t="shared" si="161"/>
        <v/>
      </c>
      <c r="AP118" s="139" t="str">
        <f t="shared" si="162"/>
        <v/>
      </c>
      <c r="AQ118" s="139" t="str">
        <f t="shared" si="163"/>
        <v/>
      </c>
      <c r="AR118" s="10">
        <f t="shared" si="194"/>
        <v>0</v>
      </c>
      <c r="AS118" s="10">
        <f t="shared" si="195"/>
        <v>0</v>
      </c>
      <c r="AT118" s="10">
        <f t="shared" si="196"/>
        <v>0</v>
      </c>
      <c r="AU118" s="10">
        <f t="shared" si="197"/>
        <v>0</v>
      </c>
      <c r="AV118" s="10">
        <f t="shared" si="164"/>
        <v>0</v>
      </c>
      <c r="AW118" s="10">
        <f t="shared" si="198"/>
        <v>0</v>
      </c>
      <c r="AX118" s="10">
        <f t="shared" si="199"/>
        <v>0</v>
      </c>
      <c r="AY118" s="10">
        <f t="shared" si="200"/>
        <v>0</v>
      </c>
      <c r="AZ118" s="10">
        <f t="shared" si="201"/>
        <v>0</v>
      </c>
      <c r="BA118" s="10">
        <f t="shared" si="165"/>
        <v>0</v>
      </c>
      <c r="BB118" s="10">
        <f t="shared" si="202"/>
        <v>0</v>
      </c>
      <c r="BC118" s="10">
        <f t="shared" si="203"/>
        <v>0</v>
      </c>
      <c r="BD118" s="10">
        <f t="shared" si="204"/>
        <v>0</v>
      </c>
      <c r="BE118" s="10">
        <f t="shared" si="205"/>
        <v>0</v>
      </c>
      <c r="BF118" s="10">
        <f t="shared" si="166"/>
        <v>0</v>
      </c>
      <c r="BG118" s="10">
        <f t="shared" si="206"/>
        <v>0</v>
      </c>
      <c r="BH118" s="10">
        <f t="shared" si="207"/>
        <v>0</v>
      </c>
      <c r="BI118" s="10">
        <f t="shared" si="208"/>
        <v>0</v>
      </c>
      <c r="BJ118" s="10">
        <f t="shared" si="209"/>
        <v>0</v>
      </c>
      <c r="BK118" s="10">
        <f t="shared" si="167"/>
        <v>0</v>
      </c>
      <c r="BL118" s="20">
        <f t="shared" si="168"/>
        <v>0</v>
      </c>
      <c r="BM118" s="20">
        <f t="shared" si="169"/>
        <v>0</v>
      </c>
      <c r="BN118" s="20">
        <f t="shared" si="170"/>
        <v>0</v>
      </c>
      <c r="BO118" s="20">
        <f t="shared" si="171"/>
        <v>0</v>
      </c>
      <c r="BP118" s="10"/>
      <c r="BQ118" s="10"/>
      <c r="BR118" s="10"/>
      <c r="BS118" s="20">
        <f t="shared" si="172"/>
        <v>0</v>
      </c>
      <c r="BT118" s="20">
        <f t="shared" si="173"/>
        <v>0</v>
      </c>
      <c r="BU118" s="20">
        <f t="shared" si="210"/>
        <v>0</v>
      </c>
      <c r="BV118" s="20">
        <f t="shared" si="211"/>
        <v>0</v>
      </c>
      <c r="BW118" s="20">
        <f t="shared" si="212"/>
        <v>0</v>
      </c>
      <c r="BX118" s="20">
        <f t="shared" si="213"/>
        <v>0</v>
      </c>
      <c r="BY118" s="20">
        <f t="shared" si="214"/>
        <v>0</v>
      </c>
      <c r="BZ118" s="20">
        <f t="shared" si="215"/>
        <v>0</v>
      </c>
      <c r="CA118" s="20">
        <f t="shared" si="174"/>
        <v>0</v>
      </c>
      <c r="CB118" s="20">
        <f t="shared" si="175"/>
        <v>0</v>
      </c>
      <c r="CD118" s="20">
        <f t="shared" si="176"/>
        <v>0</v>
      </c>
      <c r="CH118" s="110"/>
      <c r="CI118" s="22"/>
      <c r="CJ118" s="7"/>
      <c r="CV118" s="134">
        <f t="shared" si="190"/>
        <v>0</v>
      </c>
      <c r="CW118" s="134">
        <f t="shared" si="216"/>
        <v>0</v>
      </c>
      <c r="CX118" s="134">
        <f t="shared" si="217"/>
        <v>0</v>
      </c>
      <c r="CY118" s="134">
        <f t="shared" si="218"/>
        <v>0</v>
      </c>
      <c r="CZ118" s="134">
        <f t="shared" si="219"/>
        <v>0</v>
      </c>
      <c r="DA118" s="134">
        <f t="shared" si="220"/>
        <v>0</v>
      </c>
      <c r="DB118" s="134">
        <f t="shared" si="221"/>
        <v>0</v>
      </c>
      <c r="DC118" s="134">
        <f t="shared" si="222"/>
        <v>0</v>
      </c>
      <c r="DD118" s="134">
        <f t="shared" si="223"/>
        <v>0</v>
      </c>
      <c r="DE118" s="134">
        <f t="shared" si="224"/>
        <v>0</v>
      </c>
      <c r="DF118" s="134">
        <f t="shared" si="225"/>
        <v>0</v>
      </c>
      <c r="DG118" s="149">
        <f t="shared" si="177"/>
        <v>0</v>
      </c>
      <c r="DH118" s="149">
        <f t="shared" si="178"/>
        <v>0</v>
      </c>
      <c r="DI118" s="149">
        <f t="shared" si="179"/>
        <v>0</v>
      </c>
      <c r="DJ118" s="149">
        <f t="shared" si="180"/>
        <v>0</v>
      </c>
      <c r="DK118" s="149">
        <f t="shared" si="181"/>
        <v>0</v>
      </c>
      <c r="DL118" s="149">
        <f t="shared" si="182"/>
        <v>0</v>
      </c>
      <c r="DM118" s="149">
        <f t="shared" si="183"/>
        <v>0</v>
      </c>
      <c r="DN118" s="149">
        <f t="shared" si="184"/>
        <v>0</v>
      </c>
      <c r="DO118" s="149">
        <f t="shared" si="185"/>
        <v>0</v>
      </c>
      <c r="DP118" s="149">
        <f t="shared" si="186"/>
        <v>0</v>
      </c>
      <c r="DQ118" s="134">
        <f t="array" ref="DQ118">MIN(IF(JPRL=AI118,$AG$15:$AG$214))</f>
        <v>0</v>
      </c>
      <c r="DR118" s="134">
        <f t="array" ref="DR118">MAX(IF(JPRL=AI118,$AG$15:$AG$214))</f>
        <v>0</v>
      </c>
      <c r="DS118" s="132">
        <f t="shared" si="187"/>
        <v>0</v>
      </c>
    </row>
    <row r="119" spans="1:123" ht="24.95" customHeight="1" x14ac:dyDescent="0.25">
      <c r="A119" s="5">
        <v>105</v>
      </c>
      <c r="B119" s="214"/>
      <c r="C119" s="215"/>
      <c r="D119" s="193"/>
      <c r="E119" s="174"/>
      <c r="F119" s="175"/>
      <c r="G119" s="175"/>
      <c r="H119" s="175"/>
      <c r="I119" s="9"/>
      <c r="J119" s="169"/>
      <c r="K119" s="9"/>
      <c r="L119" s="170"/>
      <c r="M119" s="171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13"/>
      <c r="Y119" s="21"/>
      <c r="Z119" s="176"/>
      <c r="AA119" s="187">
        <f t="shared" si="154"/>
        <v>0</v>
      </c>
      <c r="AB119" s="7">
        <f t="shared" si="155"/>
        <v>0</v>
      </c>
      <c r="AC119" s="7">
        <f t="shared" si="191"/>
        <v>0</v>
      </c>
      <c r="AD119" s="10">
        <f t="shared" si="156"/>
        <v>0</v>
      </c>
      <c r="AE119" s="7">
        <f t="shared" si="157"/>
        <v>0</v>
      </c>
      <c r="AF119" s="7" t="str">
        <f t="shared" si="158"/>
        <v/>
      </c>
      <c r="AG119" s="10">
        <f t="shared" si="192"/>
        <v>0</v>
      </c>
      <c r="AH119" s="3" t="str">
        <f t="shared" si="188"/>
        <v/>
      </c>
      <c r="AI119" s="3" t="str">
        <f t="shared" si="189"/>
        <v/>
      </c>
      <c r="AJ119" s="3" t="str">
        <f t="array" ref="AJ119">IF(OR(AI119=$AI$15:AI118),"",AI119)</f>
        <v/>
      </c>
      <c r="AK119" s="3" t="str">
        <f t="shared" si="193"/>
        <v/>
      </c>
      <c r="AL119" s="3" t="str">
        <f t="array" ref="AL119">IF(OR(AK119=$AK$15:AK118),"",AK119)</f>
        <v/>
      </c>
      <c r="AM119" s="139" t="str">
        <f t="shared" si="159"/>
        <v/>
      </c>
      <c r="AN119" s="139" t="str">
        <f t="shared" si="160"/>
        <v/>
      </c>
      <c r="AO119" s="139" t="str">
        <f t="shared" si="161"/>
        <v/>
      </c>
      <c r="AP119" s="139" t="str">
        <f t="shared" si="162"/>
        <v/>
      </c>
      <c r="AQ119" s="139" t="str">
        <f t="shared" si="163"/>
        <v/>
      </c>
      <c r="AR119" s="10">
        <f t="shared" si="194"/>
        <v>0</v>
      </c>
      <c r="AS119" s="10">
        <f t="shared" si="195"/>
        <v>0</v>
      </c>
      <c r="AT119" s="10">
        <f t="shared" si="196"/>
        <v>0</v>
      </c>
      <c r="AU119" s="10">
        <f t="shared" si="197"/>
        <v>0</v>
      </c>
      <c r="AV119" s="10">
        <f t="shared" si="164"/>
        <v>0</v>
      </c>
      <c r="AW119" s="10">
        <f t="shared" si="198"/>
        <v>0</v>
      </c>
      <c r="AX119" s="10">
        <f t="shared" si="199"/>
        <v>0</v>
      </c>
      <c r="AY119" s="10">
        <f t="shared" si="200"/>
        <v>0</v>
      </c>
      <c r="AZ119" s="10">
        <f t="shared" si="201"/>
        <v>0</v>
      </c>
      <c r="BA119" s="10">
        <f t="shared" si="165"/>
        <v>0</v>
      </c>
      <c r="BB119" s="10">
        <f t="shared" si="202"/>
        <v>0</v>
      </c>
      <c r="BC119" s="10">
        <f t="shared" si="203"/>
        <v>0</v>
      </c>
      <c r="BD119" s="10">
        <f t="shared" si="204"/>
        <v>0</v>
      </c>
      <c r="BE119" s="10">
        <f t="shared" si="205"/>
        <v>0</v>
      </c>
      <c r="BF119" s="10">
        <f t="shared" si="166"/>
        <v>0</v>
      </c>
      <c r="BG119" s="10">
        <f t="shared" si="206"/>
        <v>0</v>
      </c>
      <c r="BH119" s="10">
        <f t="shared" si="207"/>
        <v>0</v>
      </c>
      <c r="BI119" s="10">
        <f t="shared" si="208"/>
        <v>0</v>
      </c>
      <c r="BJ119" s="10">
        <f t="shared" si="209"/>
        <v>0</v>
      </c>
      <c r="BK119" s="10">
        <f t="shared" si="167"/>
        <v>0</v>
      </c>
      <c r="BL119" s="20">
        <f t="shared" si="168"/>
        <v>0</v>
      </c>
      <c r="BM119" s="20">
        <f t="shared" si="169"/>
        <v>0</v>
      </c>
      <c r="BN119" s="20">
        <f t="shared" si="170"/>
        <v>0</v>
      </c>
      <c r="BO119" s="20">
        <f t="shared" si="171"/>
        <v>0</v>
      </c>
      <c r="BP119" s="10"/>
      <c r="BQ119" s="10"/>
      <c r="BR119" s="10"/>
      <c r="BS119" s="20">
        <f t="shared" si="172"/>
        <v>0</v>
      </c>
      <c r="BT119" s="20">
        <f t="shared" si="173"/>
        <v>0</v>
      </c>
      <c r="BU119" s="20">
        <f t="shared" si="210"/>
        <v>0</v>
      </c>
      <c r="BV119" s="20">
        <f t="shared" si="211"/>
        <v>0</v>
      </c>
      <c r="BW119" s="20">
        <f t="shared" si="212"/>
        <v>0</v>
      </c>
      <c r="BX119" s="20">
        <f t="shared" si="213"/>
        <v>0</v>
      </c>
      <c r="BY119" s="20">
        <f t="shared" si="214"/>
        <v>0</v>
      </c>
      <c r="BZ119" s="20">
        <f t="shared" si="215"/>
        <v>0</v>
      </c>
      <c r="CA119" s="20">
        <f t="shared" si="174"/>
        <v>0</v>
      </c>
      <c r="CB119" s="20">
        <f t="shared" si="175"/>
        <v>0</v>
      </c>
      <c r="CD119" s="20">
        <f t="shared" si="176"/>
        <v>0</v>
      </c>
      <c r="CH119" s="110"/>
      <c r="CI119" s="22"/>
      <c r="CJ119" s="7"/>
      <c r="CV119" s="134">
        <f t="shared" si="190"/>
        <v>0</v>
      </c>
      <c r="CW119" s="134">
        <f t="shared" si="216"/>
        <v>0</v>
      </c>
      <c r="CX119" s="134">
        <f t="shared" si="217"/>
        <v>0</v>
      </c>
      <c r="CY119" s="134">
        <f t="shared" si="218"/>
        <v>0</v>
      </c>
      <c r="CZ119" s="134">
        <f t="shared" si="219"/>
        <v>0</v>
      </c>
      <c r="DA119" s="134">
        <f t="shared" si="220"/>
        <v>0</v>
      </c>
      <c r="DB119" s="134">
        <f t="shared" si="221"/>
        <v>0</v>
      </c>
      <c r="DC119" s="134">
        <f t="shared" si="222"/>
        <v>0</v>
      </c>
      <c r="DD119" s="134">
        <f t="shared" si="223"/>
        <v>0</v>
      </c>
      <c r="DE119" s="134">
        <f t="shared" si="224"/>
        <v>0</v>
      </c>
      <c r="DF119" s="134">
        <f t="shared" si="225"/>
        <v>0</v>
      </c>
      <c r="DG119" s="149">
        <f t="shared" si="177"/>
        <v>0</v>
      </c>
      <c r="DH119" s="149">
        <f t="shared" si="178"/>
        <v>0</v>
      </c>
      <c r="DI119" s="149">
        <f t="shared" si="179"/>
        <v>0</v>
      </c>
      <c r="DJ119" s="149">
        <f t="shared" si="180"/>
        <v>0</v>
      </c>
      <c r="DK119" s="149">
        <f t="shared" si="181"/>
        <v>0</v>
      </c>
      <c r="DL119" s="149">
        <f t="shared" si="182"/>
        <v>0</v>
      </c>
      <c r="DM119" s="149">
        <f t="shared" si="183"/>
        <v>0</v>
      </c>
      <c r="DN119" s="149">
        <f t="shared" si="184"/>
        <v>0</v>
      </c>
      <c r="DO119" s="149">
        <f t="shared" si="185"/>
        <v>0</v>
      </c>
      <c r="DP119" s="149">
        <f t="shared" si="186"/>
        <v>0</v>
      </c>
      <c r="DQ119" s="134">
        <f t="array" ref="DQ119">MIN(IF(JPRL=AI119,$AG$15:$AG$214))</f>
        <v>0</v>
      </c>
      <c r="DR119" s="134">
        <f t="array" ref="DR119">MAX(IF(JPRL=AI119,$AG$15:$AG$214))</f>
        <v>0</v>
      </c>
      <c r="DS119" s="132">
        <f t="shared" si="187"/>
        <v>0</v>
      </c>
    </row>
    <row r="120" spans="1:123" ht="24.95" customHeight="1" x14ac:dyDescent="0.25">
      <c r="A120" s="5">
        <v>106</v>
      </c>
      <c r="B120" s="214"/>
      <c r="C120" s="215"/>
      <c r="D120" s="193"/>
      <c r="E120" s="174"/>
      <c r="F120" s="175"/>
      <c r="G120" s="175"/>
      <c r="H120" s="175"/>
      <c r="I120" s="9"/>
      <c r="J120" s="169"/>
      <c r="K120" s="9"/>
      <c r="L120" s="170"/>
      <c r="M120" s="171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13"/>
      <c r="Y120" s="21"/>
      <c r="Z120" s="176"/>
      <c r="AA120" s="187">
        <f t="shared" si="154"/>
        <v>0</v>
      </c>
      <c r="AB120" s="7">
        <f t="shared" si="155"/>
        <v>0</v>
      </c>
      <c r="AC120" s="7">
        <f t="shared" si="191"/>
        <v>0</v>
      </c>
      <c r="AD120" s="10">
        <f t="shared" si="156"/>
        <v>0</v>
      </c>
      <c r="AE120" s="7">
        <f t="shared" si="157"/>
        <v>0</v>
      </c>
      <c r="AF120" s="7" t="str">
        <f t="shared" si="158"/>
        <v/>
      </c>
      <c r="AG120" s="10">
        <f t="shared" si="192"/>
        <v>0</v>
      </c>
      <c r="AH120" s="3" t="str">
        <f t="shared" si="188"/>
        <v/>
      </c>
      <c r="AI120" s="3" t="str">
        <f t="shared" si="189"/>
        <v/>
      </c>
      <c r="AJ120" s="3" t="str">
        <f t="array" ref="AJ120">IF(OR(AI120=$AI$15:AI119),"",AI120)</f>
        <v/>
      </c>
      <c r="AK120" s="3" t="str">
        <f t="shared" si="193"/>
        <v/>
      </c>
      <c r="AL120" s="3" t="str">
        <f t="array" ref="AL120">IF(OR(AK120=$AK$15:AK119),"",AK120)</f>
        <v/>
      </c>
      <c r="AM120" s="139" t="str">
        <f t="shared" si="159"/>
        <v/>
      </c>
      <c r="AN120" s="139" t="str">
        <f t="shared" si="160"/>
        <v/>
      </c>
      <c r="AO120" s="139" t="str">
        <f t="shared" si="161"/>
        <v/>
      </c>
      <c r="AP120" s="139" t="str">
        <f t="shared" si="162"/>
        <v/>
      </c>
      <c r="AQ120" s="139" t="str">
        <f t="shared" si="163"/>
        <v/>
      </c>
      <c r="AR120" s="10">
        <f t="shared" si="194"/>
        <v>0</v>
      </c>
      <c r="AS120" s="10">
        <f t="shared" si="195"/>
        <v>0</v>
      </c>
      <c r="AT120" s="10">
        <f t="shared" si="196"/>
        <v>0</v>
      </c>
      <c r="AU120" s="10">
        <f t="shared" si="197"/>
        <v>0</v>
      </c>
      <c r="AV120" s="10">
        <f t="shared" si="164"/>
        <v>0</v>
      </c>
      <c r="AW120" s="10">
        <f t="shared" si="198"/>
        <v>0</v>
      </c>
      <c r="AX120" s="10">
        <f t="shared" si="199"/>
        <v>0</v>
      </c>
      <c r="AY120" s="10">
        <f t="shared" si="200"/>
        <v>0</v>
      </c>
      <c r="AZ120" s="10">
        <f t="shared" si="201"/>
        <v>0</v>
      </c>
      <c r="BA120" s="10">
        <f t="shared" si="165"/>
        <v>0</v>
      </c>
      <c r="BB120" s="10">
        <f t="shared" si="202"/>
        <v>0</v>
      </c>
      <c r="BC120" s="10">
        <f t="shared" si="203"/>
        <v>0</v>
      </c>
      <c r="BD120" s="10">
        <f t="shared" si="204"/>
        <v>0</v>
      </c>
      <c r="BE120" s="10">
        <f t="shared" si="205"/>
        <v>0</v>
      </c>
      <c r="BF120" s="10">
        <f t="shared" si="166"/>
        <v>0</v>
      </c>
      <c r="BG120" s="10">
        <f t="shared" si="206"/>
        <v>0</v>
      </c>
      <c r="BH120" s="10">
        <f t="shared" si="207"/>
        <v>0</v>
      </c>
      <c r="BI120" s="10">
        <f t="shared" si="208"/>
        <v>0</v>
      </c>
      <c r="BJ120" s="10">
        <f t="shared" si="209"/>
        <v>0</v>
      </c>
      <c r="BK120" s="10">
        <f t="shared" si="167"/>
        <v>0</v>
      </c>
      <c r="BL120" s="20">
        <f t="shared" si="168"/>
        <v>0</v>
      </c>
      <c r="BM120" s="20">
        <f t="shared" si="169"/>
        <v>0</v>
      </c>
      <c r="BN120" s="20">
        <f t="shared" si="170"/>
        <v>0</v>
      </c>
      <c r="BO120" s="20">
        <f t="shared" si="171"/>
        <v>0</v>
      </c>
      <c r="BP120" s="10"/>
      <c r="BQ120" s="10"/>
      <c r="BR120" s="10"/>
      <c r="BS120" s="20">
        <f t="shared" si="172"/>
        <v>0</v>
      </c>
      <c r="BT120" s="20">
        <f t="shared" si="173"/>
        <v>0</v>
      </c>
      <c r="BU120" s="20">
        <f t="shared" si="210"/>
        <v>0</v>
      </c>
      <c r="BV120" s="20">
        <f t="shared" si="211"/>
        <v>0</v>
      </c>
      <c r="BW120" s="20">
        <f t="shared" si="212"/>
        <v>0</v>
      </c>
      <c r="BX120" s="20">
        <f t="shared" si="213"/>
        <v>0</v>
      </c>
      <c r="BY120" s="20">
        <f t="shared" si="214"/>
        <v>0</v>
      </c>
      <c r="BZ120" s="20">
        <f t="shared" si="215"/>
        <v>0</v>
      </c>
      <c r="CA120" s="20">
        <f t="shared" si="174"/>
        <v>0</v>
      </c>
      <c r="CB120" s="20">
        <f t="shared" si="175"/>
        <v>0</v>
      </c>
      <c r="CD120" s="20">
        <f t="shared" si="176"/>
        <v>0</v>
      </c>
      <c r="CH120" s="110"/>
      <c r="CI120" s="22"/>
      <c r="CJ120" s="7"/>
      <c r="CV120" s="134">
        <f t="shared" si="190"/>
        <v>0</v>
      </c>
      <c r="CW120" s="134">
        <f t="shared" si="216"/>
        <v>0</v>
      </c>
      <c r="CX120" s="134">
        <f t="shared" si="217"/>
        <v>0</v>
      </c>
      <c r="CY120" s="134">
        <f t="shared" si="218"/>
        <v>0</v>
      </c>
      <c r="CZ120" s="134">
        <f t="shared" si="219"/>
        <v>0</v>
      </c>
      <c r="DA120" s="134">
        <f t="shared" si="220"/>
        <v>0</v>
      </c>
      <c r="DB120" s="134">
        <f t="shared" si="221"/>
        <v>0</v>
      </c>
      <c r="DC120" s="134">
        <f t="shared" si="222"/>
        <v>0</v>
      </c>
      <c r="DD120" s="134">
        <f t="shared" si="223"/>
        <v>0</v>
      </c>
      <c r="DE120" s="134">
        <f t="shared" si="224"/>
        <v>0</v>
      </c>
      <c r="DF120" s="134">
        <f t="shared" si="225"/>
        <v>0</v>
      </c>
      <c r="DG120" s="149">
        <f t="shared" si="177"/>
        <v>0</v>
      </c>
      <c r="DH120" s="149">
        <f t="shared" si="178"/>
        <v>0</v>
      </c>
      <c r="DI120" s="149">
        <f t="shared" si="179"/>
        <v>0</v>
      </c>
      <c r="DJ120" s="149">
        <f t="shared" si="180"/>
        <v>0</v>
      </c>
      <c r="DK120" s="149">
        <f t="shared" si="181"/>
        <v>0</v>
      </c>
      <c r="DL120" s="149">
        <f t="shared" si="182"/>
        <v>0</v>
      </c>
      <c r="DM120" s="149">
        <f t="shared" si="183"/>
        <v>0</v>
      </c>
      <c r="DN120" s="149">
        <f t="shared" si="184"/>
        <v>0</v>
      </c>
      <c r="DO120" s="149">
        <f t="shared" si="185"/>
        <v>0</v>
      </c>
      <c r="DP120" s="149">
        <f t="shared" si="186"/>
        <v>0</v>
      </c>
      <c r="DQ120" s="134">
        <f t="array" ref="DQ120">MIN(IF(JPRL=AI120,$AG$15:$AG$214))</f>
        <v>0</v>
      </c>
      <c r="DR120" s="134">
        <f t="array" ref="DR120">MAX(IF(JPRL=AI120,$AG$15:$AG$214))</f>
        <v>0</v>
      </c>
      <c r="DS120" s="132">
        <f t="shared" si="187"/>
        <v>0</v>
      </c>
    </row>
    <row r="121" spans="1:123" ht="24.95" customHeight="1" x14ac:dyDescent="0.25">
      <c r="A121" s="5">
        <v>107</v>
      </c>
      <c r="B121" s="214"/>
      <c r="C121" s="215"/>
      <c r="D121" s="193"/>
      <c r="E121" s="174"/>
      <c r="F121" s="175"/>
      <c r="G121" s="175"/>
      <c r="H121" s="175"/>
      <c r="I121" s="9"/>
      <c r="J121" s="169"/>
      <c r="K121" s="9"/>
      <c r="L121" s="170"/>
      <c r="M121" s="171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13"/>
      <c r="Y121" s="21"/>
      <c r="Z121" s="176"/>
      <c r="AA121" s="187">
        <f t="shared" si="154"/>
        <v>0</v>
      </c>
      <c r="AB121" s="7">
        <f t="shared" si="155"/>
        <v>0</v>
      </c>
      <c r="AC121" s="7">
        <f t="shared" si="191"/>
        <v>0</v>
      </c>
      <c r="AD121" s="10">
        <f t="shared" si="156"/>
        <v>0</v>
      </c>
      <c r="AE121" s="7">
        <f t="shared" si="157"/>
        <v>0</v>
      </c>
      <c r="AF121" s="7" t="str">
        <f t="shared" si="158"/>
        <v/>
      </c>
      <c r="AG121" s="10">
        <f t="shared" si="192"/>
        <v>0</v>
      </c>
      <c r="AH121" s="3" t="str">
        <f t="shared" si="188"/>
        <v/>
      </c>
      <c r="AI121" s="3" t="str">
        <f t="shared" si="189"/>
        <v/>
      </c>
      <c r="AJ121" s="3" t="str">
        <f t="array" ref="AJ121">IF(OR(AI121=$AI$15:AI120),"",AI121)</f>
        <v/>
      </c>
      <c r="AK121" s="3" t="str">
        <f t="shared" si="193"/>
        <v/>
      </c>
      <c r="AL121" s="3" t="str">
        <f t="array" ref="AL121">IF(OR(AK121=$AK$15:AK120),"",AK121)</f>
        <v/>
      </c>
      <c r="AM121" s="139" t="str">
        <f t="shared" si="159"/>
        <v/>
      </c>
      <c r="AN121" s="139" t="str">
        <f t="shared" si="160"/>
        <v/>
      </c>
      <c r="AO121" s="139" t="str">
        <f t="shared" si="161"/>
        <v/>
      </c>
      <c r="AP121" s="139" t="str">
        <f t="shared" si="162"/>
        <v/>
      </c>
      <c r="AQ121" s="139" t="str">
        <f t="shared" si="163"/>
        <v/>
      </c>
      <c r="AR121" s="10">
        <f t="shared" si="194"/>
        <v>0</v>
      </c>
      <c r="AS121" s="10">
        <f t="shared" si="195"/>
        <v>0</v>
      </c>
      <c r="AT121" s="10">
        <f t="shared" si="196"/>
        <v>0</v>
      </c>
      <c r="AU121" s="10">
        <f t="shared" si="197"/>
        <v>0</v>
      </c>
      <c r="AV121" s="10">
        <f t="shared" si="164"/>
        <v>0</v>
      </c>
      <c r="AW121" s="10">
        <f t="shared" si="198"/>
        <v>0</v>
      </c>
      <c r="AX121" s="10">
        <f t="shared" si="199"/>
        <v>0</v>
      </c>
      <c r="AY121" s="10">
        <f t="shared" si="200"/>
        <v>0</v>
      </c>
      <c r="AZ121" s="10">
        <f t="shared" si="201"/>
        <v>0</v>
      </c>
      <c r="BA121" s="10">
        <f t="shared" si="165"/>
        <v>0</v>
      </c>
      <c r="BB121" s="10">
        <f t="shared" si="202"/>
        <v>0</v>
      </c>
      <c r="BC121" s="10">
        <f t="shared" si="203"/>
        <v>0</v>
      </c>
      <c r="BD121" s="10">
        <f t="shared" si="204"/>
        <v>0</v>
      </c>
      <c r="BE121" s="10">
        <f t="shared" si="205"/>
        <v>0</v>
      </c>
      <c r="BF121" s="10">
        <f t="shared" si="166"/>
        <v>0</v>
      </c>
      <c r="BG121" s="10">
        <f t="shared" si="206"/>
        <v>0</v>
      </c>
      <c r="BH121" s="10">
        <f t="shared" si="207"/>
        <v>0</v>
      </c>
      <c r="BI121" s="10">
        <f t="shared" si="208"/>
        <v>0</v>
      </c>
      <c r="BJ121" s="10">
        <f t="shared" si="209"/>
        <v>0</v>
      </c>
      <c r="BK121" s="10">
        <f t="shared" si="167"/>
        <v>0</v>
      </c>
      <c r="BL121" s="20">
        <f t="shared" si="168"/>
        <v>0</v>
      </c>
      <c r="BM121" s="20">
        <f t="shared" si="169"/>
        <v>0</v>
      </c>
      <c r="BN121" s="20">
        <f t="shared" si="170"/>
        <v>0</v>
      </c>
      <c r="BO121" s="20">
        <f t="shared" si="171"/>
        <v>0</v>
      </c>
      <c r="BP121" s="10"/>
      <c r="BQ121" s="10"/>
      <c r="BR121" s="10"/>
      <c r="BS121" s="20">
        <f t="shared" si="172"/>
        <v>0</v>
      </c>
      <c r="BT121" s="20">
        <f t="shared" si="173"/>
        <v>0</v>
      </c>
      <c r="BU121" s="20">
        <f t="shared" si="210"/>
        <v>0</v>
      </c>
      <c r="BV121" s="20">
        <f t="shared" si="211"/>
        <v>0</v>
      </c>
      <c r="BW121" s="20">
        <f t="shared" si="212"/>
        <v>0</v>
      </c>
      <c r="BX121" s="20">
        <f t="shared" si="213"/>
        <v>0</v>
      </c>
      <c r="BY121" s="20">
        <f t="shared" si="214"/>
        <v>0</v>
      </c>
      <c r="BZ121" s="20">
        <f t="shared" si="215"/>
        <v>0</v>
      </c>
      <c r="CA121" s="20">
        <f t="shared" si="174"/>
        <v>0</v>
      </c>
      <c r="CB121" s="20">
        <f t="shared" si="175"/>
        <v>0</v>
      </c>
      <c r="CD121" s="20">
        <f t="shared" si="176"/>
        <v>0</v>
      </c>
      <c r="CH121" s="110"/>
      <c r="CI121" s="22"/>
      <c r="CJ121" s="7"/>
      <c r="CV121" s="134">
        <f t="shared" si="190"/>
        <v>0</v>
      </c>
      <c r="CW121" s="134">
        <f t="shared" si="216"/>
        <v>0</v>
      </c>
      <c r="CX121" s="134">
        <f t="shared" si="217"/>
        <v>0</v>
      </c>
      <c r="CY121" s="134">
        <f t="shared" si="218"/>
        <v>0</v>
      </c>
      <c r="CZ121" s="134">
        <f t="shared" si="219"/>
        <v>0</v>
      </c>
      <c r="DA121" s="134">
        <f t="shared" si="220"/>
        <v>0</v>
      </c>
      <c r="DB121" s="134">
        <f t="shared" si="221"/>
        <v>0</v>
      </c>
      <c r="DC121" s="134">
        <f t="shared" si="222"/>
        <v>0</v>
      </c>
      <c r="DD121" s="134">
        <f t="shared" si="223"/>
        <v>0</v>
      </c>
      <c r="DE121" s="134">
        <f t="shared" si="224"/>
        <v>0</v>
      </c>
      <c r="DF121" s="134">
        <f t="shared" si="225"/>
        <v>0</v>
      </c>
      <c r="DG121" s="149">
        <f t="shared" si="177"/>
        <v>0</v>
      </c>
      <c r="DH121" s="149">
        <f t="shared" si="178"/>
        <v>0</v>
      </c>
      <c r="DI121" s="149">
        <f t="shared" si="179"/>
        <v>0</v>
      </c>
      <c r="DJ121" s="149">
        <f t="shared" si="180"/>
        <v>0</v>
      </c>
      <c r="DK121" s="149">
        <f t="shared" si="181"/>
        <v>0</v>
      </c>
      <c r="DL121" s="149">
        <f t="shared" si="182"/>
        <v>0</v>
      </c>
      <c r="DM121" s="149">
        <f t="shared" si="183"/>
        <v>0</v>
      </c>
      <c r="DN121" s="149">
        <f t="shared" si="184"/>
        <v>0</v>
      </c>
      <c r="DO121" s="149">
        <f t="shared" si="185"/>
        <v>0</v>
      </c>
      <c r="DP121" s="149">
        <f t="shared" si="186"/>
        <v>0</v>
      </c>
      <c r="DQ121" s="134">
        <f t="array" ref="DQ121">MIN(IF(JPRL=AI121,$AG$15:$AG$214))</f>
        <v>0</v>
      </c>
      <c r="DR121" s="134">
        <f t="array" ref="DR121">MAX(IF(JPRL=AI121,$AG$15:$AG$214))</f>
        <v>0</v>
      </c>
      <c r="DS121" s="132">
        <f t="shared" si="187"/>
        <v>0</v>
      </c>
    </row>
    <row r="122" spans="1:123" ht="24.95" customHeight="1" x14ac:dyDescent="0.25">
      <c r="A122" s="5">
        <v>108</v>
      </c>
      <c r="B122" s="214"/>
      <c r="C122" s="215"/>
      <c r="D122" s="193"/>
      <c r="E122" s="174"/>
      <c r="F122" s="175"/>
      <c r="G122" s="175"/>
      <c r="H122" s="175"/>
      <c r="I122" s="9"/>
      <c r="J122" s="169"/>
      <c r="K122" s="9"/>
      <c r="L122" s="170"/>
      <c r="M122" s="171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13"/>
      <c r="Y122" s="21"/>
      <c r="Z122" s="176"/>
      <c r="AA122" s="187">
        <f t="shared" si="154"/>
        <v>0</v>
      </c>
      <c r="AB122" s="7">
        <f t="shared" si="155"/>
        <v>0</v>
      </c>
      <c r="AC122" s="7">
        <f t="shared" si="191"/>
        <v>0</v>
      </c>
      <c r="AD122" s="10">
        <f t="shared" si="156"/>
        <v>0</v>
      </c>
      <c r="AE122" s="7">
        <f t="shared" si="157"/>
        <v>0</v>
      </c>
      <c r="AF122" s="7" t="str">
        <f t="shared" si="158"/>
        <v/>
      </c>
      <c r="AG122" s="10">
        <f t="shared" si="192"/>
        <v>0</v>
      </c>
      <c r="AH122" s="3" t="str">
        <f t="shared" si="188"/>
        <v/>
      </c>
      <c r="AI122" s="3" t="str">
        <f t="shared" si="189"/>
        <v/>
      </c>
      <c r="AJ122" s="3" t="str">
        <f t="array" ref="AJ122">IF(OR(AI122=$AI$15:AI121),"",AI122)</f>
        <v/>
      </c>
      <c r="AK122" s="3" t="str">
        <f t="shared" si="193"/>
        <v/>
      </c>
      <c r="AL122" s="3" t="str">
        <f t="array" ref="AL122">IF(OR(AK122=$AK$15:AK121),"",AK122)</f>
        <v/>
      </c>
      <c r="AM122" s="139" t="str">
        <f t="shared" si="159"/>
        <v/>
      </c>
      <c r="AN122" s="139" t="str">
        <f t="shared" si="160"/>
        <v/>
      </c>
      <c r="AO122" s="139" t="str">
        <f t="shared" si="161"/>
        <v/>
      </c>
      <c r="AP122" s="139" t="str">
        <f t="shared" si="162"/>
        <v/>
      </c>
      <c r="AQ122" s="139" t="str">
        <f t="shared" si="163"/>
        <v/>
      </c>
      <c r="AR122" s="10">
        <f t="shared" si="194"/>
        <v>0</v>
      </c>
      <c r="AS122" s="10">
        <f t="shared" si="195"/>
        <v>0</v>
      </c>
      <c r="AT122" s="10">
        <f t="shared" si="196"/>
        <v>0</v>
      </c>
      <c r="AU122" s="10">
        <f t="shared" si="197"/>
        <v>0</v>
      </c>
      <c r="AV122" s="10">
        <f t="shared" si="164"/>
        <v>0</v>
      </c>
      <c r="AW122" s="10">
        <f t="shared" si="198"/>
        <v>0</v>
      </c>
      <c r="AX122" s="10">
        <f t="shared" si="199"/>
        <v>0</v>
      </c>
      <c r="AY122" s="10">
        <f t="shared" si="200"/>
        <v>0</v>
      </c>
      <c r="AZ122" s="10">
        <f t="shared" si="201"/>
        <v>0</v>
      </c>
      <c r="BA122" s="10">
        <f t="shared" si="165"/>
        <v>0</v>
      </c>
      <c r="BB122" s="10">
        <f t="shared" si="202"/>
        <v>0</v>
      </c>
      <c r="BC122" s="10">
        <f t="shared" si="203"/>
        <v>0</v>
      </c>
      <c r="BD122" s="10">
        <f t="shared" si="204"/>
        <v>0</v>
      </c>
      <c r="BE122" s="10">
        <f t="shared" si="205"/>
        <v>0</v>
      </c>
      <c r="BF122" s="10">
        <f t="shared" si="166"/>
        <v>0</v>
      </c>
      <c r="BG122" s="10">
        <f t="shared" si="206"/>
        <v>0</v>
      </c>
      <c r="BH122" s="10">
        <f t="shared" si="207"/>
        <v>0</v>
      </c>
      <c r="BI122" s="10">
        <f t="shared" si="208"/>
        <v>0</v>
      </c>
      <c r="BJ122" s="10">
        <f t="shared" si="209"/>
        <v>0</v>
      </c>
      <c r="BK122" s="10">
        <f t="shared" si="167"/>
        <v>0</v>
      </c>
      <c r="BL122" s="20">
        <f t="shared" si="168"/>
        <v>0</v>
      </c>
      <c r="BM122" s="20">
        <f t="shared" si="169"/>
        <v>0</v>
      </c>
      <c r="BN122" s="20">
        <f t="shared" si="170"/>
        <v>0</v>
      </c>
      <c r="BO122" s="20">
        <f t="shared" si="171"/>
        <v>0</v>
      </c>
      <c r="BP122" s="10"/>
      <c r="BQ122" s="10"/>
      <c r="BR122" s="10"/>
      <c r="BS122" s="20">
        <f t="shared" si="172"/>
        <v>0</v>
      </c>
      <c r="BT122" s="20">
        <f t="shared" si="173"/>
        <v>0</v>
      </c>
      <c r="BU122" s="20">
        <f t="shared" si="210"/>
        <v>0</v>
      </c>
      <c r="BV122" s="20">
        <f t="shared" si="211"/>
        <v>0</v>
      </c>
      <c r="BW122" s="20">
        <f t="shared" si="212"/>
        <v>0</v>
      </c>
      <c r="BX122" s="20">
        <f t="shared" si="213"/>
        <v>0</v>
      </c>
      <c r="BY122" s="20">
        <f t="shared" si="214"/>
        <v>0</v>
      </c>
      <c r="BZ122" s="20">
        <f t="shared" si="215"/>
        <v>0</v>
      </c>
      <c r="CA122" s="20">
        <f t="shared" si="174"/>
        <v>0</v>
      </c>
      <c r="CB122" s="20">
        <f t="shared" si="175"/>
        <v>0</v>
      </c>
      <c r="CD122" s="20">
        <f t="shared" si="176"/>
        <v>0</v>
      </c>
      <c r="CH122" s="110"/>
      <c r="CI122" s="22"/>
      <c r="CJ122" s="7"/>
      <c r="CV122" s="134">
        <f t="shared" si="190"/>
        <v>0</v>
      </c>
      <c r="CW122" s="134">
        <f t="shared" si="216"/>
        <v>0</v>
      </c>
      <c r="CX122" s="134">
        <f t="shared" si="217"/>
        <v>0</v>
      </c>
      <c r="CY122" s="134">
        <f t="shared" si="218"/>
        <v>0</v>
      </c>
      <c r="CZ122" s="134">
        <f t="shared" si="219"/>
        <v>0</v>
      </c>
      <c r="DA122" s="134">
        <f t="shared" si="220"/>
        <v>0</v>
      </c>
      <c r="DB122" s="134">
        <f t="shared" si="221"/>
        <v>0</v>
      </c>
      <c r="DC122" s="134">
        <f t="shared" si="222"/>
        <v>0</v>
      </c>
      <c r="DD122" s="134">
        <f t="shared" si="223"/>
        <v>0</v>
      </c>
      <c r="DE122" s="134">
        <f t="shared" si="224"/>
        <v>0</v>
      </c>
      <c r="DF122" s="134">
        <f t="shared" si="225"/>
        <v>0</v>
      </c>
      <c r="DG122" s="149">
        <f t="shared" si="177"/>
        <v>0</v>
      </c>
      <c r="DH122" s="149">
        <f t="shared" si="178"/>
        <v>0</v>
      </c>
      <c r="DI122" s="149">
        <f t="shared" si="179"/>
        <v>0</v>
      </c>
      <c r="DJ122" s="149">
        <f t="shared" si="180"/>
        <v>0</v>
      </c>
      <c r="DK122" s="149">
        <f t="shared" si="181"/>
        <v>0</v>
      </c>
      <c r="DL122" s="149">
        <f t="shared" si="182"/>
        <v>0</v>
      </c>
      <c r="DM122" s="149">
        <f t="shared" si="183"/>
        <v>0</v>
      </c>
      <c r="DN122" s="149">
        <f t="shared" si="184"/>
        <v>0</v>
      </c>
      <c r="DO122" s="149">
        <f t="shared" si="185"/>
        <v>0</v>
      </c>
      <c r="DP122" s="149">
        <f t="shared" si="186"/>
        <v>0</v>
      </c>
      <c r="DQ122" s="134">
        <f t="array" ref="DQ122">MIN(IF(JPRL=AI122,$AG$15:$AG$214))</f>
        <v>0</v>
      </c>
      <c r="DR122" s="134">
        <f t="array" ref="DR122">MAX(IF(JPRL=AI122,$AG$15:$AG$214))</f>
        <v>0</v>
      </c>
      <c r="DS122" s="132">
        <f t="shared" si="187"/>
        <v>0</v>
      </c>
    </row>
    <row r="123" spans="1:123" ht="24.95" customHeight="1" x14ac:dyDescent="0.25">
      <c r="A123" s="5">
        <v>109</v>
      </c>
      <c r="B123" s="214"/>
      <c r="C123" s="215"/>
      <c r="D123" s="193"/>
      <c r="E123" s="174"/>
      <c r="F123" s="175"/>
      <c r="G123" s="175"/>
      <c r="H123" s="175"/>
      <c r="I123" s="9"/>
      <c r="J123" s="169"/>
      <c r="K123" s="9"/>
      <c r="L123" s="170"/>
      <c r="M123" s="171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13"/>
      <c r="Y123" s="21"/>
      <c r="Z123" s="176"/>
      <c r="AA123" s="187">
        <f t="shared" si="154"/>
        <v>0</v>
      </c>
      <c r="AB123" s="7">
        <f t="shared" si="155"/>
        <v>0</v>
      </c>
      <c r="AC123" s="7">
        <f t="shared" si="191"/>
        <v>0</v>
      </c>
      <c r="AD123" s="10">
        <f t="shared" si="156"/>
        <v>0</v>
      </c>
      <c r="AE123" s="7">
        <f t="shared" si="157"/>
        <v>0</v>
      </c>
      <c r="AF123" s="7" t="str">
        <f t="shared" si="158"/>
        <v/>
      </c>
      <c r="AG123" s="10">
        <f t="shared" si="192"/>
        <v>0</v>
      </c>
      <c r="AH123" s="3" t="str">
        <f t="shared" si="188"/>
        <v/>
      </c>
      <c r="AI123" s="3" t="str">
        <f t="shared" si="189"/>
        <v/>
      </c>
      <c r="AJ123" s="3" t="str">
        <f t="array" ref="AJ123">IF(OR(AI123=$AI$15:AI122),"",AI123)</f>
        <v/>
      </c>
      <c r="AK123" s="3" t="str">
        <f t="shared" si="193"/>
        <v/>
      </c>
      <c r="AL123" s="3" t="str">
        <f t="array" ref="AL123">IF(OR(AK123=$AK$15:AK122),"",AK123)</f>
        <v/>
      </c>
      <c r="AM123" s="139" t="str">
        <f t="shared" si="159"/>
        <v/>
      </c>
      <c r="AN123" s="139" t="str">
        <f t="shared" si="160"/>
        <v/>
      </c>
      <c r="AO123" s="139" t="str">
        <f t="shared" si="161"/>
        <v/>
      </c>
      <c r="AP123" s="139" t="str">
        <f t="shared" si="162"/>
        <v/>
      </c>
      <c r="AQ123" s="139" t="str">
        <f t="shared" si="163"/>
        <v/>
      </c>
      <c r="AR123" s="10">
        <f t="shared" si="194"/>
        <v>0</v>
      </c>
      <c r="AS123" s="10">
        <f t="shared" si="195"/>
        <v>0</v>
      </c>
      <c r="AT123" s="10">
        <f t="shared" si="196"/>
        <v>0</v>
      </c>
      <c r="AU123" s="10">
        <f t="shared" si="197"/>
        <v>0</v>
      </c>
      <c r="AV123" s="10">
        <f t="shared" si="164"/>
        <v>0</v>
      </c>
      <c r="AW123" s="10">
        <f t="shared" si="198"/>
        <v>0</v>
      </c>
      <c r="AX123" s="10">
        <f t="shared" si="199"/>
        <v>0</v>
      </c>
      <c r="AY123" s="10">
        <f t="shared" si="200"/>
        <v>0</v>
      </c>
      <c r="AZ123" s="10">
        <f t="shared" si="201"/>
        <v>0</v>
      </c>
      <c r="BA123" s="10">
        <f t="shared" si="165"/>
        <v>0</v>
      </c>
      <c r="BB123" s="10">
        <f t="shared" si="202"/>
        <v>0</v>
      </c>
      <c r="BC123" s="10">
        <f t="shared" si="203"/>
        <v>0</v>
      </c>
      <c r="BD123" s="10">
        <f t="shared" si="204"/>
        <v>0</v>
      </c>
      <c r="BE123" s="10">
        <f t="shared" si="205"/>
        <v>0</v>
      </c>
      <c r="BF123" s="10">
        <f t="shared" si="166"/>
        <v>0</v>
      </c>
      <c r="BG123" s="10">
        <f t="shared" si="206"/>
        <v>0</v>
      </c>
      <c r="BH123" s="10">
        <f t="shared" si="207"/>
        <v>0</v>
      </c>
      <c r="BI123" s="10">
        <f t="shared" si="208"/>
        <v>0</v>
      </c>
      <c r="BJ123" s="10">
        <f t="shared" si="209"/>
        <v>0</v>
      </c>
      <c r="BK123" s="10">
        <f t="shared" si="167"/>
        <v>0</v>
      </c>
      <c r="BL123" s="20">
        <f t="shared" si="168"/>
        <v>0</v>
      </c>
      <c r="BM123" s="20">
        <f t="shared" si="169"/>
        <v>0</v>
      </c>
      <c r="BN123" s="20">
        <f t="shared" si="170"/>
        <v>0</v>
      </c>
      <c r="BO123" s="20">
        <f t="shared" si="171"/>
        <v>0</v>
      </c>
      <c r="BP123" s="10"/>
      <c r="BQ123" s="10"/>
      <c r="BR123" s="10"/>
      <c r="BS123" s="20">
        <f t="shared" si="172"/>
        <v>0</v>
      </c>
      <c r="BT123" s="20">
        <f t="shared" si="173"/>
        <v>0</v>
      </c>
      <c r="BU123" s="20">
        <f t="shared" si="210"/>
        <v>0</v>
      </c>
      <c r="BV123" s="20">
        <f t="shared" si="211"/>
        <v>0</v>
      </c>
      <c r="BW123" s="20">
        <f t="shared" si="212"/>
        <v>0</v>
      </c>
      <c r="BX123" s="20">
        <f t="shared" si="213"/>
        <v>0</v>
      </c>
      <c r="BY123" s="20">
        <f t="shared" si="214"/>
        <v>0</v>
      </c>
      <c r="BZ123" s="20">
        <f t="shared" si="215"/>
        <v>0</v>
      </c>
      <c r="CA123" s="20">
        <f t="shared" si="174"/>
        <v>0</v>
      </c>
      <c r="CB123" s="20">
        <f t="shared" si="175"/>
        <v>0</v>
      </c>
      <c r="CD123" s="20">
        <f t="shared" si="176"/>
        <v>0</v>
      </c>
      <c r="CH123" s="110"/>
      <c r="CI123" s="22"/>
      <c r="CJ123" s="7"/>
      <c r="CV123" s="134">
        <f t="shared" si="190"/>
        <v>0</v>
      </c>
      <c r="CW123" s="134">
        <f t="shared" si="216"/>
        <v>0</v>
      </c>
      <c r="CX123" s="134">
        <f t="shared" si="217"/>
        <v>0</v>
      </c>
      <c r="CY123" s="134">
        <f t="shared" si="218"/>
        <v>0</v>
      </c>
      <c r="CZ123" s="134">
        <f t="shared" si="219"/>
        <v>0</v>
      </c>
      <c r="DA123" s="134">
        <f t="shared" si="220"/>
        <v>0</v>
      </c>
      <c r="DB123" s="134">
        <f t="shared" si="221"/>
        <v>0</v>
      </c>
      <c r="DC123" s="134">
        <f t="shared" si="222"/>
        <v>0</v>
      </c>
      <c r="DD123" s="134">
        <f t="shared" si="223"/>
        <v>0</v>
      </c>
      <c r="DE123" s="134">
        <f t="shared" si="224"/>
        <v>0</v>
      </c>
      <c r="DF123" s="134">
        <f t="shared" si="225"/>
        <v>0</v>
      </c>
      <c r="DG123" s="149">
        <f t="shared" si="177"/>
        <v>0</v>
      </c>
      <c r="DH123" s="149">
        <f t="shared" si="178"/>
        <v>0</v>
      </c>
      <c r="DI123" s="149">
        <f t="shared" si="179"/>
        <v>0</v>
      </c>
      <c r="DJ123" s="149">
        <f t="shared" si="180"/>
        <v>0</v>
      </c>
      <c r="DK123" s="149">
        <f t="shared" si="181"/>
        <v>0</v>
      </c>
      <c r="DL123" s="149">
        <f t="shared" si="182"/>
        <v>0</v>
      </c>
      <c r="DM123" s="149">
        <f t="shared" si="183"/>
        <v>0</v>
      </c>
      <c r="DN123" s="149">
        <f t="shared" si="184"/>
        <v>0</v>
      </c>
      <c r="DO123" s="149">
        <f t="shared" si="185"/>
        <v>0</v>
      </c>
      <c r="DP123" s="149">
        <f t="shared" si="186"/>
        <v>0</v>
      </c>
      <c r="DQ123" s="134">
        <f t="array" ref="DQ123">MIN(IF(JPRL=AI123,$AG$15:$AG$214))</f>
        <v>0</v>
      </c>
      <c r="DR123" s="134">
        <f t="array" ref="DR123">MAX(IF(JPRL=AI123,$AG$15:$AG$214))</f>
        <v>0</v>
      </c>
      <c r="DS123" s="132">
        <f t="shared" si="187"/>
        <v>0</v>
      </c>
    </row>
    <row r="124" spans="1:123" ht="24.95" customHeight="1" x14ac:dyDescent="0.25">
      <c r="A124" s="5">
        <v>110</v>
      </c>
      <c r="B124" s="214"/>
      <c r="C124" s="215"/>
      <c r="D124" s="193"/>
      <c r="E124" s="174"/>
      <c r="F124" s="175"/>
      <c r="G124" s="175"/>
      <c r="H124" s="175"/>
      <c r="I124" s="9"/>
      <c r="J124" s="169"/>
      <c r="K124" s="9"/>
      <c r="L124" s="170"/>
      <c r="M124" s="171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13"/>
      <c r="Y124" s="21"/>
      <c r="Z124" s="176"/>
      <c r="AA124" s="187">
        <f t="shared" si="154"/>
        <v>0</v>
      </c>
      <c r="AB124" s="7">
        <f t="shared" si="155"/>
        <v>0</v>
      </c>
      <c r="AC124" s="7">
        <f t="shared" si="191"/>
        <v>0</v>
      </c>
      <c r="AD124" s="10">
        <f t="shared" si="156"/>
        <v>0</v>
      </c>
      <c r="AE124" s="7">
        <f t="shared" si="157"/>
        <v>0</v>
      </c>
      <c r="AF124" s="7" t="str">
        <f t="shared" si="158"/>
        <v/>
      </c>
      <c r="AG124" s="10">
        <f t="shared" si="192"/>
        <v>0</v>
      </c>
      <c r="AH124" s="3" t="str">
        <f t="shared" si="188"/>
        <v/>
      </c>
      <c r="AI124" s="3" t="str">
        <f t="shared" si="189"/>
        <v/>
      </c>
      <c r="AJ124" s="3" t="str">
        <f t="array" ref="AJ124">IF(OR(AI124=$AI$15:AI123),"",AI124)</f>
        <v/>
      </c>
      <c r="AK124" s="3" t="str">
        <f t="shared" si="193"/>
        <v/>
      </c>
      <c r="AL124" s="3" t="str">
        <f t="array" ref="AL124">IF(OR(AK124=$AK$15:AK123),"",AK124)</f>
        <v/>
      </c>
      <c r="AM124" s="139" t="str">
        <f t="shared" si="159"/>
        <v/>
      </c>
      <c r="AN124" s="139" t="str">
        <f t="shared" si="160"/>
        <v/>
      </c>
      <c r="AO124" s="139" t="str">
        <f t="shared" si="161"/>
        <v/>
      </c>
      <c r="AP124" s="139" t="str">
        <f t="shared" si="162"/>
        <v/>
      </c>
      <c r="AQ124" s="139" t="str">
        <f t="shared" si="163"/>
        <v/>
      </c>
      <c r="AR124" s="10">
        <f t="shared" si="194"/>
        <v>0</v>
      </c>
      <c r="AS124" s="10">
        <f t="shared" si="195"/>
        <v>0</v>
      </c>
      <c r="AT124" s="10">
        <f t="shared" si="196"/>
        <v>0</v>
      </c>
      <c r="AU124" s="10">
        <f t="shared" si="197"/>
        <v>0</v>
      </c>
      <c r="AV124" s="10">
        <f t="shared" si="164"/>
        <v>0</v>
      </c>
      <c r="AW124" s="10">
        <f t="shared" si="198"/>
        <v>0</v>
      </c>
      <c r="AX124" s="10">
        <f t="shared" si="199"/>
        <v>0</v>
      </c>
      <c r="AY124" s="10">
        <f t="shared" si="200"/>
        <v>0</v>
      </c>
      <c r="AZ124" s="10">
        <f t="shared" si="201"/>
        <v>0</v>
      </c>
      <c r="BA124" s="10">
        <f t="shared" si="165"/>
        <v>0</v>
      </c>
      <c r="BB124" s="10">
        <f t="shared" si="202"/>
        <v>0</v>
      </c>
      <c r="BC124" s="10">
        <f t="shared" si="203"/>
        <v>0</v>
      </c>
      <c r="BD124" s="10">
        <f t="shared" si="204"/>
        <v>0</v>
      </c>
      <c r="BE124" s="10">
        <f t="shared" si="205"/>
        <v>0</v>
      </c>
      <c r="BF124" s="10">
        <f t="shared" si="166"/>
        <v>0</v>
      </c>
      <c r="BG124" s="10">
        <f t="shared" si="206"/>
        <v>0</v>
      </c>
      <c r="BH124" s="10">
        <f t="shared" si="207"/>
        <v>0</v>
      </c>
      <c r="BI124" s="10">
        <f t="shared" si="208"/>
        <v>0</v>
      </c>
      <c r="BJ124" s="10">
        <f t="shared" si="209"/>
        <v>0</v>
      </c>
      <c r="BK124" s="10">
        <f t="shared" si="167"/>
        <v>0</v>
      </c>
      <c r="BL124" s="20">
        <f t="shared" si="168"/>
        <v>0</v>
      </c>
      <c r="BM124" s="20">
        <f t="shared" si="169"/>
        <v>0</v>
      </c>
      <c r="BN124" s="20">
        <f t="shared" si="170"/>
        <v>0</v>
      </c>
      <c r="BO124" s="20">
        <f t="shared" si="171"/>
        <v>0</v>
      </c>
      <c r="BP124" s="10"/>
      <c r="BQ124" s="10"/>
      <c r="BR124" s="10"/>
      <c r="BS124" s="20">
        <f t="shared" si="172"/>
        <v>0</v>
      </c>
      <c r="BT124" s="20">
        <f t="shared" si="173"/>
        <v>0</v>
      </c>
      <c r="BU124" s="20">
        <f t="shared" si="210"/>
        <v>0</v>
      </c>
      <c r="BV124" s="20">
        <f t="shared" si="211"/>
        <v>0</v>
      </c>
      <c r="BW124" s="20">
        <f t="shared" si="212"/>
        <v>0</v>
      </c>
      <c r="BX124" s="20">
        <f t="shared" si="213"/>
        <v>0</v>
      </c>
      <c r="BY124" s="20">
        <f t="shared" si="214"/>
        <v>0</v>
      </c>
      <c r="BZ124" s="20">
        <f t="shared" si="215"/>
        <v>0</v>
      </c>
      <c r="CA124" s="20">
        <f t="shared" si="174"/>
        <v>0</v>
      </c>
      <c r="CB124" s="20">
        <f t="shared" si="175"/>
        <v>0</v>
      </c>
      <c r="CD124" s="20">
        <f t="shared" si="176"/>
        <v>0</v>
      </c>
      <c r="CH124" s="110"/>
      <c r="CI124" s="22"/>
      <c r="CJ124" s="7"/>
      <c r="CV124" s="134">
        <f t="shared" si="190"/>
        <v>0</v>
      </c>
      <c r="CW124" s="134">
        <f t="shared" si="216"/>
        <v>0</v>
      </c>
      <c r="CX124" s="134">
        <f t="shared" si="217"/>
        <v>0</v>
      </c>
      <c r="CY124" s="134">
        <f t="shared" si="218"/>
        <v>0</v>
      </c>
      <c r="CZ124" s="134">
        <f t="shared" si="219"/>
        <v>0</v>
      </c>
      <c r="DA124" s="134">
        <f t="shared" si="220"/>
        <v>0</v>
      </c>
      <c r="DB124" s="134">
        <f t="shared" si="221"/>
        <v>0</v>
      </c>
      <c r="DC124" s="134">
        <f t="shared" si="222"/>
        <v>0</v>
      </c>
      <c r="DD124" s="134">
        <f t="shared" si="223"/>
        <v>0</v>
      </c>
      <c r="DE124" s="134">
        <f t="shared" si="224"/>
        <v>0</v>
      </c>
      <c r="DF124" s="134">
        <f t="shared" si="225"/>
        <v>0</v>
      </c>
      <c r="DG124" s="149">
        <f t="shared" si="177"/>
        <v>0</v>
      </c>
      <c r="DH124" s="149">
        <f t="shared" si="178"/>
        <v>0</v>
      </c>
      <c r="DI124" s="149">
        <f t="shared" si="179"/>
        <v>0</v>
      </c>
      <c r="DJ124" s="149">
        <f t="shared" si="180"/>
        <v>0</v>
      </c>
      <c r="DK124" s="149">
        <f t="shared" si="181"/>
        <v>0</v>
      </c>
      <c r="DL124" s="149">
        <f t="shared" si="182"/>
        <v>0</v>
      </c>
      <c r="DM124" s="149">
        <f t="shared" si="183"/>
        <v>0</v>
      </c>
      <c r="DN124" s="149">
        <f t="shared" si="184"/>
        <v>0</v>
      </c>
      <c r="DO124" s="149">
        <f t="shared" si="185"/>
        <v>0</v>
      </c>
      <c r="DP124" s="149">
        <f t="shared" si="186"/>
        <v>0</v>
      </c>
      <c r="DQ124" s="134">
        <f t="array" ref="DQ124">MIN(IF(JPRL=AI124,$AG$15:$AG$214))</f>
        <v>0</v>
      </c>
      <c r="DR124" s="134">
        <f t="array" ref="DR124">MAX(IF(JPRL=AI124,$AG$15:$AG$214))</f>
        <v>0</v>
      </c>
      <c r="DS124" s="132">
        <f t="shared" si="187"/>
        <v>0</v>
      </c>
    </row>
    <row r="125" spans="1:123" ht="24.95" customHeight="1" x14ac:dyDescent="0.25">
      <c r="A125" s="5">
        <v>111</v>
      </c>
      <c r="B125" s="214"/>
      <c r="C125" s="215"/>
      <c r="D125" s="193"/>
      <c r="E125" s="174"/>
      <c r="F125" s="175"/>
      <c r="G125" s="175"/>
      <c r="H125" s="175"/>
      <c r="I125" s="9"/>
      <c r="J125" s="169"/>
      <c r="K125" s="9"/>
      <c r="L125" s="170"/>
      <c r="M125" s="171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13"/>
      <c r="Y125" s="21"/>
      <c r="Z125" s="176"/>
      <c r="AA125" s="187">
        <f t="shared" si="154"/>
        <v>0</v>
      </c>
      <c r="AB125" s="7">
        <f t="shared" si="155"/>
        <v>0</v>
      </c>
      <c r="AC125" s="7">
        <f t="shared" si="191"/>
        <v>0</v>
      </c>
      <c r="AD125" s="10">
        <f t="shared" si="156"/>
        <v>0</v>
      </c>
      <c r="AE125" s="7">
        <f t="shared" si="157"/>
        <v>0</v>
      </c>
      <c r="AF125" s="7" t="str">
        <f t="shared" si="158"/>
        <v/>
      </c>
      <c r="AG125" s="10">
        <f t="shared" si="192"/>
        <v>0</v>
      </c>
      <c r="AH125" s="3" t="str">
        <f t="shared" si="188"/>
        <v/>
      </c>
      <c r="AI125" s="3" t="str">
        <f t="shared" si="189"/>
        <v/>
      </c>
      <c r="AJ125" s="3" t="str">
        <f t="array" ref="AJ125">IF(OR(AI125=$AI$15:AI124),"",AI125)</f>
        <v/>
      </c>
      <c r="AK125" s="3" t="str">
        <f t="shared" si="193"/>
        <v/>
      </c>
      <c r="AL125" s="3" t="str">
        <f t="array" ref="AL125">IF(OR(AK125=$AK$15:AK124),"",AK125)</f>
        <v/>
      </c>
      <c r="AM125" s="139" t="str">
        <f t="shared" si="159"/>
        <v/>
      </c>
      <c r="AN125" s="139" t="str">
        <f t="shared" si="160"/>
        <v/>
      </c>
      <c r="AO125" s="139" t="str">
        <f t="shared" si="161"/>
        <v/>
      </c>
      <c r="AP125" s="139" t="str">
        <f t="shared" si="162"/>
        <v/>
      </c>
      <c r="AQ125" s="139" t="str">
        <f t="shared" si="163"/>
        <v/>
      </c>
      <c r="AR125" s="10">
        <f t="shared" si="194"/>
        <v>0</v>
      </c>
      <c r="AS125" s="10">
        <f t="shared" si="195"/>
        <v>0</v>
      </c>
      <c r="AT125" s="10">
        <f t="shared" si="196"/>
        <v>0</v>
      </c>
      <c r="AU125" s="10">
        <f t="shared" si="197"/>
        <v>0</v>
      </c>
      <c r="AV125" s="10">
        <f t="shared" si="164"/>
        <v>0</v>
      </c>
      <c r="AW125" s="10">
        <f t="shared" si="198"/>
        <v>0</v>
      </c>
      <c r="AX125" s="10">
        <f t="shared" si="199"/>
        <v>0</v>
      </c>
      <c r="AY125" s="10">
        <f t="shared" si="200"/>
        <v>0</v>
      </c>
      <c r="AZ125" s="10">
        <f t="shared" si="201"/>
        <v>0</v>
      </c>
      <c r="BA125" s="10">
        <f t="shared" si="165"/>
        <v>0</v>
      </c>
      <c r="BB125" s="10">
        <f t="shared" si="202"/>
        <v>0</v>
      </c>
      <c r="BC125" s="10">
        <f t="shared" si="203"/>
        <v>0</v>
      </c>
      <c r="BD125" s="10">
        <f t="shared" si="204"/>
        <v>0</v>
      </c>
      <c r="BE125" s="10">
        <f t="shared" si="205"/>
        <v>0</v>
      </c>
      <c r="BF125" s="10">
        <f t="shared" si="166"/>
        <v>0</v>
      </c>
      <c r="BG125" s="10">
        <f t="shared" si="206"/>
        <v>0</v>
      </c>
      <c r="BH125" s="10">
        <f t="shared" si="207"/>
        <v>0</v>
      </c>
      <c r="BI125" s="10">
        <f t="shared" si="208"/>
        <v>0</v>
      </c>
      <c r="BJ125" s="10">
        <f t="shared" si="209"/>
        <v>0</v>
      </c>
      <c r="BK125" s="10">
        <f t="shared" si="167"/>
        <v>0</v>
      </c>
      <c r="BL125" s="20">
        <f t="shared" si="168"/>
        <v>0</v>
      </c>
      <c r="BM125" s="20">
        <f t="shared" si="169"/>
        <v>0</v>
      </c>
      <c r="BN125" s="20">
        <f t="shared" si="170"/>
        <v>0</v>
      </c>
      <c r="BO125" s="20">
        <f t="shared" si="171"/>
        <v>0</v>
      </c>
      <c r="BP125" s="10"/>
      <c r="BQ125" s="10"/>
      <c r="BR125" s="10"/>
      <c r="BS125" s="20">
        <f t="shared" si="172"/>
        <v>0</v>
      </c>
      <c r="BT125" s="20">
        <f t="shared" si="173"/>
        <v>0</v>
      </c>
      <c r="BU125" s="20">
        <f t="shared" si="210"/>
        <v>0</v>
      </c>
      <c r="BV125" s="20">
        <f t="shared" si="211"/>
        <v>0</v>
      </c>
      <c r="BW125" s="20">
        <f t="shared" si="212"/>
        <v>0</v>
      </c>
      <c r="BX125" s="20">
        <f t="shared" si="213"/>
        <v>0</v>
      </c>
      <c r="BY125" s="20">
        <f t="shared" si="214"/>
        <v>0</v>
      </c>
      <c r="BZ125" s="20">
        <f t="shared" si="215"/>
        <v>0</v>
      </c>
      <c r="CA125" s="20">
        <f t="shared" si="174"/>
        <v>0</v>
      </c>
      <c r="CB125" s="20">
        <f t="shared" si="175"/>
        <v>0</v>
      </c>
      <c r="CD125" s="20">
        <f t="shared" si="176"/>
        <v>0</v>
      </c>
      <c r="CH125" s="110"/>
      <c r="CI125" s="22"/>
      <c r="CJ125" s="7"/>
      <c r="CV125" s="134">
        <f t="shared" si="190"/>
        <v>0</v>
      </c>
      <c r="CW125" s="134">
        <f t="shared" si="216"/>
        <v>0</v>
      </c>
      <c r="CX125" s="134">
        <f t="shared" si="217"/>
        <v>0</v>
      </c>
      <c r="CY125" s="134">
        <f t="shared" si="218"/>
        <v>0</v>
      </c>
      <c r="CZ125" s="134">
        <f t="shared" si="219"/>
        <v>0</v>
      </c>
      <c r="DA125" s="134">
        <f t="shared" si="220"/>
        <v>0</v>
      </c>
      <c r="DB125" s="134">
        <f t="shared" si="221"/>
        <v>0</v>
      </c>
      <c r="DC125" s="134">
        <f t="shared" si="222"/>
        <v>0</v>
      </c>
      <c r="DD125" s="134">
        <f t="shared" si="223"/>
        <v>0</v>
      </c>
      <c r="DE125" s="134">
        <f t="shared" si="224"/>
        <v>0</v>
      </c>
      <c r="DF125" s="134">
        <f t="shared" si="225"/>
        <v>0</v>
      </c>
      <c r="DG125" s="149">
        <f t="shared" si="177"/>
        <v>0</v>
      </c>
      <c r="DH125" s="149">
        <f t="shared" si="178"/>
        <v>0</v>
      </c>
      <c r="DI125" s="149">
        <f t="shared" si="179"/>
        <v>0</v>
      </c>
      <c r="DJ125" s="149">
        <f t="shared" si="180"/>
        <v>0</v>
      </c>
      <c r="DK125" s="149">
        <f t="shared" si="181"/>
        <v>0</v>
      </c>
      <c r="DL125" s="149">
        <f t="shared" si="182"/>
        <v>0</v>
      </c>
      <c r="DM125" s="149">
        <f t="shared" si="183"/>
        <v>0</v>
      </c>
      <c r="DN125" s="149">
        <f t="shared" si="184"/>
        <v>0</v>
      </c>
      <c r="DO125" s="149">
        <f t="shared" si="185"/>
        <v>0</v>
      </c>
      <c r="DP125" s="149">
        <f t="shared" si="186"/>
        <v>0</v>
      </c>
      <c r="DQ125" s="134">
        <f t="array" ref="DQ125">MIN(IF(JPRL=AI125,$AG$15:$AG$214))</f>
        <v>0</v>
      </c>
      <c r="DR125" s="134">
        <f t="array" ref="DR125">MAX(IF(JPRL=AI125,$AG$15:$AG$214))</f>
        <v>0</v>
      </c>
      <c r="DS125" s="132">
        <f t="shared" si="187"/>
        <v>0</v>
      </c>
    </row>
    <row r="126" spans="1:123" ht="24.95" customHeight="1" x14ac:dyDescent="0.25">
      <c r="A126" s="5">
        <v>112</v>
      </c>
      <c r="B126" s="214"/>
      <c r="C126" s="215"/>
      <c r="D126" s="193"/>
      <c r="E126" s="174"/>
      <c r="F126" s="175"/>
      <c r="G126" s="175"/>
      <c r="H126" s="175"/>
      <c r="I126" s="9"/>
      <c r="J126" s="169"/>
      <c r="K126" s="9"/>
      <c r="L126" s="170"/>
      <c r="M126" s="171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13"/>
      <c r="Y126" s="21"/>
      <c r="Z126" s="176"/>
      <c r="AA126" s="187">
        <f t="shared" si="154"/>
        <v>0</v>
      </c>
      <c r="AB126" s="7">
        <f t="shared" si="155"/>
        <v>0</v>
      </c>
      <c r="AC126" s="7">
        <f t="shared" si="191"/>
        <v>0</v>
      </c>
      <c r="AD126" s="10">
        <f t="shared" si="156"/>
        <v>0</v>
      </c>
      <c r="AE126" s="7">
        <f t="shared" si="157"/>
        <v>0</v>
      </c>
      <c r="AF126" s="7" t="str">
        <f t="shared" si="158"/>
        <v/>
      </c>
      <c r="AG126" s="10">
        <f t="shared" si="192"/>
        <v>0</v>
      </c>
      <c r="AH126" s="3" t="str">
        <f t="shared" si="188"/>
        <v/>
      </c>
      <c r="AI126" s="3" t="str">
        <f t="shared" si="189"/>
        <v/>
      </c>
      <c r="AJ126" s="3" t="str">
        <f t="array" ref="AJ126">IF(OR(AI126=$AI$15:AI125),"",AI126)</f>
        <v/>
      </c>
      <c r="AK126" s="3" t="str">
        <f t="shared" si="193"/>
        <v/>
      </c>
      <c r="AL126" s="3" t="str">
        <f t="array" ref="AL126">IF(OR(AK126=$AK$15:AK125),"",AK126)</f>
        <v/>
      </c>
      <c r="AM126" s="139" t="str">
        <f t="shared" si="159"/>
        <v/>
      </c>
      <c r="AN126" s="139" t="str">
        <f t="shared" si="160"/>
        <v/>
      </c>
      <c r="AO126" s="139" t="str">
        <f t="shared" si="161"/>
        <v/>
      </c>
      <c r="AP126" s="139" t="str">
        <f t="shared" si="162"/>
        <v/>
      </c>
      <c r="AQ126" s="139" t="str">
        <f t="shared" si="163"/>
        <v/>
      </c>
      <c r="AR126" s="10">
        <f t="shared" si="194"/>
        <v>0</v>
      </c>
      <c r="AS126" s="10">
        <f t="shared" si="195"/>
        <v>0</v>
      </c>
      <c r="AT126" s="10">
        <f t="shared" si="196"/>
        <v>0</v>
      </c>
      <c r="AU126" s="10">
        <f t="shared" si="197"/>
        <v>0</v>
      </c>
      <c r="AV126" s="10">
        <f t="shared" si="164"/>
        <v>0</v>
      </c>
      <c r="AW126" s="10">
        <f t="shared" si="198"/>
        <v>0</v>
      </c>
      <c r="AX126" s="10">
        <f t="shared" si="199"/>
        <v>0</v>
      </c>
      <c r="AY126" s="10">
        <f t="shared" si="200"/>
        <v>0</v>
      </c>
      <c r="AZ126" s="10">
        <f t="shared" si="201"/>
        <v>0</v>
      </c>
      <c r="BA126" s="10">
        <f t="shared" si="165"/>
        <v>0</v>
      </c>
      <c r="BB126" s="10">
        <f t="shared" si="202"/>
        <v>0</v>
      </c>
      <c r="BC126" s="10">
        <f t="shared" si="203"/>
        <v>0</v>
      </c>
      <c r="BD126" s="10">
        <f t="shared" si="204"/>
        <v>0</v>
      </c>
      <c r="BE126" s="10">
        <f t="shared" si="205"/>
        <v>0</v>
      </c>
      <c r="BF126" s="10">
        <f t="shared" si="166"/>
        <v>0</v>
      </c>
      <c r="BG126" s="10">
        <f t="shared" si="206"/>
        <v>0</v>
      </c>
      <c r="BH126" s="10">
        <f t="shared" si="207"/>
        <v>0</v>
      </c>
      <c r="BI126" s="10">
        <f t="shared" si="208"/>
        <v>0</v>
      </c>
      <c r="BJ126" s="10">
        <f t="shared" si="209"/>
        <v>0</v>
      </c>
      <c r="BK126" s="10">
        <f t="shared" si="167"/>
        <v>0</v>
      </c>
      <c r="BL126" s="20">
        <f t="shared" si="168"/>
        <v>0</v>
      </c>
      <c r="BM126" s="20">
        <f t="shared" si="169"/>
        <v>0</v>
      </c>
      <c r="BN126" s="20">
        <f t="shared" si="170"/>
        <v>0</v>
      </c>
      <c r="BO126" s="20">
        <f t="shared" si="171"/>
        <v>0</v>
      </c>
      <c r="BP126" s="10"/>
      <c r="BQ126" s="10"/>
      <c r="BR126" s="10"/>
      <c r="BS126" s="20">
        <f t="shared" si="172"/>
        <v>0</v>
      </c>
      <c r="BT126" s="20">
        <f t="shared" si="173"/>
        <v>0</v>
      </c>
      <c r="BU126" s="20">
        <f t="shared" si="210"/>
        <v>0</v>
      </c>
      <c r="BV126" s="20">
        <f t="shared" si="211"/>
        <v>0</v>
      </c>
      <c r="BW126" s="20">
        <f t="shared" si="212"/>
        <v>0</v>
      </c>
      <c r="BX126" s="20">
        <f t="shared" si="213"/>
        <v>0</v>
      </c>
      <c r="BY126" s="20">
        <f t="shared" si="214"/>
        <v>0</v>
      </c>
      <c r="BZ126" s="20">
        <f t="shared" si="215"/>
        <v>0</v>
      </c>
      <c r="CA126" s="20">
        <f t="shared" si="174"/>
        <v>0</v>
      </c>
      <c r="CB126" s="20">
        <f t="shared" si="175"/>
        <v>0</v>
      </c>
      <c r="CD126" s="20">
        <f t="shared" si="176"/>
        <v>0</v>
      </c>
      <c r="CH126" s="110"/>
      <c r="CI126" s="22"/>
      <c r="CJ126" s="7"/>
      <c r="CV126" s="134">
        <f t="shared" si="190"/>
        <v>0</v>
      </c>
      <c r="CW126" s="134">
        <f t="shared" si="216"/>
        <v>0</v>
      </c>
      <c r="CX126" s="134">
        <f t="shared" si="217"/>
        <v>0</v>
      </c>
      <c r="CY126" s="134">
        <f t="shared" si="218"/>
        <v>0</v>
      </c>
      <c r="CZ126" s="134">
        <f t="shared" si="219"/>
        <v>0</v>
      </c>
      <c r="DA126" s="134">
        <f t="shared" si="220"/>
        <v>0</v>
      </c>
      <c r="DB126" s="134">
        <f t="shared" si="221"/>
        <v>0</v>
      </c>
      <c r="DC126" s="134">
        <f t="shared" si="222"/>
        <v>0</v>
      </c>
      <c r="DD126" s="134">
        <f t="shared" si="223"/>
        <v>0</v>
      </c>
      <c r="DE126" s="134">
        <f t="shared" si="224"/>
        <v>0</v>
      </c>
      <c r="DF126" s="134">
        <f t="shared" si="225"/>
        <v>0</v>
      </c>
      <c r="DG126" s="149">
        <f t="shared" si="177"/>
        <v>0</v>
      </c>
      <c r="DH126" s="149">
        <f t="shared" si="178"/>
        <v>0</v>
      </c>
      <c r="DI126" s="149">
        <f t="shared" si="179"/>
        <v>0</v>
      </c>
      <c r="DJ126" s="149">
        <f t="shared" si="180"/>
        <v>0</v>
      </c>
      <c r="DK126" s="149">
        <f t="shared" si="181"/>
        <v>0</v>
      </c>
      <c r="DL126" s="149">
        <f t="shared" si="182"/>
        <v>0</v>
      </c>
      <c r="DM126" s="149">
        <f t="shared" si="183"/>
        <v>0</v>
      </c>
      <c r="DN126" s="149">
        <f t="shared" si="184"/>
        <v>0</v>
      </c>
      <c r="DO126" s="149">
        <f t="shared" si="185"/>
        <v>0</v>
      </c>
      <c r="DP126" s="149">
        <f t="shared" si="186"/>
        <v>0</v>
      </c>
      <c r="DQ126" s="134">
        <f t="array" ref="DQ126">MIN(IF(JPRL=AI126,$AG$15:$AG$214))</f>
        <v>0</v>
      </c>
      <c r="DR126" s="134">
        <f t="array" ref="DR126">MAX(IF(JPRL=AI126,$AG$15:$AG$214))</f>
        <v>0</v>
      </c>
      <c r="DS126" s="132">
        <f t="shared" si="187"/>
        <v>0</v>
      </c>
    </row>
    <row r="127" spans="1:123" ht="24.95" customHeight="1" x14ac:dyDescent="0.25">
      <c r="A127" s="5">
        <v>113</v>
      </c>
      <c r="B127" s="214"/>
      <c r="C127" s="215"/>
      <c r="D127" s="193"/>
      <c r="E127" s="174"/>
      <c r="F127" s="175"/>
      <c r="G127" s="175"/>
      <c r="H127" s="175"/>
      <c r="I127" s="9"/>
      <c r="J127" s="169"/>
      <c r="K127" s="9"/>
      <c r="L127" s="170"/>
      <c r="M127" s="171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13"/>
      <c r="Y127" s="21"/>
      <c r="Z127" s="176"/>
      <c r="AA127" s="187">
        <f t="shared" si="154"/>
        <v>0</v>
      </c>
      <c r="AB127" s="7">
        <f t="shared" si="155"/>
        <v>0</v>
      </c>
      <c r="AC127" s="7">
        <f t="shared" si="191"/>
        <v>0</v>
      </c>
      <c r="AD127" s="10">
        <f t="shared" si="156"/>
        <v>0</v>
      </c>
      <c r="AE127" s="7">
        <f t="shared" si="157"/>
        <v>0</v>
      </c>
      <c r="AF127" s="7" t="str">
        <f t="shared" si="158"/>
        <v/>
      </c>
      <c r="AG127" s="10">
        <f t="shared" si="192"/>
        <v>0</v>
      </c>
      <c r="AH127" s="3" t="str">
        <f t="shared" si="188"/>
        <v/>
      </c>
      <c r="AI127" s="3" t="str">
        <f t="shared" si="189"/>
        <v/>
      </c>
      <c r="AJ127" s="3" t="str">
        <f t="array" ref="AJ127">IF(OR(AI127=$AI$15:AI126),"",AI127)</f>
        <v/>
      </c>
      <c r="AK127" s="3" t="str">
        <f t="shared" si="193"/>
        <v/>
      </c>
      <c r="AL127" s="3" t="str">
        <f t="array" ref="AL127">IF(OR(AK127=$AK$15:AK126),"",AK127)</f>
        <v/>
      </c>
      <c r="AM127" s="139" t="str">
        <f t="shared" si="159"/>
        <v/>
      </c>
      <c r="AN127" s="139" t="str">
        <f t="shared" si="160"/>
        <v/>
      </c>
      <c r="AO127" s="139" t="str">
        <f t="shared" si="161"/>
        <v/>
      </c>
      <c r="AP127" s="139" t="str">
        <f t="shared" si="162"/>
        <v/>
      </c>
      <c r="AQ127" s="139" t="str">
        <f t="shared" si="163"/>
        <v/>
      </c>
      <c r="AR127" s="10">
        <f t="shared" si="194"/>
        <v>0</v>
      </c>
      <c r="AS127" s="10">
        <f t="shared" si="195"/>
        <v>0</v>
      </c>
      <c r="AT127" s="10">
        <f t="shared" si="196"/>
        <v>0</v>
      </c>
      <c r="AU127" s="10">
        <f t="shared" si="197"/>
        <v>0</v>
      </c>
      <c r="AV127" s="10">
        <f t="shared" si="164"/>
        <v>0</v>
      </c>
      <c r="AW127" s="10">
        <f t="shared" si="198"/>
        <v>0</v>
      </c>
      <c r="AX127" s="10">
        <f t="shared" si="199"/>
        <v>0</v>
      </c>
      <c r="AY127" s="10">
        <f t="shared" si="200"/>
        <v>0</v>
      </c>
      <c r="AZ127" s="10">
        <f t="shared" si="201"/>
        <v>0</v>
      </c>
      <c r="BA127" s="10">
        <f t="shared" si="165"/>
        <v>0</v>
      </c>
      <c r="BB127" s="10">
        <f t="shared" si="202"/>
        <v>0</v>
      </c>
      <c r="BC127" s="10">
        <f t="shared" si="203"/>
        <v>0</v>
      </c>
      <c r="BD127" s="10">
        <f t="shared" si="204"/>
        <v>0</v>
      </c>
      <c r="BE127" s="10">
        <f t="shared" si="205"/>
        <v>0</v>
      </c>
      <c r="BF127" s="10">
        <f t="shared" si="166"/>
        <v>0</v>
      </c>
      <c r="BG127" s="10">
        <f t="shared" si="206"/>
        <v>0</v>
      </c>
      <c r="BH127" s="10">
        <f t="shared" si="207"/>
        <v>0</v>
      </c>
      <c r="BI127" s="10">
        <f t="shared" si="208"/>
        <v>0</v>
      </c>
      <c r="BJ127" s="10">
        <f t="shared" si="209"/>
        <v>0</v>
      </c>
      <c r="BK127" s="10">
        <f t="shared" si="167"/>
        <v>0</v>
      </c>
      <c r="BL127" s="20">
        <f t="shared" si="168"/>
        <v>0</v>
      </c>
      <c r="BM127" s="20">
        <f t="shared" si="169"/>
        <v>0</v>
      </c>
      <c r="BN127" s="20">
        <f t="shared" si="170"/>
        <v>0</v>
      </c>
      <c r="BO127" s="20">
        <f t="shared" si="171"/>
        <v>0</v>
      </c>
      <c r="BP127" s="10"/>
      <c r="BQ127" s="10"/>
      <c r="BR127" s="10"/>
      <c r="BS127" s="20">
        <f t="shared" si="172"/>
        <v>0</v>
      </c>
      <c r="BT127" s="20">
        <f t="shared" si="173"/>
        <v>0</v>
      </c>
      <c r="BU127" s="20">
        <f t="shared" si="210"/>
        <v>0</v>
      </c>
      <c r="BV127" s="20">
        <f t="shared" si="211"/>
        <v>0</v>
      </c>
      <c r="BW127" s="20">
        <f t="shared" si="212"/>
        <v>0</v>
      </c>
      <c r="BX127" s="20">
        <f t="shared" si="213"/>
        <v>0</v>
      </c>
      <c r="BY127" s="20">
        <f t="shared" si="214"/>
        <v>0</v>
      </c>
      <c r="BZ127" s="20">
        <f t="shared" si="215"/>
        <v>0</v>
      </c>
      <c r="CA127" s="20">
        <f t="shared" si="174"/>
        <v>0</v>
      </c>
      <c r="CB127" s="20">
        <f t="shared" si="175"/>
        <v>0</v>
      </c>
      <c r="CD127" s="20">
        <f t="shared" si="176"/>
        <v>0</v>
      </c>
      <c r="CH127" s="110"/>
      <c r="CI127" s="22"/>
      <c r="CJ127" s="7"/>
      <c r="CV127" s="134">
        <f t="shared" si="190"/>
        <v>0</v>
      </c>
      <c r="CW127" s="134">
        <f t="shared" si="216"/>
        <v>0</v>
      </c>
      <c r="CX127" s="134">
        <f t="shared" si="217"/>
        <v>0</v>
      </c>
      <c r="CY127" s="134">
        <f t="shared" si="218"/>
        <v>0</v>
      </c>
      <c r="CZ127" s="134">
        <f t="shared" si="219"/>
        <v>0</v>
      </c>
      <c r="DA127" s="134">
        <f t="shared" si="220"/>
        <v>0</v>
      </c>
      <c r="DB127" s="134">
        <f t="shared" si="221"/>
        <v>0</v>
      </c>
      <c r="DC127" s="134">
        <f t="shared" si="222"/>
        <v>0</v>
      </c>
      <c r="DD127" s="134">
        <f t="shared" si="223"/>
        <v>0</v>
      </c>
      <c r="DE127" s="134">
        <f t="shared" si="224"/>
        <v>0</v>
      </c>
      <c r="DF127" s="134">
        <f t="shared" si="225"/>
        <v>0</v>
      </c>
      <c r="DG127" s="149">
        <f t="shared" si="177"/>
        <v>0</v>
      </c>
      <c r="DH127" s="149">
        <f t="shared" si="178"/>
        <v>0</v>
      </c>
      <c r="DI127" s="149">
        <f t="shared" si="179"/>
        <v>0</v>
      </c>
      <c r="DJ127" s="149">
        <f t="shared" si="180"/>
        <v>0</v>
      </c>
      <c r="DK127" s="149">
        <f t="shared" si="181"/>
        <v>0</v>
      </c>
      <c r="DL127" s="149">
        <f t="shared" si="182"/>
        <v>0</v>
      </c>
      <c r="DM127" s="149">
        <f t="shared" si="183"/>
        <v>0</v>
      </c>
      <c r="DN127" s="149">
        <f t="shared" si="184"/>
        <v>0</v>
      </c>
      <c r="DO127" s="149">
        <f t="shared" si="185"/>
        <v>0</v>
      </c>
      <c r="DP127" s="149">
        <f t="shared" si="186"/>
        <v>0</v>
      </c>
      <c r="DQ127" s="134">
        <f t="array" ref="DQ127">MIN(IF(JPRL=AI127,$AG$15:$AG$214))</f>
        <v>0</v>
      </c>
      <c r="DR127" s="134">
        <f t="array" ref="DR127">MAX(IF(JPRL=AI127,$AG$15:$AG$214))</f>
        <v>0</v>
      </c>
      <c r="DS127" s="132">
        <f t="shared" si="187"/>
        <v>0</v>
      </c>
    </row>
    <row r="128" spans="1:123" ht="24.95" customHeight="1" x14ac:dyDescent="0.25">
      <c r="A128" s="5">
        <v>114</v>
      </c>
      <c r="B128" s="214"/>
      <c r="C128" s="215"/>
      <c r="D128" s="193"/>
      <c r="E128" s="174"/>
      <c r="F128" s="175"/>
      <c r="G128" s="175"/>
      <c r="H128" s="175"/>
      <c r="I128" s="9"/>
      <c r="J128" s="169"/>
      <c r="K128" s="9"/>
      <c r="L128" s="170"/>
      <c r="M128" s="171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13"/>
      <c r="Y128" s="21"/>
      <c r="Z128" s="176"/>
      <c r="AA128" s="187">
        <f t="shared" si="154"/>
        <v>0</v>
      </c>
      <c r="AB128" s="7">
        <f t="shared" si="155"/>
        <v>0</v>
      </c>
      <c r="AC128" s="7">
        <f t="shared" si="191"/>
        <v>0</v>
      </c>
      <c r="AD128" s="10">
        <f t="shared" si="156"/>
        <v>0</v>
      </c>
      <c r="AE128" s="7">
        <f t="shared" si="157"/>
        <v>0</v>
      </c>
      <c r="AF128" s="7" t="str">
        <f t="shared" si="158"/>
        <v/>
      </c>
      <c r="AG128" s="10">
        <f t="shared" si="192"/>
        <v>0</v>
      </c>
      <c r="AH128" s="3" t="str">
        <f t="shared" si="188"/>
        <v/>
      </c>
      <c r="AI128" s="3" t="str">
        <f t="shared" si="189"/>
        <v/>
      </c>
      <c r="AJ128" s="3" t="str">
        <f t="array" ref="AJ128">IF(OR(AI128=$AI$15:AI127),"",AI128)</f>
        <v/>
      </c>
      <c r="AK128" s="3" t="str">
        <f t="shared" si="193"/>
        <v/>
      </c>
      <c r="AL128" s="3" t="str">
        <f t="array" ref="AL128">IF(OR(AK128=$AK$15:AK127),"",AK128)</f>
        <v/>
      </c>
      <c r="AM128" s="139" t="str">
        <f t="shared" si="159"/>
        <v/>
      </c>
      <c r="AN128" s="139" t="str">
        <f t="shared" si="160"/>
        <v/>
      </c>
      <c r="AO128" s="139" t="str">
        <f t="shared" si="161"/>
        <v/>
      </c>
      <c r="AP128" s="139" t="str">
        <f t="shared" si="162"/>
        <v/>
      </c>
      <c r="AQ128" s="139" t="str">
        <f t="shared" si="163"/>
        <v/>
      </c>
      <c r="AR128" s="10">
        <f t="shared" si="194"/>
        <v>0</v>
      </c>
      <c r="AS128" s="10">
        <f t="shared" si="195"/>
        <v>0</v>
      </c>
      <c r="AT128" s="10">
        <f t="shared" si="196"/>
        <v>0</v>
      </c>
      <c r="AU128" s="10">
        <f t="shared" si="197"/>
        <v>0</v>
      </c>
      <c r="AV128" s="10">
        <f t="shared" si="164"/>
        <v>0</v>
      </c>
      <c r="AW128" s="10">
        <f t="shared" si="198"/>
        <v>0</v>
      </c>
      <c r="AX128" s="10">
        <f t="shared" si="199"/>
        <v>0</v>
      </c>
      <c r="AY128" s="10">
        <f t="shared" si="200"/>
        <v>0</v>
      </c>
      <c r="AZ128" s="10">
        <f t="shared" si="201"/>
        <v>0</v>
      </c>
      <c r="BA128" s="10">
        <f t="shared" si="165"/>
        <v>0</v>
      </c>
      <c r="BB128" s="10">
        <f t="shared" si="202"/>
        <v>0</v>
      </c>
      <c r="BC128" s="10">
        <f t="shared" si="203"/>
        <v>0</v>
      </c>
      <c r="BD128" s="10">
        <f t="shared" si="204"/>
        <v>0</v>
      </c>
      <c r="BE128" s="10">
        <f t="shared" si="205"/>
        <v>0</v>
      </c>
      <c r="BF128" s="10">
        <f t="shared" si="166"/>
        <v>0</v>
      </c>
      <c r="BG128" s="10">
        <f t="shared" si="206"/>
        <v>0</v>
      </c>
      <c r="BH128" s="10">
        <f t="shared" si="207"/>
        <v>0</v>
      </c>
      <c r="BI128" s="10">
        <f t="shared" si="208"/>
        <v>0</v>
      </c>
      <c r="BJ128" s="10">
        <f t="shared" si="209"/>
        <v>0</v>
      </c>
      <c r="BK128" s="10">
        <f t="shared" si="167"/>
        <v>0</v>
      </c>
      <c r="BL128" s="20">
        <f t="shared" si="168"/>
        <v>0</v>
      </c>
      <c r="BM128" s="20">
        <f t="shared" si="169"/>
        <v>0</v>
      </c>
      <c r="BN128" s="20">
        <f t="shared" si="170"/>
        <v>0</v>
      </c>
      <c r="BO128" s="20">
        <f t="shared" si="171"/>
        <v>0</v>
      </c>
      <c r="BP128" s="10"/>
      <c r="BQ128" s="10"/>
      <c r="BR128" s="10"/>
      <c r="BS128" s="20">
        <f t="shared" si="172"/>
        <v>0</v>
      </c>
      <c r="BT128" s="20">
        <f t="shared" si="173"/>
        <v>0</v>
      </c>
      <c r="BU128" s="20">
        <f t="shared" si="210"/>
        <v>0</v>
      </c>
      <c r="BV128" s="20">
        <f t="shared" si="211"/>
        <v>0</v>
      </c>
      <c r="BW128" s="20">
        <f t="shared" si="212"/>
        <v>0</v>
      </c>
      <c r="BX128" s="20">
        <f t="shared" si="213"/>
        <v>0</v>
      </c>
      <c r="BY128" s="20">
        <f t="shared" si="214"/>
        <v>0</v>
      </c>
      <c r="BZ128" s="20">
        <f t="shared" si="215"/>
        <v>0</v>
      </c>
      <c r="CA128" s="20">
        <f t="shared" si="174"/>
        <v>0</v>
      </c>
      <c r="CB128" s="20">
        <f t="shared" si="175"/>
        <v>0</v>
      </c>
      <c r="CD128" s="20">
        <f t="shared" si="176"/>
        <v>0</v>
      </c>
      <c r="CH128" s="110"/>
      <c r="CI128" s="22"/>
      <c r="CJ128" s="7"/>
      <c r="CV128" s="134">
        <f t="shared" si="190"/>
        <v>0</v>
      </c>
      <c r="CW128" s="134">
        <f t="shared" si="216"/>
        <v>0</v>
      </c>
      <c r="CX128" s="134">
        <f t="shared" si="217"/>
        <v>0</v>
      </c>
      <c r="CY128" s="134">
        <f t="shared" si="218"/>
        <v>0</v>
      </c>
      <c r="CZ128" s="134">
        <f t="shared" si="219"/>
        <v>0</v>
      </c>
      <c r="DA128" s="134">
        <f t="shared" si="220"/>
        <v>0</v>
      </c>
      <c r="DB128" s="134">
        <f t="shared" si="221"/>
        <v>0</v>
      </c>
      <c r="DC128" s="134">
        <f t="shared" si="222"/>
        <v>0</v>
      </c>
      <c r="DD128" s="134">
        <f t="shared" si="223"/>
        <v>0</v>
      </c>
      <c r="DE128" s="134">
        <f t="shared" si="224"/>
        <v>0</v>
      </c>
      <c r="DF128" s="134">
        <f t="shared" si="225"/>
        <v>0</v>
      </c>
      <c r="DG128" s="149">
        <f t="shared" si="177"/>
        <v>0</v>
      </c>
      <c r="DH128" s="149">
        <f t="shared" si="178"/>
        <v>0</v>
      </c>
      <c r="DI128" s="149">
        <f t="shared" si="179"/>
        <v>0</v>
      </c>
      <c r="DJ128" s="149">
        <f t="shared" si="180"/>
        <v>0</v>
      </c>
      <c r="DK128" s="149">
        <f t="shared" si="181"/>
        <v>0</v>
      </c>
      <c r="DL128" s="149">
        <f t="shared" si="182"/>
        <v>0</v>
      </c>
      <c r="DM128" s="149">
        <f t="shared" si="183"/>
        <v>0</v>
      </c>
      <c r="DN128" s="149">
        <f t="shared" si="184"/>
        <v>0</v>
      </c>
      <c r="DO128" s="149">
        <f t="shared" si="185"/>
        <v>0</v>
      </c>
      <c r="DP128" s="149">
        <f t="shared" si="186"/>
        <v>0</v>
      </c>
      <c r="DQ128" s="134">
        <f t="array" ref="DQ128">MIN(IF(JPRL=AI128,$AG$15:$AG$214))</f>
        <v>0</v>
      </c>
      <c r="DR128" s="134">
        <f t="array" ref="DR128">MAX(IF(JPRL=AI128,$AG$15:$AG$214))</f>
        <v>0</v>
      </c>
      <c r="DS128" s="132">
        <f t="shared" si="187"/>
        <v>0</v>
      </c>
    </row>
    <row r="129" spans="1:123" ht="24.95" customHeight="1" x14ac:dyDescent="0.25">
      <c r="A129" s="5">
        <v>115</v>
      </c>
      <c r="B129" s="214"/>
      <c r="C129" s="215"/>
      <c r="D129" s="193"/>
      <c r="E129" s="174"/>
      <c r="F129" s="175"/>
      <c r="G129" s="175"/>
      <c r="H129" s="175"/>
      <c r="I129" s="9"/>
      <c r="J129" s="169"/>
      <c r="K129" s="9"/>
      <c r="L129" s="170"/>
      <c r="M129" s="171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13"/>
      <c r="Y129" s="21"/>
      <c r="Z129" s="176"/>
      <c r="AA129" s="187">
        <f t="shared" si="154"/>
        <v>0</v>
      </c>
      <c r="AB129" s="7">
        <f t="shared" si="155"/>
        <v>0</v>
      </c>
      <c r="AC129" s="7">
        <f t="shared" si="191"/>
        <v>0</v>
      </c>
      <c r="AD129" s="10">
        <f t="shared" si="156"/>
        <v>0</v>
      </c>
      <c r="AE129" s="7">
        <f t="shared" si="157"/>
        <v>0</v>
      </c>
      <c r="AF129" s="7" t="str">
        <f t="shared" si="158"/>
        <v/>
      </c>
      <c r="AG129" s="10">
        <f t="shared" si="192"/>
        <v>0</v>
      </c>
      <c r="AH129" s="3" t="str">
        <f t="shared" si="188"/>
        <v/>
      </c>
      <c r="AI129" s="3" t="str">
        <f t="shared" si="189"/>
        <v/>
      </c>
      <c r="AJ129" s="3" t="str">
        <f t="array" ref="AJ129">IF(OR(AI129=$AI$15:AI128),"",AI129)</f>
        <v/>
      </c>
      <c r="AK129" s="3" t="str">
        <f t="shared" si="193"/>
        <v/>
      </c>
      <c r="AL129" s="3" t="str">
        <f t="array" ref="AL129">IF(OR(AK129=$AK$15:AK128),"",AK129)</f>
        <v/>
      </c>
      <c r="AM129" s="139" t="str">
        <f t="shared" si="159"/>
        <v/>
      </c>
      <c r="AN129" s="139" t="str">
        <f t="shared" si="160"/>
        <v/>
      </c>
      <c r="AO129" s="139" t="str">
        <f t="shared" si="161"/>
        <v/>
      </c>
      <c r="AP129" s="139" t="str">
        <f t="shared" si="162"/>
        <v/>
      </c>
      <c r="AQ129" s="139" t="str">
        <f t="shared" si="163"/>
        <v/>
      </c>
      <c r="AR129" s="10">
        <f t="shared" si="194"/>
        <v>0</v>
      </c>
      <c r="AS129" s="10">
        <f t="shared" si="195"/>
        <v>0</v>
      </c>
      <c r="AT129" s="10">
        <f t="shared" si="196"/>
        <v>0</v>
      </c>
      <c r="AU129" s="10">
        <f t="shared" si="197"/>
        <v>0</v>
      </c>
      <c r="AV129" s="10">
        <f t="shared" si="164"/>
        <v>0</v>
      </c>
      <c r="AW129" s="10">
        <f t="shared" si="198"/>
        <v>0</v>
      </c>
      <c r="AX129" s="10">
        <f t="shared" si="199"/>
        <v>0</v>
      </c>
      <c r="AY129" s="10">
        <f t="shared" si="200"/>
        <v>0</v>
      </c>
      <c r="AZ129" s="10">
        <f t="shared" si="201"/>
        <v>0</v>
      </c>
      <c r="BA129" s="10">
        <f t="shared" si="165"/>
        <v>0</v>
      </c>
      <c r="BB129" s="10">
        <f t="shared" si="202"/>
        <v>0</v>
      </c>
      <c r="BC129" s="10">
        <f t="shared" si="203"/>
        <v>0</v>
      </c>
      <c r="BD129" s="10">
        <f t="shared" si="204"/>
        <v>0</v>
      </c>
      <c r="BE129" s="10">
        <f t="shared" si="205"/>
        <v>0</v>
      </c>
      <c r="BF129" s="10">
        <f t="shared" si="166"/>
        <v>0</v>
      </c>
      <c r="BG129" s="10">
        <f t="shared" si="206"/>
        <v>0</v>
      </c>
      <c r="BH129" s="10">
        <f t="shared" si="207"/>
        <v>0</v>
      </c>
      <c r="BI129" s="10">
        <f t="shared" si="208"/>
        <v>0</v>
      </c>
      <c r="BJ129" s="10">
        <f t="shared" si="209"/>
        <v>0</v>
      </c>
      <c r="BK129" s="10">
        <f t="shared" si="167"/>
        <v>0</v>
      </c>
      <c r="BL129" s="20">
        <f t="shared" si="168"/>
        <v>0</v>
      </c>
      <c r="BM129" s="20">
        <f t="shared" si="169"/>
        <v>0</v>
      </c>
      <c r="BN129" s="20">
        <f t="shared" si="170"/>
        <v>0</v>
      </c>
      <c r="BO129" s="20">
        <f t="shared" si="171"/>
        <v>0</v>
      </c>
      <c r="BP129" s="10"/>
      <c r="BQ129" s="10"/>
      <c r="BR129" s="10"/>
      <c r="BS129" s="20">
        <f t="shared" si="172"/>
        <v>0</v>
      </c>
      <c r="BT129" s="20">
        <f t="shared" si="173"/>
        <v>0</v>
      </c>
      <c r="BU129" s="20">
        <f t="shared" si="210"/>
        <v>0</v>
      </c>
      <c r="BV129" s="20">
        <f t="shared" si="211"/>
        <v>0</v>
      </c>
      <c r="BW129" s="20">
        <f t="shared" si="212"/>
        <v>0</v>
      </c>
      <c r="BX129" s="20">
        <f t="shared" si="213"/>
        <v>0</v>
      </c>
      <c r="BY129" s="20">
        <f t="shared" si="214"/>
        <v>0</v>
      </c>
      <c r="BZ129" s="20">
        <f t="shared" si="215"/>
        <v>0</v>
      </c>
      <c r="CA129" s="20">
        <f t="shared" si="174"/>
        <v>0</v>
      </c>
      <c r="CB129" s="20">
        <f t="shared" si="175"/>
        <v>0</v>
      </c>
      <c r="CD129" s="20">
        <f t="shared" si="176"/>
        <v>0</v>
      </c>
      <c r="CH129" s="110"/>
      <c r="CI129" s="22"/>
      <c r="CJ129" s="7"/>
      <c r="CV129" s="134">
        <f t="shared" si="190"/>
        <v>0</v>
      </c>
      <c r="CW129" s="134">
        <f t="shared" si="216"/>
        <v>0</v>
      </c>
      <c r="CX129" s="134">
        <f t="shared" si="217"/>
        <v>0</v>
      </c>
      <c r="CY129" s="134">
        <f t="shared" si="218"/>
        <v>0</v>
      </c>
      <c r="CZ129" s="134">
        <f t="shared" si="219"/>
        <v>0</v>
      </c>
      <c r="DA129" s="134">
        <f t="shared" si="220"/>
        <v>0</v>
      </c>
      <c r="DB129" s="134">
        <f t="shared" si="221"/>
        <v>0</v>
      </c>
      <c r="DC129" s="134">
        <f t="shared" si="222"/>
        <v>0</v>
      </c>
      <c r="DD129" s="134">
        <f t="shared" si="223"/>
        <v>0</v>
      </c>
      <c r="DE129" s="134">
        <f t="shared" si="224"/>
        <v>0</v>
      </c>
      <c r="DF129" s="134">
        <f t="shared" si="225"/>
        <v>0</v>
      </c>
      <c r="DG129" s="149">
        <f t="shared" si="177"/>
        <v>0</v>
      </c>
      <c r="DH129" s="149">
        <f t="shared" si="178"/>
        <v>0</v>
      </c>
      <c r="DI129" s="149">
        <f t="shared" si="179"/>
        <v>0</v>
      </c>
      <c r="DJ129" s="149">
        <f t="shared" si="180"/>
        <v>0</v>
      </c>
      <c r="DK129" s="149">
        <f t="shared" si="181"/>
        <v>0</v>
      </c>
      <c r="DL129" s="149">
        <f t="shared" si="182"/>
        <v>0</v>
      </c>
      <c r="DM129" s="149">
        <f t="shared" si="183"/>
        <v>0</v>
      </c>
      <c r="DN129" s="149">
        <f t="shared" si="184"/>
        <v>0</v>
      </c>
      <c r="DO129" s="149">
        <f t="shared" si="185"/>
        <v>0</v>
      </c>
      <c r="DP129" s="149">
        <f t="shared" si="186"/>
        <v>0</v>
      </c>
      <c r="DQ129" s="134">
        <f t="array" ref="DQ129">MIN(IF(JPRL=AI129,$AG$15:$AG$214))</f>
        <v>0</v>
      </c>
      <c r="DR129" s="134">
        <f t="array" ref="DR129">MAX(IF(JPRL=AI129,$AG$15:$AG$214))</f>
        <v>0</v>
      </c>
      <c r="DS129" s="132">
        <f t="shared" si="187"/>
        <v>0</v>
      </c>
    </row>
    <row r="130" spans="1:123" ht="24.95" customHeight="1" x14ac:dyDescent="0.25">
      <c r="A130" s="5">
        <v>116</v>
      </c>
      <c r="B130" s="214"/>
      <c r="C130" s="215"/>
      <c r="D130" s="193"/>
      <c r="E130" s="174"/>
      <c r="F130" s="175"/>
      <c r="G130" s="175"/>
      <c r="H130" s="175"/>
      <c r="I130" s="9"/>
      <c r="J130" s="169"/>
      <c r="K130" s="9"/>
      <c r="L130" s="170"/>
      <c r="M130" s="171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13"/>
      <c r="Y130" s="21"/>
      <c r="Z130" s="176"/>
      <c r="AA130" s="187">
        <f t="shared" si="154"/>
        <v>0</v>
      </c>
      <c r="AB130" s="7">
        <f t="shared" si="155"/>
        <v>0</v>
      </c>
      <c r="AC130" s="7">
        <f t="shared" si="191"/>
        <v>0</v>
      </c>
      <c r="AD130" s="10">
        <f t="shared" si="156"/>
        <v>0</v>
      </c>
      <c r="AE130" s="7">
        <f t="shared" si="157"/>
        <v>0</v>
      </c>
      <c r="AF130" s="7" t="str">
        <f t="shared" si="158"/>
        <v/>
      </c>
      <c r="AG130" s="10">
        <f t="shared" si="192"/>
        <v>0</v>
      </c>
      <c r="AH130" s="3" t="str">
        <f t="shared" si="188"/>
        <v/>
      </c>
      <c r="AI130" s="3" t="str">
        <f t="shared" si="189"/>
        <v/>
      </c>
      <c r="AJ130" s="3" t="str">
        <f t="array" ref="AJ130">IF(OR(AI130=$AI$15:AI129),"",AI130)</f>
        <v/>
      </c>
      <c r="AK130" s="3" t="str">
        <f t="shared" si="193"/>
        <v/>
      </c>
      <c r="AL130" s="3" t="str">
        <f t="array" ref="AL130">IF(OR(AK130=$AK$15:AK129),"",AK130)</f>
        <v/>
      </c>
      <c r="AM130" s="139" t="str">
        <f t="shared" si="159"/>
        <v/>
      </c>
      <c r="AN130" s="139" t="str">
        <f t="shared" si="160"/>
        <v/>
      </c>
      <c r="AO130" s="139" t="str">
        <f t="shared" si="161"/>
        <v/>
      </c>
      <c r="AP130" s="139" t="str">
        <f t="shared" si="162"/>
        <v/>
      </c>
      <c r="AQ130" s="139" t="str">
        <f t="shared" si="163"/>
        <v/>
      </c>
      <c r="AR130" s="10">
        <f t="shared" si="194"/>
        <v>0</v>
      </c>
      <c r="AS130" s="10">
        <f t="shared" si="195"/>
        <v>0</v>
      </c>
      <c r="AT130" s="10">
        <f t="shared" si="196"/>
        <v>0</v>
      </c>
      <c r="AU130" s="10">
        <f t="shared" si="197"/>
        <v>0</v>
      </c>
      <c r="AV130" s="10">
        <f t="shared" si="164"/>
        <v>0</v>
      </c>
      <c r="AW130" s="10">
        <f t="shared" si="198"/>
        <v>0</v>
      </c>
      <c r="AX130" s="10">
        <f t="shared" si="199"/>
        <v>0</v>
      </c>
      <c r="AY130" s="10">
        <f t="shared" si="200"/>
        <v>0</v>
      </c>
      <c r="AZ130" s="10">
        <f t="shared" si="201"/>
        <v>0</v>
      </c>
      <c r="BA130" s="10">
        <f t="shared" si="165"/>
        <v>0</v>
      </c>
      <c r="BB130" s="10">
        <f t="shared" si="202"/>
        <v>0</v>
      </c>
      <c r="BC130" s="10">
        <f t="shared" si="203"/>
        <v>0</v>
      </c>
      <c r="BD130" s="10">
        <f t="shared" si="204"/>
        <v>0</v>
      </c>
      <c r="BE130" s="10">
        <f t="shared" si="205"/>
        <v>0</v>
      </c>
      <c r="BF130" s="10">
        <f t="shared" si="166"/>
        <v>0</v>
      </c>
      <c r="BG130" s="10">
        <f t="shared" si="206"/>
        <v>0</v>
      </c>
      <c r="BH130" s="10">
        <f t="shared" si="207"/>
        <v>0</v>
      </c>
      <c r="BI130" s="10">
        <f t="shared" si="208"/>
        <v>0</v>
      </c>
      <c r="BJ130" s="10">
        <f t="shared" si="209"/>
        <v>0</v>
      </c>
      <c r="BK130" s="10">
        <f t="shared" si="167"/>
        <v>0</v>
      </c>
      <c r="BL130" s="20">
        <f t="shared" si="168"/>
        <v>0</v>
      </c>
      <c r="BM130" s="20">
        <f t="shared" si="169"/>
        <v>0</v>
      </c>
      <c r="BN130" s="20">
        <f t="shared" si="170"/>
        <v>0</v>
      </c>
      <c r="BO130" s="20">
        <f t="shared" si="171"/>
        <v>0</v>
      </c>
      <c r="BP130" s="10"/>
      <c r="BQ130" s="10"/>
      <c r="BR130" s="10"/>
      <c r="BS130" s="20">
        <f t="shared" si="172"/>
        <v>0</v>
      </c>
      <c r="BT130" s="20">
        <f t="shared" si="173"/>
        <v>0</v>
      </c>
      <c r="BU130" s="20">
        <f t="shared" si="210"/>
        <v>0</v>
      </c>
      <c r="BV130" s="20">
        <f t="shared" si="211"/>
        <v>0</v>
      </c>
      <c r="BW130" s="20">
        <f t="shared" si="212"/>
        <v>0</v>
      </c>
      <c r="BX130" s="20">
        <f t="shared" si="213"/>
        <v>0</v>
      </c>
      <c r="BY130" s="20">
        <f t="shared" si="214"/>
        <v>0</v>
      </c>
      <c r="BZ130" s="20">
        <f t="shared" si="215"/>
        <v>0</v>
      </c>
      <c r="CA130" s="20">
        <f t="shared" si="174"/>
        <v>0</v>
      </c>
      <c r="CB130" s="20">
        <f t="shared" si="175"/>
        <v>0</v>
      </c>
      <c r="CD130" s="20">
        <f t="shared" si="176"/>
        <v>0</v>
      </c>
      <c r="CH130" s="110"/>
      <c r="CI130" s="22"/>
      <c r="CJ130" s="7"/>
      <c r="CV130" s="134">
        <f t="shared" si="190"/>
        <v>0</v>
      </c>
      <c r="CW130" s="134">
        <f t="shared" si="216"/>
        <v>0</v>
      </c>
      <c r="CX130" s="134">
        <f t="shared" si="217"/>
        <v>0</v>
      </c>
      <c r="CY130" s="134">
        <f t="shared" si="218"/>
        <v>0</v>
      </c>
      <c r="CZ130" s="134">
        <f t="shared" si="219"/>
        <v>0</v>
      </c>
      <c r="DA130" s="134">
        <f t="shared" si="220"/>
        <v>0</v>
      </c>
      <c r="DB130" s="134">
        <f t="shared" si="221"/>
        <v>0</v>
      </c>
      <c r="DC130" s="134">
        <f t="shared" si="222"/>
        <v>0</v>
      </c>
      <c r="DD130" s="134">
        <f t="shared" si="223"/>
        <v>0</v>
      </c>
      <c r="DE130" s="134">
        <f t="shared" si="224"/>
        <v>0</v>
      </c>
      <c r="DF130" s="134">
        <f t="shared" si="225"/>
        <v>0</v>
      </c>
      <c r="DG130" s="149">
        <f t="shared" si="177"/>
        <v>0</v>
      </c>
      <c r="DH130" s="149">
        <f t="shared" si="178"/>
        <v>0</v>
      </c>
      <c r="DI130" s="149">
        <f t="shared" si="179"/>
        <v>0</v>
      </c>
      <c r="DJ130" s="149">
        <f t="shared" si="180"/>
        <v>0</v>
      </c>
      <c r="DK130" s="149">
        <f t="shared" si="181"/>
        <v>0</v>
      </c>
      <c r="DL130" s="149">
        <f t="shared" si="182"/>
        <v>0</v>
      </c>
      <c r="DM130" s="149">
        <f t="shared" si="183"/>
        <v>0</v>
      </c>
      <c r="DN130" s="149">
        <f t="shared" si="184"/>
        <v>0</v>
      </c>
      <c r="DO130" s="149">
        <f t="shared" si="185"/>
        <v>0</v>
      </c>
      <c r="DP130" s="149">
        <f t="shared" si="186"/>
        <v>0</v>
      </c>
      <c r="DQ130" s="134">
        <f t="array" ref="DQ130">MIN(IF(JPRL=AI130,$AG$15:$AG$214))</f>
        <v>0</v>
      </c>
      <c r="DR130" s="134">
        <f t="array" ref="DR130">MAX(IF(JPRL=AI130,$AG$15:$AG$214))</f>
        <v>0</v>
      </c>
      <c r="DS130" s="132">
        <f t="shared" si="187"/>
        <v>0</v>
      </c>
    </row>
    <row r="131" spans="1:123" ht="24.95" customHeight="1" x14ac:dyDescent="0.25">
      <c r="A131" s="5">
        <v>117</v>
      </c>
      <c r="B131" s="214"/>
      <c r="C131" s="215"/>
      <c r="D131" s="193"/>
      <c r="E131" s="174"/>
      <c r="F131" s="175"/>
      <c r="G131" s="175"/>
      <c r="H131" s="175"/>
      <c r="I131" s="9"/>
      <c r="J131" s="169"/>
      <c r="K131" s="9"/>
      <c r="L131" s="170"/>
      <c r="M131" s="171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3"/>
      <c r="Y131" s="21"/>
      <c r="Z131" s="176"/>
      <c r="AA131" s="187">
        <f t="shared" si="154"/>
        <v>0</v>
      </c>
      <c r="AB131" s="7">
        <f t="shared" si="155"/>
        <v>0</v>
      </c>
      <c r="AC131" s="7">
        <f t="shared" si="191"/>
        <v>0</v>
      </c>
      <c r="AD131" s="10">
        <f t="shared" si="156"/>
        <v>0</v>
      </c>
      <c r="AE131" s="7">
        <f t="shared" si="157"/>
        <v>0</v>
      </c>
      <c r="AF131" s="7" t="str">
        <f t="shared" si="158"/>
        <v/>
      </c>
      <c r="AG131" s="10">
        <f t="shared" si="192"/>
        <v>0</v>
      </c>
      <c r="AH131" s="3" t="str">
        <f t="shared" si="188"/>
        <v/>
      </c>
      <c r="AI131" s="3" t="str">
        <f t="shared" si="189"/>
        <v/>
      </c>
      <c r="AJ131" s="3" t="str">
        <f t="array" ref="AJ131">IF(OR(AI131=$AI$15:AI130),"",AI131)</f>
        <v/>
      </c>
      <c r="AK131" s="3" t="str">
        <f t="shared" si="193"/>
        <v/>
      </c>
      <c r="AL131" s="3" t="str">
        <f t="array" ref="AL131">IF(OR(AK131=$AK$15:AK130),"",AK131)</f>
        <v/>
      </c>
      <c r="AM131" s="139" t="str">
        <f t="shared" si="159"/>
        <v/>
      </c>
      <c r="AN131" s="139" t="str">
        <f t="shared" si="160"/>
        <v/>
      </c>
      <c r="AO131" s="139" t="str">
        <f t="shared" si="161"/>
        <v/>
      </c>
      <c r="AP131" s="139" t="str">
        <f t="shared" si="162"/>
        <v/>
      </c>
      <c r="AQ131" s="139" t="str">
        <f t="shared" si="163"/>
        <v/>
      </c>
      <c r="AR131" s="10">
        <f t="shared" si="194"/>
        <v>0</v>
      </c>
      <c r="AS131" s="10">
        <f t="shared" si="195"/>
        <v>0</v>
      </c>
      <c r="AT131" s="10">
        <f t="shared" si="196"/>
        <v>0</v>
      </c>
      <c r="AU131" s="10">
        <f t="shared" si="197"/>
        <v>0</v>
      </c>
      <c r="AV131" s="10">
        <f t="shared" si="164"/>
        <v>0</v>
      </c>
      <c r="AW131" s="10">
        <f t="shared" si="198"/>
        <v>0</v>
      </c>
      <c r="AX131" s="10">
        <f t="shared" si="199"/>
        <v>0</v>
      </c>
      <c r="AY131" s="10">
        <f t="shared" si="200"/>
        <v>0</v>
      </c>
      <c r="AZ131" s="10">
        <f t="shared" si="201"/>
        <v>0</v>
      </c>
      <c r="BA131" s="10">
        <f t="shared" si="165"/>
        <v>0</v>
      </c>
      <c r="BB131" s="10">
        <f t="shared" si="202"/>
        <v>0</v>
      </c>
      <c r="BC131" s="10">
        <f t="shared" si="203"/>
        <v>0</v>
      </c>
      <c r="BD131" s="10">
        <f t="shared" si="204"/>
        <v>0</v>
      </c>
      <c r="BE131" s="10">
        <f t="shared" si="205"/>
        <v>0</v>
      </c>
      <c r="BF131" s="10">
        <f t="shared" si="166"/>
        <v>0</v>
      </c>
      <c r="BG131" s="10">
        <f t="shared" si="206"/>
        <v>0</v>
      </c>
      <c r="BH131" s="10">
        <f t="shared" si="207"/>
        <v>0</v>
      </c>
      <c r="BI131" s="10">
        <f t="shared" si="208"/>
        <v>0</v>
      </c>
      <c r="BJ131" s="10">
        <f t="shared" si="209"/>
        <v>0</v>
      </c>
      <c r="BK131" s="10">
        <f t="shared" si="167"/>
        <v>0</v>
      </c>
      <c r="BL131" s="20">
        <f t="shared" si="168"/>
        <v>0</v>
      </c>
      <c r="BM131" s="20">
        <f t="shared" si="169"/>
        <v>0</v>
      </c>
      <c r="BN131" s="20">
        <f t="shared" si="170"/>
        <v>0</v>
      </c>
      <c r="BO131" s="20">
        <f t="shared" si="171"/>
        <v>0</v>
      </c>
      <c r="BP131" s="10"/>
      <c r="BQ131" s="10"/>
      <c r="BR131" s="10"/>
      <c r="BS131" s="20">
        <f t="shared" si="172"/>
        <v>0</v>
      </c>
      <c r="BT131" s="20">
        <f t="shared" si="173"/>
        <v>0</v>
      </c>
      <c r="BU131" s="20">
        <f t="shared" si="210"/>
        <v>0</v>
      </c>
      <c r="BV131" s="20">
        <f t="shared" si="211"/>
        <v>0</v>
      </c>
      <c r="BW131" s="20">
        <f t="shared" si="212"/>
        <v>0</v>
      </c>
      <c r="BX131" s="20">
        <f t="shared" si="213"/>
        <v>0</v>
      </c>
      <c r="BY131" s="20">
        <f t="shared" si="214"/>
        <v>0</v>
      </c>
      <c r="BZ131" s="20">
        <f t="shared" si="215"/>
        <v>0</v>
      </c>
      <c r="CA131" s="20">
        <f t="shared" si="174"/>
        <v>0</v>
      </c>
      <c r="CB131" s="20">
        <f t="shared" si="175"/>
        <v>0</v>
      </c>
      <c r="CD131" s="20">
        <f t="shared" si="176"/>
        <v>0</v>
      </c>
      <c r="CH131" s="110"/>
      <c r="CI131" s="22"/>
      <c r="CJ131" s="7"/>
      <c r="CV131" s="134">
        <f t="shared" si="190"/>
        <v>0</v>
      </c>
      <c r="CW131" s="134">
        <f t="shared" si="216"/>
        <v>0</v>
      </c>
      <c r="CX131" s="134">
        <f t="shared" si="217"/>
        <v>0</v>
      </c>
      <c r="CY131" s="134">
        <f t="shared" si="218"/>
        <v>0</v>
      </c>
      <c r="CZ131" s="134">
        <f t="shared" si="219"/>
        <v>0</v>
      </c>
      <c r="DA131" s="134">
        <f t="shared" si="220"/>
        <v>0</v>
      </c>
      <c r="DB131" s="134">
        <f t="shared" si="221"/>
        <v>0</v>
      </c>
      <c r="DC131" s="134">
        <f t="shared" si="222"/>
        <v>0</v>
      </c>
      <c r="DD131" s="134">
        <f t="shared" si="223"/>
        <v>0</v>
      </c>
      <c r="DE131" s="134">
        <f t="shared" si="224"/>
        <v>0</v>
      </c>
      <c r="DF131" s="134">
        <f t="shared" si="225"/>
        <v>0</v>
      </c>
      <c r="DG131" s="149">
        <f t="shared" si="177"/>
        <v>0</v>
      </c>
      <c r="DH131" s="149">
        <f t="shared" si="178"/>
        <v>0</v>
      </c>
      <c r="DI131" s="149">
        <f t="shared" si="179"/>
        <v>0</v>
      </c>
      <c r="DJ131" s="149">
        <f t="shared" si="180"/>
        <v>0</v>
      </c>
      <c r="DK131" s="149">
        <f t="shared" si="181"/>
        <v>0</v>
      </c>
      <c r="DL131" s="149">
        <f t="shared" si="182"/>
        <v>0</v>
      </c>
      <c r="DM131" s="149">
        <f t="shared" si="183"/>
        <v>0</v>
      </c>
      <c r="DN131" s="149">
        <f t="shared" si="184"/>
        <v>0</v>
      </c>
      <c r="DO131" s="149">
        <f t="shared" si="185"/>
        <v>0</v>
      </c>
      <c r="DP131" s="149">
        <f t="shared" si="186"/>
        <v>0</v>
      </c>
      <c r="DQ131" s="134">
        <f t="array" ref="DQ131">MIN(IF(JPRL=AI131,$AG$15:$AG$214))</f>
        <v>0</v>
      </c>
      <c r="DR131" s="134">
        <f t="array" ref="DR131">MAX(IF(JPRL=AI131,$AG$15:$AG$214))</f>
        <v>0</v>
      </c>
      <c r="DS131" s="132">
        <f t="shared" si="187"/>
        <v>0</v>
      </c>
    </row>
    <row r="132" spans="1:123" ht="24.95" customHeight="1" x14ac:dyDescent="0.25">
      <c r="A132" s="5">
        <v>118</v>
      </c>
      <c r="B132" s="214"/>
      <c r="C132" s="215"/>
      <c r="D132" s="193"/>
      <c r="E132" s="174"/>
      <c r="F132" s="175"/>
      <c r="G132" s="175"/>
      <c r="H132" s="175"/>
      <c r="I132" s="9"/>
      <c r="J132" s="169"/>
      <c r="K132" s="9"/>
      <c r="L132" s="170"/>
      <c r="M132" s="171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13"/>
      <c r="Y132" s="21"/>
      <c r="Z132" s="176"/>
      <c r="AA132" s="187">
        <f t="shared" si="154"/>
        <v>0</v>
      </c>
      <c r="AB132" s="7">
        <f t="shared" si="155"/>
        <v>0</v>
      </c>
      <c r="AC132" s="7">
        <f t="shared" si="191"/>
        <v>0</v>
      </c>
      <c r="AD132" s="10">
        <f t="shared" si="156"/>
        <v>0</v>
      </c>
      <c r="AE132" s="7">
        <f t="shared" si="157"/>
        <v>0</v>
      </c>
      <c r="AF132" s="7" t="str">
        <f t="shared" si="158"/>
        <v/>
      </c>
      <c r="AG132" s="10">
        <f t="shared" si="192"/>
        <v>0</v>
      </c>
      <c r="AH132" s="3" t="str">
        <f t="shared" si="188"/>
        <v/>
      </c>
      <c r="AI132" s="3" t="str">
        <f t="shared" si="189"/>
        <v/>
      </c>
      <c r="AJ132" s="3" t="str">
        <f t="array" ref="AJ132">IF(OR(AI132=$AI$15:AI131),"",AI132)</f>
        <v/>
      </c>
      <c r="AK132" s="3" t="str">
        <f t="shared" si="193"/>
        <v/>
      </c>
      <c r="AL132" s="3" t="str">
        <f t="array" ref="AL132">IF(OR(AK132=$AK$15:AK131),"",AK132)</f>
        <v/>
      </c>
      <c r="AM132" s="139" t="str">
        <f t="shared" si="159"/>
        <v/>
      </c>
      <c r="AN132" s="139" t="str">
        <f t="shared" si="160"/>
        <v/>
      </c>
      <c r="AO132" s="139" t="str">
        <f t="shared" si="161"/>
        <v/>
      </c>
      <c r="AP132" s="139" t="str">
        <f t="shared" si="162"/>
        <v/>
      </c>
      <c r="AQ132" s="139" t="str">
        <f t="shared" si="163"/>
        <v/>
      </c>
      <c r="AR132" s="10">
        <f t="shared" si="194"/>
        <v>0</v>
      </c>
      <c r="AS132" s="10">
        <f t="shared" si="195"/>
        <v>0</v>
      </c>
      <c r="AT132" s="10">
        <f t="shared" si="196"/>
        <v>0</v>
      </c>
      <c r="AU132" s="10">
        <f t="shared" si="197"/>
        <v>0</v>
      </c>
      <c r="AV132" s="10">
        <f t="shared" si="164"/>
        <v>0</v>
      </c>
      <c r="AW132" s="10">
        <f t="shared" si="198"/>
        <v>0</v>
      </c>
      <c r="AX132" s="10">
        <f t="shared" si="199"/>
        <v>0</v>
      </c>
      <c r="AY132" s="10">
        <f t="shared" si="200"/>
        <v>0</v>
      </c>
      <c r="AZ132" s="10">
        <f t="shared" si="201"/>
        <v>0</v>
      </c>
      <c r="BA132" s="10">
        <f t="shared" si="165"/>
        <v>0</v>
      </c>
      <c r="BB132" s="10">
        <f t="shared" si="202"/>
        <v>0</v>
      </c>
      <c r="BC132" s="10">
        <f t="shared" si="203"/>
        <v>0</v>
      </c>
      <c r="BD132" s="10">
        <f t="shared" si="204"/>
        <v>0</v>
      </c>
      <c r="BE132" s="10">
        <f t="shared" si="205"/>
        <v>0</v>
      </c>
      <c r="BF132" s="10">
        <f t="shared" si="166"/>
        <v>0</v>
      </c>
      <c r="BG132" s="10">
        <f t="shared" si="206"/>
        <v>0</v>
      </c>
      <c r="BH132" s="10">
        <f t="shared" si="207"/>
        <v>0</v>
      </c>
      <c r="BI132" s="10">
        <f t="shared" si="208"/>
        <v>0</v>
      </c>
      <c r="BJ132" s="10">
        <f t="shared" si="209"/>
        <v>0</v>
      </c>
      <c r="BK132" s="10">
        <f t="shared" si="167"/>
        <v>0</v>
      </c>
      <c r="BL132" s="20">
        <f t="shared" si="168"/>
        <v>0</v>
      </c>
      <c r="BM132" s="20">
        <f t="shared" si="169"/>
        <v>0</v>
      </c>
      <c r="BN132" s="20">
        <f t="shared" si="170"/>
        <v>0</v>
      </c>
      <c r="BO132" s="20">
        <f t="shared" si="171"/>
        <v>0</v>
      </c>
      <c r="BP132" s="10"/>
      <c r="BQ132" s="10"/>
      <c r="BR132" s="10"/>
      <c r="BS132" s="20">
        <f t="shared" si="172"/>
        <v>0</v>
      </c>
      <c r="BT132" s="20">
        <f t="shared" si="173"/>
        <v>0</v>
      </c>
      <c r="BU132" s="20">
        <f t="shared" si="210"/>
        <v>0</v>
      </c>
      <c r="BV132" s="20">
        <f t="shared" si="211"/>
        <v>0</v>
      </c>
      <c r="BW132" s="20">
        <f t="shared" si="212"/>
        <v>0</v>
      </c>
      <c r="BX132" s="20">
        <f t="shared" si="213"/>
        <v>0</v>
      </c>
      <c r="BY132" s="20">
        <f t="shared" si="214"/>
        <v>0</v>
      </c>
      <c r="BZ132" s="20">
        <f t="shared" si="215"/>
        <v>0</v>
      </c>
      <c r="CA132" s="20">
        <f t="shared" si="174"/>
        <v>0</v>
      </c>
      <c r="CB132" s="20">
        <f t="shared" si="175"/>
        <v>0</v>
      </c>
      <c r="CD132" s="20">
        <f t="shared" si="176"/>
        <v>0</v>
      </c>
      <c r="CH132" s="110"/>
      <c r="CI132" s="22"/>
      <c r="CJ132" s="7"/>
      <c r="CV132" s="134">
        <f t="shared" si="190"/>
        <v>0</v>
      </c>
      <c r="CW132" s="134">
        <f t="shared" si="216"/>
        <v>0</v>
      </c>
      <c r="CX132" s="134">
        <f t="shared" si="217"/>
        <v>0</v>
      </c>
      <c r="CY132" s="134">
        <f t="shared" si="218"/>
        <v>0</v>
      </c>
      <c r="CZ132" s="134">
        <f t="shared" si="219"/>
        <v>0</v>
      </c>
      <c r="DA132" s="134">
        <f t="shared" si="220"/>
        <v>0</v>
      </c>
      <c r="DB132" s="134">
        <f t="shared" si="221"/>
        <v>0</v>
      </c>
      <c r="DC132" s="134">
        <f t="shared" si="222"/>
        <v>0</v>
      </c>
      <c r="DD132" s="134">
        <f t="shared" si="223"/>
        <v>0</v>
      </c>
      <c r="DE132" s="134">
        <f t="shared" si="224"/>
        <v>0</v>
      </c>
      <c r="DF132" s="134">
        <f t="shared" si="225"/>
        <v>0</v>
      </c>
      <c r="DG132" s="149">
        <f t="shared" si="177"/>
        <v>0</v>
      </c>
      <c r="DH132" s="149">
        <f t="shared" si="178"/>
        <v>0</v>
      </c>
      <c r="DI132" s="149">
        <f t="shared" si="179"/>
        <v>0</v>
      </c>
      <c r="DJ132" s="149">
        <f t="shared" si="180"/>
        <v>0</v>
      </c>
      <c r="DK132" s="149">
        <f t="shared" si="181"/>
        <v>0</v>
      </c>
      <c r="DL132" s="149">
        <f t="shared" si="182"/>
        <v>0</v>
      </c>
      <c r="DM132" s="149">
        <f t="shared" si="183"/>
        <v>0</v>
      </c>
      <c r="DN132" s="149">
        <f t="shared" si="184"/>
        <v>0</v>
      </c>
      <c r="DO132" s="149">
        <f t="shared" si="185"/>
        <v>0</v>
      </c>
      <c r="DP132" s="149">
        <f t="shared" si="186"/>
        <v>0</v>
      </c>
      <c r="DQ132" s="134">
        <f t="array" ref="DQ132">MIN(IF(JPRL=AI132,$AG$15:$AG$214))</f>
        <v>0</v>
      </c>
      <c r="DR132" s="134">
        <f t="array" ref="DR132">MAX(IF(JPRL=AI132,$AG$15:$AG$214))</f>
        <v>0</v>
      </c>
      <c r="DS132" s="132">
        <f t="shared" si="187"/>
        <v>0</v>
      </c>
    </row>
    <row r="133" spans="1:123" ht="24.95" customHeight="1" x14ac:dyDescent="0.25">
      <c r="A133" s="5">
        <v>119</v>
      </c>
      <c r="B133" s="214"/>
      <c r="C133" s="215"/>
      <c r="D133" s="193"/>
      <c r="E133" s="174"/>
      <c r="F133" s="175"/>
      <c r="G133" s="175"/>
      <c r="H133" s="175"/>
      <c r="I133" s="9"/>
      <c r="J133" s="169"/>
      <c r="K133" s="9"/>
      <c r="L133" s="170"/>
      <c r="M133" s="171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13"/>
      <c r="Y133" s="21"/>
      <c r="Z133" s="176"/>
      <c r="AA133" s="187">
        <f t="shared" si="154"/>
        <v>0</v>
      </c>
      <c r="AB133" s="7">
        <f t="shared" si="155"/>
        <v>0</v>
      </c>
      <c r="AC133" s="7">
        <f t="shared" si="191"/>
        <v>0</v>
      </c>
      <c r="AD133" s="10">
        <f t="shared" si="156"/>
        <v>0</v>
      </c>
      <c r="AE133" s="7">
        <f t="shared" si="157"/>
        <v>0</v>
      </c>
      <c r="AF133" s="7" t="str">
        <f t="shared" si="158"/>
        <v/>
      </c>
      <c r="AG133" s="10">
        <f t="shared" si="192"/>
        <v>0</v>
      </c>
      <c r="AH133" s="3" t="str">
        <f t="shared" si="188"/>
        <v/>
      </c>
      <c r="AI133" s="3" t="str">
        <f t="shared" si="189"/>
        <v/>
      </c>
      <c r="AJ133" s="3" t="str">
        <f t="array" ref="AJ133">IF(OR(AI133=$AI$15:AI132),"",AI133)</f>
        <v/>
      </c>
      <c r="AK133" s="3" t="str">
        <f t="shared" si="193"/>
        <v/>
      </c>
      <c r="AL133" s="3" t="str">
        <f t="array" ref="AL133">IF(OR(AK133=$AK$15:AK132),"",AK133)</f>
        <v/>
      </c>
      <c r="AM133" s="139" t="str">
        <f t="shared" si="159"/>
        <v/>
      </c>
      <c r="AN133" s="139" t="str">
        <f t="shared" si="160"/>
        <v/>
      </c>
      <c r="AO133" s="139" t="str">
        <f t="shared" si="161"/>
        <v/>
      </c>
      <c r="AP133" s="139" t="str">
        <f t="shared" si="162"/>
        <v/>
      </c>
      <c r="AQ133" s="139" t="str">
        <f t="shared" si="163"/>
        <v/>
      </c>
      <c r="AR133" s="10">
        <f t="shared" si="194"/>
        <v>0</v>
      </c>
      <c r="AS133" s="10">
        <f t="shared" si="195"/>
        <v>0</v>
      </c>
      <c r="AT133" s="10">
        <f t="shared" si="196"/>
        <v>0</v>
      </c>
      <c r="AU133" s="10">
        <f t="shared" si="197"/>
        <v>0</v>
      </c>
      <c r="AV133" s="10">
        <f t="shared" si="164"/>
        <v>0</v>
      </c>
      <c r="AW133" s="10">
        <f t="shared" si="198"/>
        <v>0</v>
      </c>
      <c r="AX133" s="10">
        <f t="shared" si="199"/>
        <v>0</v>
      </c>
      <c r="AY133" s="10">
        <f t="shared" si="200"/>
        <v>0</v>
      </c>
      <c r="AZ133" s="10">
        <f t="shared" si="201"/>
        <v>0</v>
      </c>
      <c r="BA133" s="10">
        <f t="shared" si="165"/>
        <v>0</v>
      </c>
      <c r="BB133" s="10">
        <f t="shared" si="202"/>
        <v>0</v>
      </c>
      <c r="BC133" s="10">
        <f t="shared" si="203"/>
        <v>0</v>
      </c>
      <c r="BD133" s="10">
        <f t="shared" si="204"/>
        <v>0</v>
      </c>
      <c r="BE133" s="10">
        <f t="shared" si="205"/>
        <v>0</v>
      </c>
      <c r="BF133" s="10">
        <f t="shared" si="166"/>
        <v>0</v>
      </c>
      <c r="BG133" s="10">
        <f t="shared" si="206"/>
        <v>0</v>
      </c>
      <c r="BH133" s="10">
        <f t="shared" si="207"/>
        <v>0</v>
      </c>
      <c r="BI133" s="10">
        <f t="shared" si="208"/>
        <v>0</v>
      </c>
      <c r="BJ133" s="10">
        <f t="shared" si="209"/>
        <v>0</v>
      </c>
      <c r="BK133" s="10">
        <f t="shared" si="167"/>
        <v>0</v>
      </c>
      <c r="BL133" s="20">
        <f t="shared" si="168"/>
        <v>0</v>
      </c>
      <c r="BM133" s="20">
        <f t="shared" si="169"/>
        <v>0</v>
      </c>
      <c r="BN133" s="20">
        <f t="shared" si="170"/>
        <v>0</v>
      </c>
      <c r="BO133" s="20">
        <f t="shared" si="171"/>
        <v>0</v>
      </c>
      <c r="BP133" s="10"/>
      <c r="BQ133" s="10"/>
      <c r="BR133" s="10"/>
      <c r="BS133" s="20">
        <f t="shared" si="172"/>
        <v>0</v>
      </c>
      <c r="BT133" s="20">
        <f t="shared" si="173"/>
        <v>0</v>
      </c>
      <c r="BU133" s="20">
        <f t="shared" si="210"/>
        <v>0</v>
      </c>
      <c r="BV133" s="20">
        <f t="shared" si="211"/>
        <v>0</v>
      </c>
      <c r="BW133" s="20">
        <f t="shared" si="212"/>
        <v>0</v>
      </c>
      <c r="BX133" s="20">
        <f t="shared" si="213"/>
        <v>0</v>
      </c>
      <c r="BY133" s="20">
        <f t="shared" si="214"/>
        <v>0</v>
      </c>
      <c r="BZ133" s="20">
        <f t="shared" si="215"/>
        <v>0</v>
      </c>
      <c r="CA133" s="20">
        <f t="shared" si="174"/>
        <v>0</v>
      </c>
      <c r="CB133" s="20">
        <f t="shared" si="175"/>
        <v>0</v>
      </c>
      <c r="CD133" s="20">
        <f t="shared" si="176"/>
        <v>0</v>
      </c>
      <c r="CH133" s="110"/>
      <c r="CI133" s="22"/>
      <c r="CJ133" s="7"/>
      <c r="CV133" s="134">
        <f t="shared" si="190"/>
        <v>0</v>
      </c>
      <c r="CW133" s="134">
        <f t="shared" si="216"/>
        <v>0</v>
      </c>
      <c r="CX133" s="134">
        <f t="shared" si="217"/>
        <v>0</v>
      </c>
      <c r="CY133" s="134">
        <f t="shared" si="218"/>
        <v>0</v>
      </c>
      <c r="CZ133" s="134">
        <f t="shared" si="219"/>
        <v>0</v>
      </c>
      <c r="DA133" s="134">
        <f t="shared" si="220"/>
        <v>0</v>
      </c>
      <c r="DB133" s="134">
        <f t="shared" si="221"/>
        <v>0</v>
      </c>
      <c r="DC133" s="134">
        <f t="shared" si="222"/>
        <v>0</v>
      </c>
      <c r="DD133" s="134">
        <f t="shared" si="223"/>
        <v>0</v>
      </c>
      <c r="DE133" s="134">
        <f t="shared" si="224"/>
        <v>0</v>
      </c>
      <c r="DF133" s="134">
        <f t="shared" si="225"/>
        <v>0</v>
      </c>
      <c r="DG133" s="149">
        <f t="shared" si="177"/>
        <v>0</v>
      </c>
      <c r="DH133" s="149">
        <f t="shared" si="178"/>
        <v>0</v>
      </c>
      <c r="DI133" s="149">
        <f t="shared" si="179"/>
        <v>0</v>
      </c>
      <c r="DJ133" s="149">
        <f t="shared" si="180"/>
        <v>0</v>
      </c>
      <c r="DK133" s="149">
        <f t="shared" si="181"/>
        <v>0</v>
      </c>
      <c r="DL133" s="149">
        <f t="shared" si="182"/>
        <v>0</v>
      </c>
      <c r="DM133" s="149">
        <f t="shared" si="183"/>
        <v>0</v>
      </c>
      <c r="DN133" s="149">
        <f t="shared" si="184"/>
        <v>0</v>
      </c>
      <c r="DO133" s="149">
        <f t="shared" si="185"/>
        <v>0</v>
      </c>
      <c r="DP133" s="149">
        <f t="shared" si="186"/>
        <v>0</v>
      </c>
      <c r="DQ133" s="134">
        <f t="array" ref="DQ133">MIN(IF(JPRL=AI133,$AG$15:$AG$214))</f>
        <v>0</v>
      </c>
      <c r="DR133" s="134">
        <f t="array" ref="DR133">MAX(IF(JPRL=AI133,$AG$15:$AG$214))</f>
        <v>0</v>
      </c>
      <c r="DS133" s="132">
        <f t="shared" si="187"/>
        <v>0</v>
      </c>
    </row>
    <row r="134" spans="1:123" ht="24.95" customHeight="1" x14ac:dyDescent="0.25">
      <c r="A134" s="5">
        <v>120</v>
      </c>
      <c r="B134" s="214"/>
      <c r="C134" s="215"/>
      <c r="D134" s="193"/>
      <c r="E134" s="174"/>
      <c r="F134" s="175"/>
      <c r="G134" s="175"/>
      <c r="H134" s="175"/>
      <c r="I134" s="9"/>
      <c r="J134" s="169"/>
      <c r="K134" s="9"/>
      <c r="L134" s="170"/>
      <c r="M134" s="171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3"/>
      <c r="Y134" s="21"/>
      <c r="Z134" s="176"/>
      <c r="AA134" s="187">
        <f t="shared" si="154"/>
        <v>0</v>
      </c>
      <c r="AB134" s="7">
        <f t="shared" si="155"/>
        <v>0</v>
      </c>
      <c r="AC134" s="7">
        <f t="shared" si="191"/>
        <v>0</v>
      </c>
      <c r="AD134" s="10">
        <f t="shared" si="156"/>
        <v>0</v>
      </c>
      <c r="AE134" s="7">
        <f t="shared" si="157"/>
        <v>0</v>
      </c>
      <c r="AF134" s="7" t="str">
        <f t="shared" si="158"/>
        <v/>
      </c>
      <c r="AG134" s="10">
        <f t="shared" si="192"/>
        <v>0</v>
      </c>
      <c r="AH134" s="3" t="str">
        <f t="shared" si="188"/>
        <v/>
      </c>
      <c r="AI134" s="3" t="str">
        <f t="shared" si="189"/>
        <v/>
      </c>
      <c r="AJ134" s="3" t="str">
        <f t="array" ref="AJ134">IF(OR(AI134=$AI$15:AI133),"",AI134)</f>
        <v/>
      </c>
      <c r="AK134" s="3" t="str">
        <f t="shared" si="193"/>
        <v/>
      </c>
      <c r="AL134" s="3" t="str">
        <f t="array" ref="AL134">IF(OR(AK134=$AK$15:AK133),"",AK134)</f>
        <v/>
      </c>
      <c r="AM134" s="139" t="str">
        <f t="shared" si="159"/>
        <v/>
      </c>
      <c r="AN134" s="139" t="str">
        <f t="shared" si="160"/>
        <v/>
      </c>
      <c r="AO134" s="139" t="str">
        <f t="shared" si="161"/>
        <v/>
      </c>
      <c r="AP134" s="139" t="str">
        <f t="shared" si="162"/>
        <v/>
      </c>
      <c r="AQ134" s="139" t="str">
        <f t="shared" si="163"/>
        <v/>
      </c>
      <c r="AR134" s="10">
        <f t="shared" si="194"/>
        <v>0</v>
      </c>
      <c r="AS134" s="10">
        <f t="shared" si="195"/>
        <v>0</v>
      </c>
      <c r="AT134" s="10">
        <f t="shared" si="196"/>
        <v>0</v>
      </c>
      <c r="AU134" s="10">
        <f t="shared" si="197"/>
        <v>0</v>
      </c>
      <c r="AV134" s="10">
        <f t="shared" si="164"/>
        <v>0</v>
      </c>
      <c r="AW134" s="10">
        <f t="shared" si="198"/>
        <v>0</v>
      </c>
      <c r="AX134" s="10">
        <f t="shared" si="199"/>
        <v>0</v>
      </c>
      <c r="AY134" s="10">
        <f t="shared" si="200"/>
        <v>0</v>
      </c>
      <c r="AZ134" s="10">
        <f t="shared" si="201"/>
        <v>0</v>
      </c>
      <c r="BA134" s="10">
        <f t="shared" si="165"/>
        <v>0</v>
      </c>
      <c r="BB134" s="10">
        <f t="shared" si="202"/>
        <v>0</v>
      </c>
      <c r="BC134" s="10">
        <f t="shared" si="203"/>
        <v>0</v>
      </c>
      <c r="BD134" s="10">
        <f t="shared" si="204"/>
        <v>0</v>
      </c>
      <c r="BE134" s="10">
        <f t="shared" si="205"/>
        <v>0</v>
      </c>
      <c r="BF134" s="10">
        <f t="shared" si="166"/>
        <v>0</v>
      </c>
      <c r="BG134" s="10">
        <f t="shared" si="206"/>
        <v>0</v>
      </c>
      <c r="BH134" s="10">
        <f t="shared" si="207"/>
        <v>0</v>
      </c>
      <c r="BI134" s="10">
        <f t="shared" si="208"/>
        <v>0</v>
      </c>
      <c r="BJ134" s="10">
        <f t="shared" si="209"/>
        <v>0</v>
      </c>
      <c r="BK134" s="10">
        <f t="shared" si="167"/>
        <v>0</v>
      </c>
      <c r="BL134" s="20">
        <f t="shared" si="168"/>
        <v>0</v>
      </c>
      <c r="BM134" s="20">
        <f t="shared" si="169"/>
        <v>0</v>
      </c>
      <c r="BN134" s="20">
        <f t="shared" si="170"/>
        <v>0</v>
      </c>
      <c r="BO134" s="20">
        <f t="shared" si="171"/>
        <v>0</v>
      </c>
      <c r="BP134" s="10"/>
      <c r="BQ134" s="10"/>
      <c r="BR134" s="10"/>
      <c r="BS134" s="20">
        <f t="shared" si="172"/>
        <v>0</v>
      </c>
      <c r="BT134" s="20">
        <f t="shared" si="173"/>
        <v>0</v>
      </c>
      <c r="BU134" s="20">
        <f t="shared" si="210"/>
        <v>0</v>
      </c>
      <c r="BV134" s="20">
        <f t="shared" si="211"/>
        <v>0</v>
      </c>
      <c r="BW134" s="20">
        <f t="shared" si="212"/>
        <v>0</v>
      </c>
      <c r="BX134" s="20">
        <f t="shared" si="213"/>
        <v>0</v>
      </c>
      <c r="BY134" s="20">
        <f t="shared" si="214"/>
        <v>0</v>
      </c>
      <c r="BZ134" s="20">
        <f t="shared" si="215"/>
        <v>0</v>
      </c>
      <c r="CA134" s="20">
        <f t="shared" si="174"/>
        <v>0</v>
      </c>
      <c r="CB134" s="20">
        <f t="shared" si="175"/>
        <v>0</v>
      </c>
      <c r="CD134" s="20">
        <f t="shared" si="176"/>
        <v>0</v>
      </c>
      <c r="CH134" s="110"/>
      <c r="CI134" s="22"/>
      <c r="CJ134" s="7"/>
      <c r="CV134" s="134">
        <f t="shared" si="190"/>
        <v>0</v>
      </c>
      <c r="CW134" s="134">
        <f t="shared" si="216"/>
        <v>0</v>
      </c>
      <c r="CX134" s="134">
        <f t="shared" si="217"/>
        <v>0</v>
      </c>
      <c r="CY134" s="134">
        <f t="shared" si="218"/>
        <v>0</v>
      </c>
      <c r="CZ134" s="134">
        <f t="shared" si="219"/>
        <v>0</v>
      </c>
      <c r="DA134" s="134">
        <f t="shared" si="220"/>
        <v>0</v>
      </c>
      <c r="DB134" s="134">
        <f t="shared" si="221"/>
        <v>0</v>
      </c>
      <c r="DC134" s="134">
        <f t="shared" si="222"/>
        <v>0</v>
      </c>
      <c r="DD134" s="134">
        <f t="shared" si="223"/>
        <v>0</v>
      </c>
      <c r="DE134" s="134">
        <f t="shared" si="224"/>
        <v>0</v>
      </c>
      <c r="DF134" s="134">
        <f t="shared" si="225"/>
        <v>0</v>
      </c>
      <c r="DG134" s="149">
        <f t="shared" si="177"/>
        <v>0</v>
      </c>
      <c r="DH134" s="149">
        <f t="shared" si="178"/>
        <v>0</v>
      </c>
      <c r="DI134" s="149">
        <f t="shared" si="179"/>
        <v>0</v>
      </c>
      <c r="DJ134" s="149">
        <f t="shared" si="180"/>
        <v>0</v>
      </c>
      <c r="DK134" s="149">
        <f t="shared" si="181"/>
        <v>0</v>
      </c>
      <c r="DL134" s="149">
        <f t="shared" si="182"/>
        <v>0</v>
      </c>
      <c r="DM134" s="149">
        <f t="shared" si="183"/>
        <v>0</v>
      </c>
      <c r="DN134" s="149">
        <f t="shared" si="184"/>
        <v>0</v>
      </c>
      <c r="DO134" s="149">
        <f t="shared" si="185"/>
        <v>0</v>
      </c>
      <c r="DP134" s="149">
        <f t="shared" si="186"/>
        <v>0</v>
      </c>
      <c r="DQ134" s="134">
        <f t="array" ref="DQ134">MIN(IF(JPRL=AI134,$AG$15:$AG$214))</f>
        <v>0</v>
      </c>
      <c r="DR134" s="134">
        <f t="array" ref="DR134">MAX(IF(JPRL=AI134,$AG$15:$AG$214))</f>
        <v>0</v>
      </c>
      <c r="DS134" s="132">
        <f t="shared" si="187"/>
        <v>0</v>
      </c>
    </row>
    <row r="135" spans="1:123" ht="24.95" customHeight="1" x14ac:dyDescent="0.25">
      <c r="A135" s="5">
        <v>121</v>
      </c>
      <c r="B135" s="214"/>
      <c r="C135" s="215"/>
      <c r="D135" s="193"/>
      <c r="E135" s="174"/>
      <c r="F135" s="175"/>
      <c r="G135" s="175"/>
      <c r="H135" s="175"/>
      <c r="I135" s="9"/>
      <c r="J135" s="169"/>
      <c r="K135" s="9"/>
      <c r="L135" s="170"/>
      <c r="M135" s="171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13"/>
      <c r="Y135" s="21"/>
      <c r="Z135" s="176"/>
      <c r="AA135" s="187">
        <f t="shared" si="154"/>
        <v>0</v>
      </c>
      <c r="AB135" s="7">
        <f t="shared" si="155"/>
        <v>0</v>
      </c>
      <c r="AC135" s="7">
        <f t="shared" si="191"/>
        <v>0</v>
      </c>
      <c r="AD135" s="10">
        <f t="shared" si="156"/>
        <v>0</v>
      </c>
      <c r="AE135" s="7">
        <f t="shared" si="157"/>
        <v>0</v>
      </c>
      <c r="AF135" s="7" t="str">
        <f t="shared" si="158"/>
        <v/>
      </c>
      <c r="AG135" s="10">
        <f t="shared" si="192"/>
        <v>0</v>
      </c>
      <c r="AH135" s="3" t="str">
        <f t="shared" si="188"/>
        <v/>
      </c>
      <c r="AI135" s="3" t="str">
        <f t="shared" si="189"/>
        <v/>
      </c>
      <c r="AJ135" s="3" t="str">
        <f t="array" ref="AJ135">IF(OR(AI135=$AI$15:AI134),"",AI135)</f>
        <v/>
      </c>
      <c r="AK135" s="3" t="str">
        <f t="shared" si="193"/>
        <v/>
      </c>
      <c r="AL135" s="3" t="str">
        <f t="array" ref="AL135">IF(OR(AK135=$AK$15:AK134),"",AK135)</f>
        <v/>
      </c>
      <c r="AM135" s="139" t="str">
        <f t="shared" si="159"/>
        <v/>
      </c>
      <c r="AN135" s="139" t="str">
        <f t="shared" si="160"/>
        <v/>
      </c>
      <c r="AO135" s="139" t="str">
        <f t="shared" si="161"/>
        <v/>
      </c>
      <c r="AP135" s="139" t="str">
        <f t="shared" si="162"/>
        <v/>
      </c>
      <c r="AQ135" s="139" t="str">
        <f t="shared" si="163"/>
        <v/>
      </c>
      <c r="AR135" s="10">
        <f t="shared" si="194"/>
        <v>0</v>
      </c>
      <c r="AS135" s="10">
        <f t="shared" si="195"/>
        <v>0</v>
      </c>
      <c r="AT135" s="10">
        <f t="shared" si="196"/>
        <v>0</v>
      </c>
      <c r="AU135" s="10">
        <f t="shared" si="197"/>
        <v>0</v>
      </c>
      <c r="AV135" s="10">
        <f t="shared" si="164"/>
        <v>0</v>
      </c>
      <c r="AW135" s="10">
        <f t="shared" si="198"/>
        <v>0</v>
      </c>
      <c r="AX135" s="10">
        <f t="shared" si="199"/>
        <v>0</v>
      </c>
      <c r="AY135" s="10">
        <f t="shared" si="200"/>
        <v>0</v>
      </c>
      <c r="AZ135" s="10">
        <f t="shared" si="201"/>
        <v>0</v>
      </c>
      <c r="BA135" s="10">
        <f t="shared" si="165"/>
        <v>0</v>
      </c>
      <c r="BB135" s="10">
        <f t="shared" si="202"/>
        <v>0</v>
      </c>
      <c r="BC135" s="10">
        <f t="shared" si="203"/>
        <v>0</v>
      </c>
      <c r="BD135" s="10">
        <f t="shared" si="204"/>
        <v>0</v>
      </c>
      <c r="BE135" s="10">
        <f t="shared" si="205"/>
        <v>0</v>
      </c>
      <c r="BF135" s="10">
        <f t="shared" si="166"/>
        <v>0</v>
      </c>
      <c r="BG135" s="10">
        <f t="shared" si="206"/>
        <v>0</v>
      </c>
      <c r="BH135" s="10">
        <f t="shared" si="207"/>
        <v>0</v>
      </c>
      <c r="BI135" s="10">
        <f t="shared" si="208"/>
        <v>0</v>
      </c>
      <c r="BJ135" s="10">
        <f t="shared" si="209"/>
        <v>0</v>
      </c>
      <c r="BK135" s="10">
        <f t="shared" si="167"/>
        <v>0</v>
      </c>
      <c r="BL135" s="20">
        <f t="shared" si="168"/>
        <v>0</v>
      </c>
      <c r="BM135" s="20">
        <f t="shared" si="169"/>
        <v>0</v>
      </c>
      <c r="BN135" s="20">
        <f t="shared" si="170"/>
        <v>0</v>
      </c>
      <c r="BO135" s="20">
        <f t="shared" si="171"/>
        <v>0</v>
      </c>
      <c r="BP135" s="10"/>
      <c r="BQ135" s="10"/>
      <c r="BR135" s="10"/>
      <c r="BS135" s="20">
        <f t="shared" si="172"/>
        <v>0</v>
      </c>
      <c r="BT135" s="20">
        <f t="shared" si="173"/>
        <v>0</v>
      </c>
      <c r="BU135" s="20">
        <f t="shared" si="210"/>
        <v>0</v>
      </c>
      <c r="BV135" s="20">
        <f t="shared" si="211"/>
        <v>0</v>
      </c>
      <c r="BW135" s="20">
        <f t="shared" si="212"/>
        <v>0</v>
      </c>
      <c r="BX135" s="20">
        <f t="shared" si="213"/>
        <v>0</v>
      </c>
      <c r="BY135" s="20">
        <f t="shared" si="214"/>
        <v>0</v>
      </c>
      <c r="BZ135" s="20">
        <f t="shared" si="215"/>
        <v>0</v>
      </c>
      <c r="CA135" s="20">
        <f t="shared" si="174"/>
        <v>0</v>
      </c>
      <c r="CB135" s="20">
        <f t="shared" si="175"/>
        <v>0</v>
      </c>
      <c r="CD135" s="20">
        <f t="shared" si="176"/>
        <v>0</v>
      </c>
      <c r="CH135" s="110"/>
      <c r="CI135" s="22"/>
      <c r="CJ135" s="7"/>
      <c r="CV135" s="134">
        <f t="shared" si="190"/>
        <v>0</v>
      </c>
      <c r="CW135" s="134">
        <f t="shared" si="216"/>
        <v>0</v>
      </c>
      <c r="CX135" s="134">
        <f t="shared" si="217"/>
        <v>0</v>
      </c>
      <c r="CY135" s="134">
        <f t="shared" si="218"/>
        <v>0</v>
      </c>
      <c r="CZ135" s="134">
        <f t="shared" si="219"/>
        <v>0</v>
      </c>
      <c r="DA135" s="134">
        <f t="shared" si="220"/>
        <v>0</v>
      </c>
      <c r="DB135" s="134">
        <f t="shared" si="221"/>
        <v>0</v>
      </c>
      <c r="DC135" s="134">
        <f t="shared" si="222"/>
        <v>0</v>
      </c>
      <c r="DD135" s="134">
        <f t="shared" si="223"/>
        <v>0</v>
      </c>
      <c r="DE135" s="134">
        <f t="shared" si="224"/>
        <v>0</v>
      </c>
      <c r="DF135" s="134">
        <f t="shared" si="225"/>
        <v>0</v>
      </c>
      <c r="DG135" s="149">
        <f t="shared" si="177"/>
        <v>0</v>
      </c>
      <c r="DH135" s="149">
        <f t="shared" si="178"/>
        <v>0</v>
      </c>
      <c r="DI135" s="149">
        <f t="shared" si="179"/>
        <v>0</v>
      </c>
      <c r="DJ135" s="149">
        <f t="shared" si="180"/>
        <v>0</v>
      </c>
      <c r="DK135" s="149">
        <f t="shared" si="181"/>
        <v>0</v>
      </c>
      <c r="DL135" s="149">
        <f t="shared" si="182"/>
        <v>0</v>
      </c>
      <c r="DM135" s="149">
        <f t="shared" si="183"/>
        <v>0</v>
      </c>
      <c r="DN135" s="149">
        <f t="shared" si="184"/>
        <v>0</v>
      </c>
      <c r="DO135" s="149">
        <f t="shared" si="185"/>
        <v>0</v>
      </c>
      <c r="DP135" s="149">
        <f t="shared" si="186"/>
        <v>0</v>
      </c>
      <c r="DQ135" s="134">
        <f t="array" ref="DQ135">MIN(IF(JPRL=AI135,$AG$15:$AG$214))</f>
        <v>0</v>
      </c>
      <c r="DR135" s="134">
        <f t="array" ref="DR135">MAX(IF(JPRL=AI135,$AG$15:$AG$214))</f>
        <v>0</v>
      </c>
      <c r="DS135" s="132">
        <f t="shared" si="187"/>
        <v>0</v>
      </c>
    </row>
    <row r="136" spans="1:123" ht="24.95" customHeight="1" x14ac:dyDescent="0.25">
      <c r="A136" s="5">
        <v>122</v>
      </c>
      <c r="B136" s="214"/>
      <c r="C136" s="215"/>
      <c r="D136" s="193"/>
      <c r="E136" s="174"/>
      <c r="F136" s="175"/>
      <c r="G136" s="175"/>
      <c r="H136" s="175"/>
      <c r="I136" s="9"/>
      <c r="J136" s="169"/>
      <c r="K136" s="9"/>
      <c r="L136" s="170"/>
      <c r="M136" s="171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13"/>
      <c r="Y136" s="21"/>
      <c r="Z136" s="176"/>
      <c r="AA136" s="187">
        <f t="shared" si="154"/>
        <v>0</v>
      </c>
      <c r="AB136" s="7">
        <f t="shared" si="155"/>
        <v>0</v>
      </c>
      <c r="AC136" s="7">
        <f t="shared" si="191"/>
        <v>0</v>
      </c>
      <c r="AD136" s="10">
        <f t="shared" si="156"/>
        <v>0</v>
      </c>
      <c r="AE136" s="7">
        <f t="shared" si="157"/>
        <v>0</v>
      </c>
      <c r="AF136" s="7" t="str">
        <f t="shared" si="158"/>
        <v/>
      </c>
      <c r="AG136" s="10">
        <f t="shared" si="192"/>
        <v>0</v>
      </c>
      <c r="AH136" s="3" t="str">
        <f t="shared" si="188"/>
        <v/>
      </c>
      <c r="AI136" s="3" t="str">
        <f t="shared" si="189"/>
        <v/>
      </c>
      <c r="AJ136" s="3" t="str">
        <f t="array" ref="AJ136">IF(OR(AI136=$AI$15:AI135),"",AI136)</f>
        <v/>
      </c>
      <c r="AK136" s="3" t="str">
        <f t="shared" si="193"/>
        <v/>
      </c>
      <c r="AL136" s="3" t="str">
        <f t="array" ref="AL136">IF(OR(AK136=$AK$15:AK135),"",AK136)</f>
        <v/>
      </c>
      <c r="AM136" s="139" t="str">
        <f t="shared" si="159"/>
        <v/>
      </c>
      <c r="AN136" s="139" t="str">
        <f t="shared" si="160"/>
        <v/>
      </c>
      <c r="AO136" s="139" t="str">
        <f t="shared" si="161"/>
        <v/>
      </c>
      <c r="AP136" s="139" t="str">
        <f t="shared" si="162"/>
        <v/>
      </c>
      <c r="AQ136" s="139" t="str">
        <f t="shared" si="163"/>
        <v/>
      </c>
      <c r="AR136" s="10">
        <f t="shared" si="194"/>
        <v>0</v>
      </c>
      <c r="AS136" s="10">
        <f t="shared" si="195"/>
        <v>0</v>
      </c>
      <c r="AT136" s="10">
        <f t="shared" si="196"/>
        <v>0</v>
      </c>
      <c r="AU136" s="10">
        <f t="shared" si="197"/>
        <v>0</v>
      </c>
      <c r="AV136" s="10">
        <f t="shared" si="164"/>
        <v>0</v>
      </c>
      <c r="AW136" s="10">
        <f t="shared" si="198"/>
        <v>0</v>
      </c>
      <c r="AX136" s="10">
        <f t="shared" si="199"/>
        <v>0</v>
      </c>
      <c r="AY136" s="10">
        <f t="shared" si="200"/>
        <v>0</v>
      </c>
      <c r="AZ136" s="10">
        <f t="shared" si="201"/>
        <v>0</v>
      </c>
      <c r="BA136" s="10">
        <f t="shared" si="165"/>
        <v>0</v>
      </c>
      <c r="BB136" s="10">
        <f t="shared" si="202"/>
        <v>0</v>
      </c>
      <c r="BC136" s="10">
        <f t="shared" si="203"/>
        <v>0</v>
      </c>
      <c r="BD136" s="10">
        <f t="shared" si="204"/>
        <v>0</v>
      </c>
      <c r="BE136" s="10">
        <f t="shared" si="205"/>
        <v>0</v>
      </c>
      <c r="BF136" s="10">
        <f t="shared" si="166"/>
        <v>0</v>
      </c>
      <c r="BG136" s="10">
        <f t="shared" si="206"/>
        <v>0</v>
      </c>
      <c r="BH136" s="10">
        <f t="shared" si="207"/>
        <v>0</v>
      </c>
      <c r="BI136" s="10">
        <f t="shared" si="208"/>
        <v>0</v>
      </c>
      <c r="BJ136" s="10">
        <f t="shared" si="209"/>
        <v>0</v>
      </c>
      <c r="BK136" s="10">
        <f t="shared" si="167"/>
        <v>0</v>
      </c>
      <c r="BL136" s="20">
        <f t="shared" si="168"/>
        <v>0</v>
      </c>
      <c r="BM136" s="20">
        <f t="shared" si="169"/>
        <v>0</v>
      </c>
      <c r="BN136" s="20">
        <f t="shared" si="170"/>
        <v>0</v>
      </c>
      <c r="BO136" s="20">
        <f t="shared" si="171"/>
        <v>0</v>
      </c>
      <c r="BP136" s="10"/>
      <c r="BQ136" s="10"/>
      <c r="BR136" s="10"/>
      <c r="BS136" s="20">
        <f t="shared" si="172"/>
        <v>0</v>
      </c>
      <c r="BT136" s="20">
        <f t="shared" si="173"/>
        <v>0</v>
      </c>
      <c r="BU136" s="20">
        <f t="shared" si="210"/>
        <v>0</v>
      </c>
      <c r="BV136" s="20">
        <f t="shared" si="211"/>
        <v>0</v>
      </c>
      <c r="BW136" s="20">
        <f t="shared" si="212"/>
        <v>0</v>
      </c>
      <c r="BX136" s="20">
        <f t="shared" si="213"/>
        <v>0</v>
      </c>
      <c r="BY136" s="20">
        <f t="shared" si="214"/>
        <v>0</v>
      </c>
      <c r="BZ136" s="20">
        <f t="shared" si="215"/>
        <v>0</v>
      </c>
      <c r="CA136" s="20">
        <f t="shared" si="174"/>
        <v>0</v>
      </c>
      <c r="CB136" s="20">
        <f t="shared" si="175"/>
        <v>0</v>
      </c>
      <c r="CD136" s="20">
        <f t="shared" si="176"/>
        <v>0</v>
      </c>
      <c r="CH136" s="110"/>
      <c r="CI136" s="22"/>
      <c r="CJ136" s="7"/>
      <c r="CV136" s="134">
        <f t="shared" si="190"/>
        <v>0</v>
      </c>
      <c r="CW136" s="134">
        <f t="shared" si="216"/>
        <v>0</v>
      </c>
      <c r="CX136" s="134">
        <f t="shared" si="217"/>
        <v>0</v>
      </c>
      <c r="CY136" s="134">
        <f t="shared" si="218"/>
        <v>0</v>
      </c>
      <c r="CZ136" s="134">
        <f t="shared" si="219"/>
        <v>0</v>
      </c>
      <c r="DA136" s="134">
        <f t="shared" si="220"/>
        <v>0</v>
      </c>
      <c r="DB136" s="134">
        <f t="shared" si="221"/>
        <v>0</v>
      </c>
      <c r="DC136" s="134">
        <f t="shared" si="222"/>
        <v>0</v>
      </c>
      <c r="DD136" s="134">
        <f t="shared" si="223"/>
        <v>0</v>
      </c>
      <c r="DE136" s="134">
        <f t="shared" si="224"/>
        <v>0</v>
      </c>
      <c r="DF136" s="134">
        <f t="shared" si="225"/>
        <v>0</v>
      </c>
      <c r="DG136" s="149">
        <f t="shared" si="177"/>
        <v>0</v>
      </c>
      <c r="DH136" s="149">
        <f t="shared" si="178"/>
        <v>0</v>
      </c>
      <c r="DI136" s="149">
        <f t="shared" si="179"/>
        <v>0</v>
      </c>
      <c r="DJ136" s="149">
        <f t="shared" si="180"/>
        <v>0</v>
      </c>
      <c r="DK136" s="149">
        <f t="shared" si="181"/>
        <v>0</v>
      </c>
      <c r="DL136" s="149">
        <f t="shared" si="182"/>
        <v>0</v>
      </c>
      <c r="DM136" s="149">
        <f t="shared" si="183"/>
        <v>0</v>
      </c>
      <c r="DN136" s="149">
        <f t="shared" si="184"/>
        <v>0</v>
      </c>
      <c r="DO136" s="149">
        <f t="shared" si="185"/>
        <v>0</v>
      </c>
      <c r="DP136" s="149">
        <f t="shared" si="186"/>
        <v>0</v>
      </c>
      <c r="DQ136" s="134">
        <f t="array" ref="DQ136">MIN(IF(JPRL=AI136,$AG$15:$AG$214))</f>
        <v>0</v>
      </c>
      <c r="DR136" s="134">
        <f t="array" ref="DR136">MAX(IF(JPRL=AI136,$AG$15:$AG$214))</f>
        <v>0</v>
      </c>
      <c r="DS136" s="132">
        <f t="shared" si="187"/>
        <v>0</v>
      </c>
    </row>
    <row r="137" spans="1:123" ht="24.95" customHeight="1" x14ac:dyDescent="0.25">
      <c r="A137" s="5">
        <v>123</v>
      </c>
      <c r="B137" s="214"/>
      <c r="C137" s="215"/>
      <c r="D137" s="193"/>
      <c r="E137" s="174"/>
      <c r="F137" s="175"/>
      <c r="G137" s="175"/>
      <c r="H137" s="175"/>
      <c r="I137" s="9"/>
      <c r="J137" s="169"/>
      <c r="K137" s="9"/>
      <c r="L137" s="170"/>
      <c r="M137" s="171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13"/>
      <c r="Y137" s="21"/>
      <c r="Z137" s="176"/>
      <c r="AA137" s="187">
        <f t="shared" si="154"/>
        <v>0</v>
      </c>
      <c r="AB137" s="7">
        <f t="shared" si="155"/>
        <v>0</v>
      </c>
      <c r="AC137" s="7">
        <f t="shared" si="191"/>
        <v>0</v>
      </c>
      <c r="AD137" s="10">
        <f t="shared" si="156"/>
        <v>0</v>
      </c>
      <c r="AE137" s="7">
        <f t="shared" si="157"/>
        <v>0</v>
      </c>
      <c r="AF137" s="7" t="str">
        <f t="shared" si="158"/>
        <v/>
      </c>
      <c r="AG137" s="10">
        <f t="shared" si="192"/>
        <v>0</v>
      </c>
      <c r="AH137" s="3" t="str">
        <f t="shared" si="188"/>
        <v/>
      </c>
      <c r="AI137" s="3" t="str">
        <f t="shared" si="189"/>
        <v/>
      </c>
      <c r="AJ137" s="3" t="str">
        <f t="array" ref="AJ137">IF(OR(AI137=$AI$15:AI136),"",AI137)</f>
        <v/>
      </c>
      <c r="AK137" s="3" t="str">
        <f t="shared" si="193"/>
        <v/>
      </c>
      <c r="AL137" s="3" t="str">
        <f t="array" ref="AL137">IF(OR(AK137=$AK$15:AK136),"",AK137)</f>
        <v/>
      </c>
      <c r="AM137" s="139" t="str">
        <f t="shared" si="159"/>
        <v/>
      </c>
      <c r="AN137" s="139" t="str">
        <f t="shared" si="160"/>
        <v/>
      </c>
      <c r="AO137" s="139" t="str">
        <f t="shared" si="161"/>
        <v/>
      </c>
      <c r="AP137" s="139" t="str">
        <f t="shared" si="162"/>
        <v/>
      </c>
      <c r="AQ137" s="139" t="str">
        <f t="shared" si="163"/>
        <v/>
      </c>
      <c r="AR137" s="10">
        <f t="shared" si="194"/>
        <v>0</v>
      </c>
      <c r="AS137" s="10">
        <f t="shared" si="195"/>
        <v>0</v>
      </c>
      <c r="AT137" s="10">
        <f t="shared" si="196"/>
        <v>0</v>
      </c>
      <c r="AU137" s="10">
        <f t="shared" si="197"/>
        <v>0</v>
      </c>
      <c r="AV137" s="10">
        <f t="shared" si="164"/>
        <v>0</v>
      </c>
      <c r="AW137" s="10">
        <f t="shared" si="198"/>
        <v>0</v>
      </c>
      <c r="AX137" s="10">
        <f t="shared" si="199"/>
        <v>0</v>
      </c>
      <c r="AY137" s="10">
        <f t="shared" si="200"/>
        <v>0</v>
      </c>
      <c r="AZ137" s="10">
        <f t="shared" si="201"/>
        <v>0</v>
      </c>
      <c r="BA137" s="10">
        <f t="shared" si="165"/>
        <v>0</v>
      </c>
      <c r="BB137" s="10">
        <f t="shared" si="202"/>
        <v>0</v>
      </c>
      <c r="BC137" s="10">
        <f t="shared" si="203"/>
        <v>0</v>
      </c>
      <c r="BD137" s="10">
        <f t="shared" si="204"/>
        <v>0</v>
      </c>
      <c r="BE137" s="10">
        <f t="shared" si="205"/>
        <v>0</v>
      </c>
      <c r="BF137" s="10">
        <f t="shared" si="166"/>
        <v>0</v>
      </c>
      <c r="BG137" s="10">
        <f t="shared" si="206"/>
        <v>0</v>
      </c>
      <c r="BH137" s="10">
        <f t="shared" si="207"/>
        <v>0</v>
      </c>
      <c r="BI137" s="10">
        <f t="shared" si="208"/>
        <v>0</v>
      </c>
      <c r="BJ137" s="10">
        <f t="shared" si="209"/>
        <v>0</v>
      </c>
      <c r="BK137" s="10">
        <f t="shared" si="167"/>
        <v>0</v>
      </c>
      <c r="BL137" s="20">
        <f t="shared" si="168"/>
        <v>0</v>
      </c>
      <c r="BM137" s="20">
        <f t="shared" si="169"/>
        <v>0</v>
      </c>
      <c r="BN137" s="20">
        <f t="shared" si="170"/>
        <v>0</v>
      </c>
      <c r="BO137" s="20">
        <f t="shared" si="171"/>
        <v>0</v>
      </c>
      <c r="BP137" s="10"/>
      <c r="BQ137" s="10"/>
      <c r="BR137" s="10"/>
      <c r="BS137" s="20">
        <f t="shared" si="172"/>
        <v>0</v>
      </c>
      <c r="BT137" s="20">
        <f t="shared" si="173"/>
        <v>0</v>
      </c>
      <c r="BU137" s="20">
        <f t="shared" si="210"/>
        <v>0</v>
      </c>
      <c r="BV137" s="20">
        <f t="shared" si="211"/>
        <v>0</v>
      </c>
      <c r="BW137" s="20">
        <f t="shared" si="212"/>
        <v>0</v>
      </c>
      <c r="BX137" s="20">
        <f t="shared" si="213"/>
        <v>0</v>
      </c>
      <c r="BY137" s="20">
        <f t="shared" si="214"/>
        <v>0</v>
      </c>
      <c r="BZ137" s="20">
        <f t="shared" si="215"/>
        <v>0</v>
      </c>
      <c r="CA137" s="20">
        <f t="shared" si="174"/>
        <v>0</v>
      </c>
      <c r="CB137" s="20">
        <f t="shared" si="175"/>
        <v>0</v>
      </c>
      <c r="CD137" s="20">
        <f t="shared" si="176"/>
        <v>0</v>
      </c>
      <c r="CH137" s="110"/>
      <c r="CI137" s="22"/>
      <c r="CJ137" s="7"/>
      <c r="CV137" s="134">
        <f t="shared" si="190"/>
        <v>0</v>
      </c>
      <c r="CW137" s="134">
        <f t="shared" si="216"/>
        <v>0</v>
      </c>
      <c r="CX137" s="134">
        <f t="shared" si="217"/>
        <v>0</v>
      </c>
      <c r="CY137" s="134">
        <f t="shared" si="218"/>
        <v>0</v>
      </c>
      <c r="CZ137" s="134">
        <f t="shared" si="219"/>
        <v>0</v>
      </c>
      <c r="DA137" s="134">
        <f t="shared" si="220"/>
        <v>0</v>
      </c>
      <c r="DB137" s="134">
        <f t="shared" si="221"/>
        <v>0</v>
      </c>
      <c r="DC137" s="134">
        <f t="shared" si="222"/>
        <v>0</v>
      </c>
      <c r="DD137" s="134">
        <f t="shared" si="223"/>
        <v>0</v>
      </c>
      <c r="DE137" s="134">
        <f t="shared" si="224"/>
        <v>0</v>
      </c>
      <c r="DF137" s="134">
        <f t="shared" si="225"/>
        <v>0</v>
      </c>
      <c r="DG137" s="149">
        <f t="shared" si="177"/>
        <v>0</v>
      </c>
      <c r="DH137" s="149">
        <f t="shared" si="178"/>
        <v>0</v>
      </c>
      <c r="DI137" s="149">
        <f t="shared" si="179"/>
        <v>0</v>
      </c>
      <c r="DJ137" s="149">
        <f t="shared" si="180"/>
        <v>0</v>
      </c>
      <c r="DK137" s="149">
        <f t="shared" si="181"/>
        <v>0</v>
      </c>
      <c r="DL137" s="149">
        <f t="shared" si="182"/>
        <v>0</v>
      </c>
      <c r="DM137" s="149">
        <f t="shared" si="183"/>
        <v>0</v>
      </c>
      <c r="DN137" s="149">
        <f t="shared" si="184"/>
        <v>0</v>
      </c>
      <c r="DO137" s="149">
        <f t="shared" si="185"/>
        <v>0</v>
      </c>
      <c r="DP137" s="149">
        <f t="shared" si="186"/>
        <v>0</v>
      </c>
      <c r="DQ137" s="134">
        <f t="array" ref="DQ137">MIN(IF(JPRL=AI137,$AG$15:$AG$214))</f>
        <v>0</v>
      </c>
      <c r="DR137" s="134">
        <f t="array" ref="DR137">MAX(IF(JPRL=AI137,$AG$15:$AG$214))</f>
        <v>0</v>
      </c>
      <c r="DS137" s="132">
        <f t="shared" si="187"/>
        <v>0</v>
      </c>
    </row>
    <row r="138" spans="1:123" ht="24.95" customHeight="1" x14ac:dyDescent="0.25">
      <c r="A138" s="5">
        <v>124</v>
      </c>
      <c r="B138" s="214"/>
      <c r="C138" s="215"/>
      <c r="D138" s="193"/>
      <c r="E138" s="174"/>
      <c r="F138" s="175"/>
      <c r="G138" s="175"/>
      <c r="H138" s="175"/>
      <c r="I138" s="9"/>
      <c r="J138" s="169"/>
      <c r="K138" s="9"/>
      <c r="L138" s="170"/>
      <c r="M138" s="171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13"/>
      <c r="Y138" s="21"/>
      <c r="Z138" s="176"/>
      <c r="AA138" s="187">
        <f t="shared" si="154"/>
        <v>0</v>
      </c>
      <c r="AB138" s="7">
        <f t="shared" si="155"/>
        <v>0</v>
      </c>
      <c r="AC138" s="7">
        <f t="shared" si="191"/>
        <v>0</v>
      </c>
      <c r="AD138" s="10">
        <f t="shared" si="156"/>
        <v>0</v>
      </c>
      <c r="AE138" s="7">
        <f t="shared" si="157"/>
        <v>0</v>
      </c>
      <c r="AF138" s="7" t="str">
        <f t="shared" si="158"/>
        <v/>
      </c>
      <c r="AG138" s="10">
        <f t="shared" si="192"/>
        <v>0</v>
      </c>
      <c r="AH138" s="3" t="str">
        <f t="shared" si="188"/>
        <v/>
      </c>
      <c r="AI138" s="3" t="str">
        <f t="shared" si="189"/>
        <v/>
      </c>
      <c r="AJ138" s="3" t="str">
        <f t="array" ref="AJ138">IF(OR(AI138=$AI$15:AI137),"",AI138)</f>
        <v/>
      </c>
      <c r="AK138" s="3" t="str">
        <f t="shared" si="193"/>
        <v/>
      </c>
      <c r="AL138" s="3" t="str">
        <f t="array" ref="AL138">IF(OR(AK138=$AK$15:AK137),"",AK138)</f>
        <v/>
      </c>
      <c r="AM138" s="139" t="str">
        <f t="shared" si="159"/>
        <v/>
      </c>
      <c r="AN138" s="139" t="str">
        <f t="shared" si="160"/>
        <v/>
      </c>
      <c r="AO138" s="139" t="str">
        <f t="shared" si="161"/>
        <v/>
      </c>
      <c r="AP138" s="139" t="str">
        <f t="shared" si="162"/>
        <v/>
      </c>
      <c r="AQ138" s="139" t="str">
        <f t="shared" si="163"/>
        <v/>
      </c>
      <c r="AR138" s="10">
        <f t="shared" si="194"/>
        <v>0</v>
      </c>
      <c r="AS138" s="10">
        <f t="shared" si="195"/>
        <v>0</v>
      </c>
      <c r="AT138" s="10">
        <f t="shared" si="196"/>
        <v>0</v>
      </c>
      <c r="AU138" s="10">
        <f t="shared" si="197"/>
        <v>0</v>
      </c>
      <c r="AV138" s="10">
        <f t="shared" si="164"/>
        <v>0</v>
      </c>
      <c r="AW138" s="10">
        <f t="shared" si="198"/>
        <v>0</v>
      </c>
      <c r="AX138" s="10">
        <f t="shared" si="199"/>
        <v>0</v>
      </c>
      <c r="AY138" s="10">
        <f t="shared" si="200"/>
        <v>0</v>
      </c>
      <c r="AZ138" s="10">
        <f t="shared" si="201"/>
        <v>0</v>
      </c>
      <c r="BA138" s="10">
        <f t="shared" si="165"/>
        <v>0</v>
      </c>
      <c r="BB138" s="10">
        <f t="shared" si="202"/>
        <v>0</v>
      </c>
      <c r="BC138" s="10">
        <f t="shared" si="203"/>
        <v>0</v>
      </c>
      <c r="BD138" s="10">
        <f t="shared" si="204"/>
        <v>0</v>
      </c>
      <c r="BE138" s="10">
        <f t="shared" si="205"/>
        <v>0</v>
      </c>
      <c r="BF138" s="10">
        <f t="shared" si="166"/>
        <v>0</v>
      </c>
      <c r="BG138" s="10">
        <f t="shared" si="206"/>
        <v>0</v>
      </c>
      <c r="BH138" s="10">
        <f t="shared" si="207"/>
        <v>0</v>
      </c>
      <c r="BI138" s="10">
        <f t="shared" si="208"/>
        <v>0</v>
      </c>
      <c r="BJ138" s="10">
        <f t="shared" si="209"/>
        <v>0</v>
      </c>
      <c r="BK138" s="10">
        <f t="shared" si="167"/>
        <v>0</v>
      </c>
      <c r="BL138" s="20">
        <f t="shared" si="168"/>
        <v>0</v>
      </c>
      <c r="BM138" s="20">
        <f t="shared" si="169"/>
        <v>0</v>
      </c>
      <c r="BN138" s="20">
        <f t="shared" si="170"/>
        <v>0</v>
      </c>
      <c r="BO138" s="20">
        <f t="shared" si="171"/>
        <v>0</v>
      </c>
      <c r="BP138" s="10"/>
      <c r="BQ138" s="10"/>
      <c r="BR138" s="10"/>
      <c r="BS138" s="20">
        <f t="shared" si="172"/>
        <v>0</v>
      </c>
      <c r="BT138" s="20">
        <f t="shared" si="173"/>
        <v>0</v>
      </c>
      <c r="BU138" s="20">
        <f t="shared" si="210"/>
        <v>0</v>
      </c>
      <c r="BV138" s="20">
        <f t="shared" si="211"/>
        <v>0</v>
      </c>
      <c r="BW138" s="20">
        <f t="shared" si="212"/>
        <v>0</v>
      </c>
      <c r="BX138" s="20">
        <f t="shared" si="213"/>
        <v>0</v>
      </c>
      <c r="BY138" s="20">
        <f t="shared" si="214"/>
        <v>0</v>
      </c>
      <c r="BZ138" s="20">
        <f t="shared" si="215"/>
        <v>0</v>
      </c>
      <c r="CA138" s="20">
        <f t="shared" si="174"/>
        <v>0</v>
      </c>
      <c r="CB138" s="20">
        <f t="shared" si="175"/>
        <v>0</v>
      </c>
      <c r="CD138" s="20">
        <f t="shared" si="176"/>
        <v>0</v>
      </c>
      <c r="CH138" s="110"/>
      <c r="CI138" s="22"/>
      <c r="CJ138" s="7"/>
      <c r="CV138" s="134">
        <f t="shared" si="190"/>
        <v>0</v>
      </c>
      <c r="CW138" s="134">
        <f t="shared" si="216"/>
        <v>0</v>
      </c>
      <c r="CX138" s="134">
        <f t="shared" si="217"/>
        <v>0</v>
      </c>
      <c r="CY138" s="134">
        <f t="shared" si="218"/>
        <v>0</v>
      </c>
      <c r="CZ138" s="134">
        <f t="shared" si="219"/>
        <v>0</v>
      </c>
      <c r="DA138" s="134">
        <f t="shared" si="220"/>
        <v>0</v>
      </c>
      <c r="DB138" s="134">
        <f t="shared" si="221"/>
        <v>0</v>
      </c>
      <c r="DC138" s="134">
        <f t="shared" si="222"/>
        <v>0</v>
      </c>
      <c r="DD138" s="134">
        <f t="shared" si="223"/>
        <v>0</v>
      </c>
      <c r="DE138" s="134">
        <f t="shared" si="224"/>
        <v>0</v>
      </c>
      <c r="DF138" s="134">
        <f t="shared" si="225"/>
        <v>0</v>
      </c>
      <c r="DG138" s="149">
        <f t="shared" si="177"/>
        <v>0</v>
      </c>
      <c r="DH138" s="149">
        <f t="shared" si="178"/>
        <v>0</v>
      </c>
      <c r="DI138" s="149">
        <f t="shared" si="179"/>
        <v>0</v>
      </c>
      <c r="DJ138" s="149">
        <f t="shared" si="180"/>
        <v>0</v>
      </c>
      <c r="DK138" s="149">
        <f t="shared" si="181"/>
        <v>0</v>
      </c>
      <c r="DL138" s="149">
        <f t="shared" si="182"/>
        <v>0</v>
      </c>
      <c r="DM138" s="149">
        <f t="shared" si="183"/>
        <v>0</v>
      </c>
      <c r="DN138" s="149">
        <f t="shared" si="184"/>
        <v>0</v>
      </c>
      <c r="DO138" s="149">
        <f t="shared" si="185"/>
        <v>0</v>
      </c>
      <c r="DP138" s="149">
        <f t="shared" si="186"/>
        <v>0</v>
      </c>
      <c r="DQ138" s="134">
        <f t="array" ref="DQ138">MIN(IF(JPRL=AI138,$AG$15:$AG$214))</f>
        <v>0</v>
      </c>
      <c r="DR138" s="134">
        <f t="array" ref="DR138">MAX(IF(JPRL=AI138,$AG$15:$AG$214))</f>
        <v>0</v>
      </c>
      <c r="DS138" s="132">
        <f t="shared" si="187"/>
        <v>0</v>
      </c>
    </row>
    <row r="139" spans="1:123" ht="24.95" customHeight="1" x14ac:dyDescent="0.25">
      <c r="A139" s="5">
        <v>125</v>
      </c>
      <c r="B139" s="214"/>
      <c r="C139" s="215"/>
      <c r="D139" s="193"/>
      <c r="E139" s="174"/>
      <c r="F139" s="175"/>
      <c r="G139" s="175"/>
      <c r="H139" s="175"/>
      <c r="I139" s="9"/>
      <c r="J139" s="169"/>
      <c r="K139" s="9"/>
      <c r="L139" s="170"/>
      <c r="M139" s="171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13"/>
      <c r="Y139" s="21"/>
      <c r="Z139" s="176"/>
      <c r="AA139" s="187">
        <f t="shared" si="154"/>
        <v>0</v>
      </c>
      <c r="AB139" s="7">
        <f t="shared" si="155"/>
        <v>0</v>
      </c>
      <c r="AC139" s="7">
        <f t="shared" si="191"/>
        <v>0</v>
      </c>
      <c r="AD139" s="10">
        <f t="shared" si="156"/>
        <v>0</v>
      </c>
      <c r="AE139" s="7">
        <f t="shared" si="157"/>
        <v>0</v>
      </c>
      <c r="AF139" s="7" t="str">
        <f t="shared" si="158"/>
        <v/>
      </c>
      <c r="AG139" s="10">
        <f t="shared" si="192"/>
        <v>0</v>
      </c>
      <c r="AH139" s="3" t="str">
        <f t="shared" si="188"/>
        <v/>
      </c>
      <c r="AI139" s="3" t="str">
        <f t="shared" si="189"/>
        <v/>
      </c>
      <c r="AJ139" s="3" t="str">
        <f t="array" ref="AJ139">IF(OR(AI139=$AI$15:AI138),"",AI139)</f>
        <v/>
      </c>
      <c r="AK139" s="3" t="str">
        <f t="shared" si="193"/>
        <v/>
      </c>
      <c r="AL139" s="3" t="str">
        <f t="array" ref="AL139">IF(OR(AK139=$AK$15:AK138),"",AK139)</f>
        <v/>
      </c>
      <c r="AM139" s="139" t="str">
        <f t="shared" si="159"/>
        <v/>
      </c>
      <c r="AN139" s="139" t="str">
        <f t="shared" si="160"/>
        <v/>
      </c>
      <c r="AO139" s="139" t="str">
        <f t="shared" si="161"/>
        <v/>
      </c>
      <c r="AP139" s="139" t="str">
        <f t="shared" si="162"/>
        <v/>
      </c>
      <c r="AQ139" s="139" t="str">
        <f t="shared" si="163"/>
        <v/>
      </c>
      <c r="AR139" s="10">
        <f t="shared" si="194"/>
        <v>0</v>
      </c>
      <c r="AS139" s="10">
        <f t="shared" si="195"/>
        <v>0</v>
      </c>
      <c r="AT139" s="10">
        <f t="shared" si="196"/>
        <v>0</v>
      </c>
      <c r="AU139" s="10">
        <f t="shared" si="197"/>
        <v>0</v>
      </c>
      <c r="AV139" s="10">
        <f t="shared" si="164"/>
        <v>0</v>
      </c>
      <c r="AW139" s="10">
        <f t="shared" si="198"/>
        <v>0</v>
      </c>
      <c r="AX139" s="10">
        <f t="shared" si="199"/>
        <v>0</v>
      </c>
      <c r="AY139" s="10">
        <f t="shared" si="200"/>
        <v>0</v>
      </c>
      <c r="AZ139" s="10">
        <f t="shared" si="201"/>
        <v>0</v>
      </c>
      <c r="BA139" s="10">
        <f t="shared" si="165"/>
        <v>0</v>
      </c>
      <c r="BB139" s="10">
        <f t="shared" si="202"/>
        <v>0</v>
      </c>
      <c r="BC139" s="10">
        <f t="shared" si="203"/>
        <v>0</v>
      </c>
      <c r="BD139" s="10">
        <f t="shared" si="204"/>
        <v>0</v>
      </c>
      <c r="BE139" s="10">
        <f t="shared" si="205"/>
        <v>0</v>
      </c>
      <c r="BF139" s="10">
        <f t="shared" si="166"/>
        <v>0</v>
      </c>
      <c r="BG139" s="10">
        <f t="shared" si="206"/>
        <v>0</v>
      </c>
      <c r="BH139" s="10">
        <f t="shared" si="207"/>
        <v>0</v>
      </c>
      <c r="BI139" s="10">
        <f t="shared" si="208"/>
        <v>0</v>
      </c>
      <c r="BJ139" s="10">
        <f t="shared" si="209"/>
        <v>0</v>
      </c>
      <c r="BK139" s="10">
        <f t="shared" si="167"/>
        <v>0</v>
      </c>
      <c r="BL139" s="20">
        <f t="shared" si="168"/>
        <v>0</v>
      </c>
      <c r="BM139" s="20">
        <f t="shared" si="169"/>
        <v>0</v>
      </c>
      <c r="BN139" s="20">
        <f t="shared" si="170"/>
        <v>0</v>
      </c>
      <c r="BO139" s="20">
        <f t="shared" si="171"/>
        <v>0</v>
      </c>
      <c r="BP139" s="10"/>
      <c r="BQ139" s="10"/>
      <c r="BR139" s="10"/>
      <c r="BS139" s="20">
        <f t="shared" si="172"/>
        <v>0</v>
      </c>
      <c r="BT139" s="20">
        <f t="shared" si="173"/>
        <v>0</v>
      </c>
      <c r="BU139" s="20">
        <f t="shared" si="210"/>
        <v>0</v>
      </c>
      <c r="BV139" s="20">
        <f t="shared" si="211"/>
        <v>0</v>
      </c>
      <c r="BW139" s="20">
        <f t="shared" si="212"/>
        <v>0</v>
      </c>
      <c r="BX139" s="20">
        <f t="shared" si="213"/>
        <v>0</v>
      </c>
      <c r="BY139" s="20">
        <f t="shared" si="214"/>
        <v>0</v>
      </c>
      <c r="BZ139" s="20">
        <f t="shared" si="215"/>
        <v>0</v>
      </c>
      <c r="CA139" s="20">
        <f t="shared" si="174"/>
        <v>0</v>
      </c>
      <c r="CB139" s="20">
        <f t="shared" si="175"/>
        <v>0</v>
      </c>
      <c r="CD139" s="20">
        <f t="shared" si="176"/>
        <v>0</v>
      </c>
      <c r="CH139" s="110"/>
      <c r="CI139" s="22"/>
      <c r="CJ139" s="7"/>
      <c r="CV139" s="134">
        <f t="shared" si="190"/>
        <v>0</v>
      </c>
      <c r="CW139" s="134">
        <f t="shared" si="216"/>
        <v>0</v>
      </c>
      <c r="CX139" s="134">
        <f t="shared" si="217"/>
        <v>0</v>
      </c>
      <c r="CY139" s="134">
        <f t="shared" si="218"/>
        <v>0</v>
      </c>
      <c r="CZ139" s="134">
        <f t="shared" si="219"/>
        <v>0</v>
      </c>
      <c r="DA139" s="134">
        <f t="shared" si="220"/>
        <v>0</v>
      </c>
      <c r="DB139" s="134">
        <f t="shared" si="221"/>
        <v>0</v>
      </c>
      <c r="DC139" s="134">
        <f t="shared" si="222"/>
        <v>0</v>
      </c>
      <c r="DD139" s="134">
        <f t="shared" si="223"/>
        <v>0</v>
      </c>
      <c r="DE139" s="134">
        <f t="shared" si="224"/>
        <v>0</v>
      </c>
      <c r="DF139" s="134">
        <f t="shared" si="225"/>
        <v>0</v>
      </c>
      <c r="DG139" s="149">
        <f t="shared" si="177"/>
        <v>0</v>
      </c>
      <c r="DH139" s="149">
        <f t="shared" si="178"/>
        <v>0</v>
      </c>
      <c r="DI139" s="149">
        <f t="shared" si="179"/>
        <v>0</v>
      </c>
      <c r="DJ139" s="149">
        <f t="shared" si="180"/>
        <v>0</v>
      </c>
      <c r="DK139" s="149">
        <f t="shared" si="181"/>
        <v>0</v>
      </c>
      <c r="DL139" s="149">
        <f t="shared" si="182"/>
        <v>0</v>
      </c>
      <c r="DM139" s="149">
        <f t="shared" si="183"/>
        <v>0</v>
      </c>
      <c r="DN139" s="149">
        <f t="shared" si="184"/>
        <v>0</v>
      </c>
      <c r="DO139" s="149">
        <f t="shared" si="185"/>
        <v>0</v>
      </c>
      <c r="DP139" s="149">
        <f t="shared" si="186"/>
        <v>0</v>
      </c>
      <c r="DQ139" s="134">
        <f t="array" ref="DQ139">MIN(IF(JPRL=AI139,$AG$15:$AG$214))</f>
        <v>0</v>
      </c>
      <c r="DR139" s="134">
        <f t="array" ref="DR139">MAX(IF(JPRL=AI139,$AG$15:$AG$214))</f>
        <v>0</v>
      </c>
      <c r="DS139" s="132">
        <f t="shared" si="187"/>
        <v>0</v>
      </c>
    </row>
    <row r="140" spans="1:123" ht="24.95" customHeight="1" x14ac:dyDescent="0.25">
      <c r="A140" s="5">
        <v>126</v>
      </c>
      <c r="B140" s="214"/>
      <c r="C140" s="215"/>
      <c r="D140" s="193"/>
      <c r="E140" s="174"/>
      <c r="F140" s="175"/>
      <c r="G140" s="175"/>
      <c r="H140" s="175"/>
      <c r="I140" s="9"/>
      <c r="J140" s="169"/>
      <c r="K140" s="9"/>
      <c r="L140" s="170"/>
      <c r="M140" s="171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13"/>
      <c r="Y140" s="21"/>
      <c r="Z140" s="176"/>
      <c r="AA140" s="187">
        <f t="shared" si="154"/>
        <v>0</v>
      </c>
      <c r="AB140" s="7">
        <f t="shared" si="155"/>
        <v>0</v>
      </c>
      <c r="AC140" s="7">
        <f t="shared" si="191"/>
        <v>0</v>
      </c>
      <c r="AD140" s="10">
        <f t="shared" si="156"/>
        <v>0</v>
      </c>
      <c r="AE140" s="7">
        <f t="shared" si="157"/>
        <v>0</v>
      </c>
      <c r="AF140" s="7" t="str">
        <f t="shared" si="158"/>
        <v/>
      </c>
      <c r="AG140" s="10">
        <f t="shared" si="192"/>
        <v>0</v>
      </c>
      <c r="AH140" s="3" t="str">
        <f t="shared" si="188"/>
        <v/>
      </c>
      <c r="AI140" s="3" t="str">
        <f t="shared" si="189"/>
        <v/>
      </c>
      <c r="AJ140" s="3" t="str">
        <f t="array" ref="AJ140">IF(OR(AI140=$AI$15:AI139),"",AI140)</f>
        <v/>
      </c>
      <c r="AK140" s="3" t="str">
        <f t="shared" si="193"/>
        <v/>
      </c>
      <c r="AL140" s="3" t="str">
        <f t="array" ref="AL140">IF(OR(AK140=$AK$15:AK139),"",AK140)</f>
        <v/>
      </c>
      <c r="AM140" s="139" t="str">
        <f t="shared" si="159"/>
        <v/>
      </c>
      <c r="AN140" s="139" t="str">
        <f t="shared" si="160"/>
        <v/>
      </c>
      <c r="AO140" s="139" t="str">
        <f t="shared" si="161"/>
        <v/>
      </c>
      <c r="AP140" s="139" t="str">
        <f t="shared" si="162"/>
        <v/>
      </c>
      <c r="AQ140" s="139" t="str">
        <f t="shared" si="163"/>
        <v/>
      </c>
      <c r="AR140" s="10">
        <f t="shared" si="194"/>
        <v>0</v>
      </c>
      <c r="AS140" s="10">
        <f t="shared" si="195"/>
        <v>0</v>
      </c>
      <c r="AT140" s="10">
        <f t="shared" si="196"/>
        <v>0</v>
      </c>
      <c r="AU140" s="10">
        <f t="shared" si="197"/>
        <v>0</v>
      </c>
      <c r="AV140" s="10">
        <f t="shared" si="164"/>
        <v>0</v>
      </c>
      <c r="AW140" s="10">
        <f t="shared" si="198"/>
        <v>0</v>
      </c>
      <c r="AX140" s="10">
        <f t="shared" si="199"/>
        <v>0</v>
      </c>
      <c r="AY140" s="10">
        <f t="shared" si="200"/>
        <v>0</v>
      </c>
      <c r="AZ140" s="10">
        <f t="shared" si="201"/>
        <v>0</v>
      </c>
      <c r="BA140" s="10">
        <f t="shared" si="165"/>
        <v>0</v>
      </c>
      <c r="BB140" s="10">
        <f t="shared" si="202"/>
        <v>0</v>
      </c>
      <c r="BC140" s="10">
        <f t="shared" si="203"/>
        <v>0</v>
      </c>
      <c r="BD140" s="10">
        <f t="shared" si="204"/>
        <v>0</v>
      </c>
      <c r="BE140" s="10">
        <f t="shared" si="205"/>
        <v>0</v>
      </c>
      <c r="BF140" s="10">
        <f t="shared" si="166"/>
        <v>0</v>
      </c>
      <c r="BG140" s="10">
        <f t="shared" si="206"/>
        <v>0</v>
      </c>
      <c r="BH140" s="10">
        <f t="shared" si="207"/>
        <v>0</v>
      </c>
      <c r="BI140" s="10">
        <f t="shared" si="208"/>
        <v>0</v>
      </c>
      <c r="BJ140" s="10">
        <f t="shared" si="209"/>
        <v>0</v>
      </c>
      <c r="BK140" s="10">
        <f t="shared" si="167"/>
        <v>0</v>
      </c>
      <c r="BL140" s="20">
        <f t="shared" si="168"/>
        <v>0</v>
      </c>
      <c r="BM140" s="20">
        <f t="shared" si="169"/>
        <v>0</v>
      </c>
      <c r="BN140" s="20">
        <f t="shared" si="170"/>
        <v>0</v>
      </c>
      <c r="BO140" s="20">
        <f t="shared" si="171"/>
        <v>0</v>
      </c>
      <c r="BP140" s="10"/>
      <c r="BQ140" s="10"/>
      <c r="BR140" s="10"/>
      <c r="BS140" s="20">
        <f t="shared" si="172"/>
        <v>0</v>
      </c>
      <c r="BT140" s="20">
        <f t="shared" si="173"/>
        <v>0</v>
      </c>
      <c r="BU140" s="20">
        <f t="shared" si="210"/>
        <v>0</v>
      </c>
      <c r="BV140" s="20">
        <f t="shared" si="211"/>
        <v>0</v>
      </c>
      <c r="BW140" s="20">
        <f t="shared" si="212"/>
        <v>0</v>
      </c>
      <c r="BX140" s="20">
        <f t="shared" si="213"/>
        <v>0</v>
      </c>
      <c r="BY140" s="20">
        <f t="shared" si="214"/>
        <v>0</v>
      </c>
      <c r="BZ140" s="20">
        <f t="shared" si="215"/>
        <v>0</v>
      </c>
      <c r="CA140" s="20">
        <f t="shared" si="174"/>
        <v>0</v>
      </c>
      <c r="CB140" s="20">
        <f t="shared" si="175"/>
        <v>0</v>
      </c>
      <c r="CD140" s="20">
        <f t="shared" si="176"/>
        <v>0</v>
      </c>
      <c r="CH140" s="110"/>
      <c r="CI140" s="22"/>
      <c r="CJ140" s="7"/>
      <c r="CV140" s="134">
        <f t="shared" si="190"/>
        <v>0</v>
      </c>
      <c r="CW140" s="134">
        <f t="shared" si="216"/>
        <v>0</v>
      </c>
      <c r="CX140" s="134">
        <f t="shared" si="217"/>
        <v>0</v>
      </c>
      <c r="CY140" s="134">
        <f t="shared" si="218"/>
        <v>0</v>
      </c>
      <c r="CZ140" s="134">
        <f t="shared" si="219"/>
        <v>0</v>
      </c>
      <c r="DA140" s="134">
        <f t="shared" si="220"/>
        <v>0</v>
      </c>
      <c r="DB140" s="134">
        <f t="shared" si="221"/>
        <v>0</v>
      </c>
      <c r="DC140" s="134">
        <f t="shared" si="222"/>
        <v>0</v>
      </c>
      <c r="DD140" s="134">
        <f t="shared" si="223"/>
        <v>0</v>
      </c>
      <c r="DE140" s="134">
        <f t="shared" si="224"/>
        <v>0</v>
      </c>
      <c r="DF140" s="134">
        <f t="shared" si="225"/>
        <v>0</v>
      </c>
      <c r="DG140" s="149">
        <f t="shared" si="177"/>
        <v>0</v>
      </c>
      <c r="DH140" s="149">
        <f t="shared" si="178"/>
        <v>0</v>
      </c>
      <c r="DI140" s="149">
        <f t="shared" si="179"/>
        <v>0</v>
      </c>
      <c r="DJ140" s="149">
        <f t="shared" si="180"/>
        <v>0</v>
      </c>
      <c r="DK140" s="149">
        <f t="shared" si="181"/>
        <v>0</v>
      </c>
      <c r="DL140" s="149">
        <f t="shared" si="182"/>
        <v>0</v>
      </c>
      <c r="DM140" s="149">
        <f t="shared" si="183"/>
        <v>0</v>
      </c>
      <c r="DN140" s="149">
        <f t="shared" si="184"/>
        <v>0</v>
      </c>
      <c r="DO140" s="149">
        <f t="shared" si="185"/>
        <v>0</v>
      </c>
      <c r="DP140" s="149">
        <f t="shared" si="186"/>
        <v>0</v>
      </c>
      <c r="DQ140" s="134">
        <f t="array" ref="DQ140">MIN(IF(JPRL=AI140,$AG$15:$AG$214))</f>
        <v>0</v>
      </c>
      <c r="DR140" s="134">
        <f t="array" ref="DR140">MAX(IF(JPRL=AI140,$AG$15:$AG$214))</f>
        <v>0</v>
      </c>
      <c r="DS140" s="132">
        <f t="shared" si="187"/>
        <v>0</v>
      </c>
    </row>
    <row r="141" spans="1:123" ht="24.95" customHeight="1" x14ac:dyDescent="0.25">
      <c r="A141" s="5">
        <v>127</v>
      </c>
      <c r="B141" s="214"/>
      <c r="C141" s="215"/>
      <c r="D141" s="193"/>
      <c r="E141" s="174"/>
      <c r="F141" s="175"/>
      <c r="G141" s="175"/>
      <c r="H141" s="175"/>
      <c r="I141" s="9"/>
      <c r="J141" s="169"/>
      <c r="K141" s="9"/>
      <c r="L141" s="170"/>
      <c r="M141" s="171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13"/>
      <c r="Y141" s="21"/>
      <c r="Z141" s="176"/>
      <c r="AA141" s="187">
        <f t="shared" si="154"/>
        <v>0</v>
      </c>
      <c r="AB141" s="7">
        <f t="shared" si="155"/>
        <v>0</v>
      </c>
      <c r="AC141" s="7">
        <f t="shared" si="191"/>
        <v>0</v>
      </c>
      <c r="AD141" s="10">
        <f t="shared" si="156"/>
        <v>0</v>
      </c>
      <c r="AE141" s="7">
        <f t="shared" si="157"/>
        <v>0</v>
      </c>
      <c r="AF141" s="7" t="str">
        <f t="shared" si="158"/>
        <v/>
      </c>
      <c r="AG141" s="10">
        <f t="shared" si="192"/>
        <v>0</v>
      </c>
      <c r="AH141" s="3" t="str">
        <f t="shared" si="188"/>
        <v/>
      </c>
      <c r="AI141" s="3" t="str">
        <f t="shared" si="189"/>
        <v/>
      </c>
      <c r="AJ141" s="3" t="str">
        <f t="array" ref="AJ141">IF(OR(AI141=$AI$15:AI140),"",AI141)</f>
        <v/>
      </c>
      <c r="AK141" s="3" t="str">
        <f t="shared" si="193"/>
        <v/>
      </c>
      <c r="AL141" s="3" t="str">
        <f t="array" ref="AL141">IF(OR(AK141=$AK$15:AK140),"",AK141)</f>
        <v/>
      </c>
      <c r="AM141" s="139" t="str">
        <f t="shared" si="159"/>
        <v/>
      </c>
      <c r="AN141" s="139" t="str">
        <f t="shared" si="160"/>
        <v/>
      </c>
      <c r="AO141" s="139" t="str">
        <f t="shared" si="161"/>
        <v/>
      </c>
      <c r="AP141" s="139" t="str">
        <f t="shared" si="162"/>
        <v/>
      </c>
      <c r="AQ141" s="139" t="str">
        <f t="shared" si="163"/>
        <v/>
      </c>
      <c r="AR141" s="10">
        <f t="shared" si="194"/>
        <v>0</v>
      </c>
      <c r="AS141" s="10">
        <f t="shared" si="195"/>
        <v>0</v>
      </c>
      <c r="AT141" s="10">
        <f t="shared" si="196"/>
        <v>0</v>
      </c>
      <c r="AU141" s="10">
        <f t="shared" si="197"/>
        <v>0</v>
      </c>
      <c r="AV141" s="10">
        <f t="shared" si="164"/>
        <v>0</v>
      </c>
      <c r="AW141" s="10">
        <f t="shared" si="198"/>
        <v>0</v>
      </c>
      <c r="AX141" s="10">
        <f t="shared" si="199"/>
        <v>0</v>
      </c>
      <c r="AY141" s="10">
        <f t="shared" si="200"/>
        <v>0</v>
      </c>
      <c r="AZ141" s="10">
        <f t="shared" si="201"/>
        <v>0</v>
      </c>
      <c r="BA141" s="10">
        <f t="shared" si="165"/>
        <v>0</v>
      </c>
      <c r="BB141" s="10">
        <f t="shared" si="202"/>
        <v>0</v>
      </c>
      <c r="BC141" s="10">
        <f t="shared" si="203"/>
        <v>0</v>
      </c>
      <c r="BD141" s="10">
        <f t="shared" si="204"/>
        <v>0</v>
      </c>
      <c r="BE141" s="10">
        <f t="shared" si="205"/>
        <v>0</v>
      </c>
      <c r="BF141" s="10">
        <f t="shared" si="166"/>
        <v>0</v>
      </c>
      <c r="BG141" s="10">
        <f t="shared" si="206"/>
        <v>0</v>
      </c>
      <c r="BH141" s="10">
        <f t="shared" si="207"/>
        <v>0</v>
      </c>
      <c r="BI141" s="10">
        <f t="shared" si="208"/>
        <v>0</v>
      </c>
      <c r="BJ141" s="10">
        <f t="shared" si="209"/>
        <v>0</v>
      </c>
      <c r="BK141" s="10">
        <f t="shared" si="167"/>
        <v>0</v>
      </c>
      <c r="BL141" s="20">
        <f t="shared" si="168"/>
        <v>0</v>
      </c>
      <c r="BM141" s="20">
        <f t="shared" si="169"/>
        <v>0</v>
      </c>
      <c r="BN141" s="20">
        <f t="shared" si="170"/>
        <v>0</v>
      </c>
      <c r="BO141" s="20">
        <f t="shared" si="171"/>
        <v>0</v>
      </c>
      <c r="BP141" s="10"/>
      <c r="BQ141" s="10"/>
      <c r="BR141" s="10"/>
      <c r="BS141" s="20">
        <f t="shared" si="172"/>
        <v>0</v>
      </c>
      <c r="BT141" s="20">
        <f t="shared" si="173"/>
        <v>0</v>
      </c>
      <c r="BU141" s="20">
        <f t="shared" si="210"/>
        <v>0</v>
      </c>
      <c r="BV141" s="20">
        <f t="shared" si="211"/>
        <v>0</v>
      </c>
      <c r="BW141" s="20">
        <f t="shared" si="212"/>
        <v>0</v>
      </c>
      <c r="BX141" s="20">
        <f t="shared" si="213"/>
        <v>0</v>
      </c>
      <c r="BY141" s="20">
        <f t="shared" si="214"/>
        <v>0</v>
      </c>
      <c r="BZ141" s="20">
        <f t="shared" si="215"/>
        <v>0</v>
      </c>
      <c r="CA141" s="20">
        <f t="shared" si="174"/>
        <v>0</v>
      </c>
      <c r="CB141" s="20">
        <f t="shared" si="175"/>
        <v>0</v>
      </c>
      <c r="CD141" s="20">
        <f t="shared" si="176"/>
        <v>0</v>
      </c>
      <c r="CH141" s="110"/>
      <c r="CI141" s="22"/>
      <c r="CJ141" s="7"/>
      <c r="CV141" s="134">
        <f t="shared" si="190"/>
        <v>0</v>
      </c>
      <c r="CW141" s="134">
        <f t="shared" si="216"/>
        <v>0</v>
      </c>
      <c r="CX141" s="134">
        <f t="shared" si="217"/>
        <v>0</v>
      </c>
      <c r="CY141" s="134">
        <f t="shared" si="218"/>
        <v>0</v>
      </c>
      <c r="CZ141" s="134">
        <f t="shared" si="219"/>
        <v>0</v>
      </c>
      <c r="DA141" s="134">
        <f t="shared" si="220"/>
        <v>0</v>
      </c>
      <c r="DB141" s="134">
        <f t="shared" si="221"/>
        <v>0</v>
      </c>
      <c r="DC141" s="134">
        <f t="shared" si="222"/>
        <v>0</v>
      </c>
      <c r="DD141" s="134">
        <f t="shared" si="223"/>
        <v>0</v>
      </c>
      <c r="DE141" s="134">
        <f t="shared" si="224"/>
        <v>0</v>
      </c>
      <c r="DF141" s="134">
        <f t="shared" si="225"/>
        <v>0</v>
      </c>
      <c r="DG141" s="149">
        <f t="shared" si="177"/>
        <v>0</v>
      </c>
      <c r="DH141" s="149">
        <f t="shared" si="178"/>
        <v>0</v>
      </c>
      <c r="DI141" s="149">
        <f t="shared" si="179"/>
        <v>0</v>
      </c>
      <c r="DJ141" s="149">
        <f t="shared" si="180"/>
        <v>0</v>
      </c>
      <c r="DK141" s="149">
        <f t="shared" si="181"/>
        <v>0</v>
      </c>
      <c r="DL141" s="149">
        <f t="shared" si="182"/>
        <v>0</v>
      </c>
      <c r="DM141" s="149">
        <f t="shared" si="183"/>
        <v>0</v>
      </c>
      <c r="DN141" s="149">
        <f t="shared" si="184"/>
        <v>0</v>
      </c>
      <c r="DO141" s="149">
        <f t="shared" si="185"/>
        <v>0</v>
      </c>
      <c r="DP141" s="149">
        <f t="shared" si="186"/>
        <v>0</v>
      </c>
      <c r="DQ141" s="134">
        <f t="array" ref="DQ141">MIN(IF(JPRL=AI141,$AG$15:$AG$214))</f>
        <v>0</v>
      </c>
      <c r="DR141" s="134">
        <f t="array" ref="DR141">MAX(IF(JPRL=AI141,$AG$15:$AG$214))</f>
        <v>0</v>
      </c>
      <c r="DS141" s="132">
        <f t="shared" si="187"/>
        <v>0</v>
      </c>
    </row>
    <row r="142" spans="1:123" ht="24.95" customHeight="1" x14ac:dyDescent="0.25">
      <c r="A142" s="5">
        <v>128</v>
      </c>
      <c r="B142" s="214"/>
      <c r="C142" s="215"/>
      <c r="D142" s="193"/>
      <c r="E142" s="174"/>
      <c r="F142" s="175"/>
      <c r="G142" s="175"/>
      <c r="H142" s="175"/>
      <c r="I142" s="9"/>
      <c r="J142" s="169"/>
      <c r="K142" s="9"/>
      <c r="L142" s="170"/>
      <c r="M142" s="171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13"/>
      <c r="Y142" s="21"/>
      <c r="Z142" s="176"/>
      <c r="AA142" s="187">
        <f t="shared" si="154"/>
        <v>0</v>
      </c>
      <c r="AB142" s="7">
        <f t="shared" si="155"/>
        <v>0</v>
      </c>
      <c r="AC142" s="7">
        <f t="shared" si="191"/>
        <v>0</v>
      </c>
      <c r="AD142" s="10">
        <f t="shared" si="156"/>
        <v>0</v>
      </c>
      <c r="AE142" s="7">
        <f t="shared" si="157"/>
        <v>0</v>
      </c>
      <c r="AF142" s="7" t="str">
        <f t="shared" si="158"/>
        <v/>
      </c>
      <c r="AG142" s="10">
        <f t="shared" si="192"/>
        <v>0</v>
      </c>
      <c r="AH142" s="3" t="str">
        <f t="shared" si="188"/>
        <v/>
      </c>
      <c r="AI142" s="3" t="str">
        <f t="shared" si="189"/>
        <v/>
      </c>
      <c r="AJ142" s="3" t="str">
        <f t="array" ref="AJ142">IF(OR(AI142=$AI$15:AI141),"",AI142)</f>
        <v/>
      </c>
      <c r="AK142" s="3" t="str">
        <f t="shared" si="193"/>
        <v/>
      </c>
      <c r="AL142" s="3" t="str">
        <f t="array" ref="AL142">IF(OR(AK142=$AK$15:AK141),"",AK142)</f>
        <v/>
      </c>
      <c r="AM142" s="139" t="str">
        <f t="shared" si="159"/>
        <v/>
      </c>
      <c r="AN142" s="139" t="str">
        <f t="shared" si="160"/>
        <v/>
      </c>
      <c r="AO142" s="139" t="str">
        <f t="shared" si="161"/>
        <v/>
      </c>
      <c r="AP142" s="139" t="str">
        <f t="shared" si="162"/>
        <v/>
      </c>
      <c r="AQ142" s="139" t="str">
        <f t="shared" si="163"/>
        <v/>
      </c>
      <c r="AR142" s="10">
        <f t="shared" si="194"/>
        <v>0</v>
      </c>
      <c r="AS142" s="10">
        <f t="shared" si="195"/>
        <v>0</v>
      </c>
      <c r="AT142" s="10">
        <f t="shared" si="196"/>
        <v>0</v>
      </c>
      <c r="AU142" s="10">
        <f t="shared" si="197"/>
        <v>0</v>
      </c>
      <c r="AV142" s="10">
        <f t="shared" si="164"/>
        <v>0</v>
      </c>
      <c r="AW142" s="10">
        <f t="shared" si="198"/>
        <v>0</v>
      </c>
      <c r="AX142" s="10">
        <f t="shared" si="199"/>
        <v>0</v>
      </c>
      <c r="AY142" s="10">
        <f t="shared" si="200"/>
        <v>0</v>
      </c>
      <c r="AZ142" s="10">
        <f t="shared" si="201"/>
        <v>0</v>
      </c>
      <c r="BA142" s="10">
        <f t="shared" si="165"/>
        <v>0</v>
      </c>
      <c r="BB142" s="10">
        <f t="shared" si="202"/>
        <v>0</v>
      </c>
      <c r="BC142" s="10">
        <f t="shared" si="203"/>
        <v>0</v>
      </c>
      <c r="BD142" s="10">
        <f t="shared" si="204"/>
        <v>0</v>
      </c>
      <c r="BE142" s="10">
        <f t="shared" si="205"/>
        <v>0</v>
      </c>
      <c r="BF142" s="10">
        <f t="shared" si="166"/>
        <v>0</v>
      </c>
      <c r="BG142" s="10">
        <f t="shared" si="206"/>
        <v>0</v>
      </c>
      <c r="BH142" s="10">
        <f t="shared" si="207"/>
        <v>0</v>
      </c>
      <c r="BI142" s="10">
        <f t="shared" si="208"/>
        <v>0</v>
      </c>
      <c r="BJ142" s="10">
        <f t="shared" si="209"/>
        <v>0</v>
      </c>
      <c r="BK142" s="10">
        <f t="shared" si="167"/>
        <v>0</v>
      </c>
      <c r="BL142" s="20">
        <f t="shared" si="168"/>
        <v>0</v>
      </c>
      <c r="BM142" s="20">
        <f t="shared" si="169"/>
        <v>0</v>
      </c>
      <c r="BN142" s="20">
        <f t="shared" si="170"/>
        <v>0</v>
      </c>
      <c r="BO142" s="20">
        <f t="shared" si="171"/>
        <v>0</v>
      </c>
      <c r="BP142" s="10"/>
      <c r="BQ142" s="10"/>
      <c r="BR142" s="10"/>
      <c r="BS142" s="20">
        <f t="shared" si="172"/>
        <v>0</v>
      </c>
      <c r="BT142" s="20">
        <f t="shared" si="173"/>
        <v>0</v>
      </c>
      <c r="BU142" s="20">
        <f t="shared" si="210"/>
        <v>0</v>
      </c>
      <c r="BV142" s="20">
        <f t="shared" si="211"/>
        <v>0</v>
      </c>
      <c r="BW142" s="20">
        <f t="shared" si="212"/>
        <v>0</v>
      </c>
      <c r="BX142" s="20">
        <f t="shared" si="213"/>
        <v>0</v>
      </c>
      <c r="BY142" s="20">
        <f t="shared" si="214"/>
        <v>0</v>
      </c>
      <c r="BZ142" s="20">
        <f t="shared" si="215"/>
        <v>0</v>
      </c>
      <c r="CA142" s="20">
        <f t="shared" si="174"/>
        <v>0</v>
      </c>
      <c r="CB142" s="20">
        <f t="shared" si="175"/>
        <v>0</v>
      </c>
      <c r="CD142" s="20">
        <f t="shared" si="176"/>
        <v>0</v>
      </c>
      <c r="CH142" s="110"/>
      <c r="CI142" s="22"/>
      <c r="CJ142" s="7"/>
      <c r="CV142" s="134">
        <f t="shared" si="190"/>
        <v>0</v>
      </c>
      <c r="CW142" s="134">
        <f t="shared" si="216"/>
        <v>0</v>
      </c>
      <c r="CX142" s="134">
        <f t="shared" si="217"/>
        <v>0</v>
      </c>
      <c r="CY142" s="134">
        <f t="shared" si="218"/>
        <v>0</v>
      </c>
      <c r="CZ142" s="134">
        <f t="shared" si="219"/>
        <v>0</v>
      </c>
      <c r="DA142" s="134">
        <f t="shared" si="220"/>
        <v>0</v>
      </c>
      <c r="DB142" s="134">
        <f t="shared" si="221"/>
        <v>0</v>
      </c>
      <c r="DC142" s="134">
        <f t="shared" si="222"/>
        <v>0</v>
      </c>
      <c r="DD142" s="134">
        <f t="shared" si="223"/>
        <v>0</v>
      </c>
      <c r="DE142" s="134">
        <f t="shared" si="224"/>
        <v>0</v>
      </c>
      <c r="DF142" s="134">
        <f t="shared" si="225"/>
        <v>0</v>
      </c>
      <c r="DG142" s="149">
        <f t="shared" si="177"/>
        <v>0</v>
      </c>
      <c r="DH142" s="149">
        <f t="shared" si="178"/>
        <v>0</v>
      </c>
      <c r="DI142" s="149">
        <f t="shared" si="179"/>
        <v>0</v>
      </c>
      <c r="DJ142" s="149">
        <f t="shared" si="180"/>
        <v>0</v>
      </c>
      <c r="DK142" s="149">
        <f t="shared" si="181"/>
        <v>0</v>
      </c>
      <c r="DL142" s="149">
        <f t="shared" si="182"/>
        <v>0</v>
      </c>
      <c r="DM142" s="149">
        <f t="shared" si="183"/>
        <v>0</v>
      </c>
      <c r="DN142" s="149">
        <f t="shared" si="184"/>
        <v>0</v>
      </c>
      <c r="DO142" s="149">
        <f t="shared" si="185"/>
        <v>0</v>
      </c>
      <c r="DP142" s="149">
        <f t="shared" si="186"/>
        <v>0</v>
      </c>
      <c r="DQ142" s="134">
        <f t="array" ref="DQ142">MIN(IF(JPRL=AI142,$AG$15:$AG$214))</f>
        <v>0</v>
      </c>
      <c r="DR142" s="134">
        <f t="array" ref="DR142">MAX(IF(JPRL=AI142,$AG$15:$AG$214))</f>
        <v>0</v>
      </c>
      <c r="DS142" s="132">
        <f t="shared" si="187"/>
        <v>0</v>
      </c>
    </row>
    <row r="143" spans="1:123" ht="24.95" customHeight="1" x14ac:dyDescent="0.25">
      <c r="A143" s="5">
        <v>129</v>
      </c>
      <c r="B143" s="214"/>
      <c r="C143" s="215"/>
      <c r="D143" s="193"/>
      <c r="E143" s="174"/>
      <c r="F143" s="175"/>
      <c r="G143" s="175"/>
      <c r="H143" s="175"/>
      <c r="I143" s="9"/>
      <c r="J143" s="169"/>
      <c r="K143" s="9"/>
      <c r="L143" s="170"/>
      <c r="M143" s="171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3"/>
      <c r="Y143" s="21"/>
      <c r="Z143" s="176"/>
      <c r="AA143" s="187">
        <f t="shared" si="154"/>
        <v>0</v>
      </c>
      <c r="AB143" s="7">
        <f t="shared" si="155"/>
        <v>0</v>
      </c>
      <c r="AC143" s="7">
        <f t="shared" ref="AC143:AC174" si="226">IF(OR(J143=$CC$8,J143=$CC$9),1,0)</f>
        <v>0</v>
      </c>
      <c r="AD143" s="10">
        <f t="shared" si="156"/>
        <v>0</v>
      </c>
      <c r="AE143" s="7">
        <f t="shared" si="157"/>
        <v>0</v>
      </c>
      <c r="AF143" s="7" t="str">
        <f t="shared" si="158"/>
        <v/>
      </c>
      <c r="AG143" s="10">
        <f t="shared" ref="AG143:AG174" si="227">I143</f>
        <v>0</v>
      </c>
      <c r="AH143" s="3" t="str">
        <f t="shared" si="188"/>
        <v/>
      </c>
      <c r="AI143" s="3" t="str">
        <f t="shared" si="189"/>
        <v/>
      </c>
      <c r="AJ143" s="3" t="str">
        <f t="array" ref="AJ143">IF(OR(AI143=$AI$15:AI142),"",AI143)</f>
        <v/>
      </c>
      <c r="AK143" s="3" t="str">
        <f t="shared" ref="AK143:AK174" si="228">IF(AND(AF143&lt;&gt;"",OR(J143=$CC$8,J143=$CC$9)),AI143,"")</f>
        <v/>
      </c>
      <c r="AL143" s="3" t="str">
        <f t="array" ref="AL143">IF(OR(AK143=$AK$15:AK142),"",AK143)</f>
        <v/>
      </c>
      <c r="AM143" s="139" t="str">
        <f t="shared" si="159"/>
        <v/>
      </c>
      <c r="AN143" s="139" t="str">
        <f t="shared" si="160"/>
        <v/>
      </c>
      <c r="AO143" s="139" t="str">
        <f t="shared" si="161"/>
        <v/>
      </c>
      <c r="AP143" s="139" t="str">
        <f t="shared" si="162"/>
        <v/>
      </c>
      <c r="AQ143" s="139" t="str">
        <f t="shared" si="163"/>
        <v/>
      </c>
      <c r="AR143" s="10">
        <f t="shared" ref="AR143:AR174" si="229">SUMIFS($K$15:$K$214,$AI$15:$AI$214,AJ143,$J$15:$J$214,$CC$6)</f>
        <v>0</v>
      </c>
      <c r="AS143" s="10">
        <f t="shared" ref="AS143:AS174" si="230">SUMIFS($K$15:$K$214,$AI$15:$AI$214,AJ143,$J$15:$J$214,$CC$7)</f>
        <v>0</v>
      </c>
      <c r="AT143" s="10">
        <f t="shared" ref="AT143:AT174" si="231">SUMIFS($K$15:$K$214,$AI$15:$AI$214,AJ143,$J$15:$J$214,$CC$8)</f>
        <v>0</v>
      </c>
      <c r="AU143" s="10">
        <f t="shared" ref="AU143:AU174" si="232">SUMIFS($K$15:$K$214,$AI$15:$AI$214,AJ143,$J$15:$J$214,$CC$9)</f>
        <v>0</v>
      </c>
      <c r="AV143" s="10">
        <f t="shared" si="164"/>
        <v>0</v>
      </c>
      <c r="AW143" s="10">
        <f t="shared" ref="AW143:AW174" si="233">SUMIFS($K$15:$K$214,$AI$15:$AI$214,AJ143,$J$15:$J$214,$CC$10)</f>
        <v>0</v>
      </c>
      <c r="AX143" s="10">
        <f t="shared" ref="AX143:AX174" si="234">SUMIFS($K$15:$K$214,$AI$15:$AI$214,AJ143,$J$15:$J$214,$CC$11)</f>
        <v>0</v>
      </c>
      <c r="AY143" s="10">
        <f t="shared" ref="AY143:AY174" si="235">SUMIFS($K$15:$K$214,$AI$15:$AI$214,AJ143,$J$15:$J$214,$CC$12)</f>
        <v>0</v>
      </c>
      <c r="AZ143" s="10">
        <f t="shared" ref="AZ143:AZ174" si="236">SUMIFS($K$15:$K$214,$AI$15:$AI$214,AJ143,$J$15:$J$214,$CC$13)</f>
        <v>0</v>
      </c>
      <c r="BA143" s="10">
        <f t="shared" si="165"/>
        <v>0</v>
      </c>
      <c r="BB143" s="10">
        <f t="shared" ref="BB143:BB174" si="237">SUMIFS($K$15:$K$214,$AI$15:$AI$214,AI143,$J$15:$J$214,$CC$6)</f>
        <v>0</v>
      </c>
      <c r="BC143" s="10">
        <f t="shared" ref="BC143:BC174" si="238">SUMIFS($K$15:$K$214,$AI$15:$AI$214,AI143,$J$15:$J$214,$CC$7)</f>
        <v>0</v>
      </c>
      <c r="BD143" s="10">
        <f t="shared" ref="BD143:BD174" si="239">SUMIFS($K$15:$K$214,$AI$15:$AI$214,AI143,$J$15:$J$214,$CC$8)</f>
        <v>0</v>
      </c>
      <c r="BE143" s="10">
        <f t="shared" ref="BE143:BE174" si="240">SUMIFS($K$15:$K$214,$AI$15:$AI$214,AI143,$J$15:$J$214,$CC$9)</f>
        <v>0</v>
      </c>
      <c r="BF143" s="10">
        <f t="shared" si="166"/>
        <v>0</v>
      </c>
      <c r="BG143" s="10">
        <f t="shared" ref="BG143:BG174" si="241">SUMIFS($K$15:$K$214,$AI$15:$AI$214,AI143,$J$15:$J$214,$CC$10)</f>
        <v>0</v>
      </c>
      <c r="BH143" s="10">
        <f t="shared" ref="BH143:BH174" si="242">SUMIFS($K$15:$K$214,$AI$15:$AI$214,AI143,$J$15:$J$214,$CC$11)</f>
        <v>0</v>
      </c>
      <c r="BI143" s="10">
        <f t="shared" ref="BI143:BI174" si="243">SUMIFS($K$15:$K$214,$AI$15:$AI$214,AI143,$J$15:$J$214,$CC$12)</f>
        <v>0</v>
      </c>
      <c r="BJ143" s="10">
        <f t="shared" ref="BJ143:BJ174" si="244">SUMIFS($K$15:$K$214,$AI$15:$AI$214,AI143,$J$15:$J$214,$CC$13)</f>
        <v>0</v>
      </c>
      <c r="BK143" s="10">
        <f t="shared" si="167"/>
        <v>0</v>
      </c>
      <c r="BL143" s="20">
        <f t="shared" si="168"/>
        <v>0</v>
      </c>
      <c r="BM143" s="20">
        <f t="shared" si="169"/>
        <v>0</v>
      </c>
      <c r="BN143" s="20">
        <f t="shared" si="170"/>
        <v>0</v>
      </c>
      <c r="BO143" s="20">
        <f t="shared" si="171"/>
        <v>0</v>
      </c>
      <c r="BP143" s="10"/>
      <c r="BQ143" s="10"/>
      <c r="BR143" s="10"/>
      <c r="BS143" s="20">
        <f t="shared" si="172"/>
        <v>0</v>
      </c>
      <c r="BT143" s="20">
        <f t="shared" si="173"/>
        <v>0</v>
      </c>
      <c r="BU143" s="20">
        <f t="shared" ref="BU143:BU174" si="245">IF(AND(BB143&gt;AG143,J143=$BU$14),1,0)</f>
        <v>0</v>
      </c>
      <c r="BV143" s="20">
        <f t="shared" ref="BV143:BV174" si="246">IF(AND(BC143&gt;AG143,J143=$BV$14),1,0)</f>
        <v>0</v>
      </c>
      <c r="BW143" s="20">
        <f t="shared" ref="BW143:BW174" si="247">IF(AND(BD143&gt;AG143,J143=$BW$14),1,0)</f>
        <v>0</v>
      </c>
      <c r="BX143" s="20">
        <f t="shared" ref="BX143:BX174" si="248">IF(AND(BE143&gt;AG143,J143=$BX$14),1,0)</f>
        <v>0</v>
      </c>
      <c r="BY143" s="20">
        <f t="shared" ref="BY143:BY174" si="249">IF(AND(BF143&gt;AG143,OR(J143=$CC$8,J143=$CC$9)),1,0)</f>
        <v>0</v>
      </c>
      <c r="BZ143" s="20">
        <f t="shared" ref="BZ143:BZ174" si="250">IF(AND(BJ143&gt;AG143,J143=$BZ$14),1,0)</f>
        <v>0</v>
      </c>
      <c r="CA143" s="20">
        <f t="shared" si="174"/>
        <v>0</v>
      </c>
      <c r="CB143" s="20">
        <f t="shared" si="175"/>
        <v>0</v>
      </c>
      <c r="CD143" s="20">
        <f t="shared" si="176"/>
        <v>0</v>
      </c>
      <c r="CH143" s="110"/>
      <c r="CI143" s="22"/>
      <c r="CJ143" s="7"/>
      <c r="CV143" s="134">
        <f t="shared" si="190"/>
        <v>0</v>
      </c>
      <c r="CW143" s="134">
        <f t="shared" ref="CW143:CW174" si="251">SUMIF(JPRL,AL143,$N$15:$N$214)</f>
        <v>0</v>
      </c>
      <c r="CX143" s="134">
        <f t="shared" ref="CX143:CX174" si="252">SUMIF(JPRL,AL143,$O$15:$O$214)</f>
        <v>0</v>
      </c>
      <c r="CY143" s="134">
        <f t="shared" ref="CY143:CY174" si="253">SUMIF(JPRL,AL143,$P$15:$P$214)</f>
        <v>0</v>
      </c>
      <c r="CZ143" s="134">
        <f t="shared" ref="CZ143:CZ174" si="254">SUMIF(JPRL,AL143,$Q$15:$Q$214)</f>
        <v>0</v>
      </c>
      <c r="DA143" s="134">
        <f t="shared" ref="DA143:DA174" si="255">SUMIF(JPRL,AL143,$R$15:$R$214)</f>
        <v>0</v>
      </c>
      <c r="DB143" s="134">
        <f t="shared" ref="DB143:DB174" si="256">SUMIF(JPRL,AL143,$S$15:$S$214)</f>
        <v>0</v>
      </c>
      <c r="DC143" s="134">
        <f t="shared" ref="DC143:DC174" si="257">SUMIF(JPRL,AL143,$T$15:$T$214)</f>
        <v>0</v>
      </c>
      <c r="DD143" s="134">
        <f t="shared" ref="DD143:DD174" si="258">SUMIF(JPRL,AL143,$U$15:$U$214)</f>
        <v>0</v>
      </c>
      <c r="DE143" s="134">
        <f t="shared" ref="DE143:DE174" si="259">SUMIF(JPRL,AL143,$V$15:$V$214)</f>
        <v>0</v>
      </c>
      <c r="DF143" s="134">
        <f t="shared" ref="DF143:DF174" si="260">SUMIF(JPRL,AL143,$W$15:$W$214)</f>
        <v>0</v>
      </c>
      <c r="DG143" s="149">
        <f t="shared" si="177"/>
        <v>0</v>
      </c>
      <c r="DH143" s="149">
        <f t="shared" si="178"/>
        <v>0</v>
      </c>
      <c r="DI143" s="149">
        <f t="shared" si="179"/>
        <v>0</v>
      </c>
      <c r="DJ143" s="149">
        <f t="shared" si="180"/>
        <v>0</v>
      </c>
      <c r="DK143" s="149">
        <f t="shared" si="181"/>
        <v>0</v>
      </c>
      <c r="DL143" s="149">
        <f t="shared" si="182"/>
        <v>0</v>
      </c>
      <c r="DM143" s="149">
        <f t="shared" si="183"/>
        <v>0</v>
      </c>
      <c r="DN143" s="149">
        <f t="shared" si="184"/>
        <v>0</v>
      </c>
      <c r="DO143" s="149">
        <f t="shared" si="185"/>
        <v>0</v>
      </c>
      <c r="DP143" s="149">
        <f t="shared" si="186"/>
        <v>0</v>
      </c>
      <c r="DQ143" s="134">
        <f t="array" ref="DQ143">MIN(IF(JPRL=AI143,$AG$15:$AG$214))</f>
        <v>0</v>
      </c>
      <c r="DR143" s="134">
        <f t="array" ref="DR143">MAX(IF(JPRL=AI143,$AG$15:$AG$214))</f>
        <v>0</v>
      </c>
      <c r="DS143" s="132">
        <f t="shared" si="187"/>
        <v>0</v>
      </c>
    </row>
    <row r="144" spans="1:123" ht="24.95" customHeight="1" x14ac:dyDescent="0.25">
      <c r="A144" s="5">
        <v>130</v>
      </c>
      <c r="B144" s="214"/>
      <c r="C144" s="215"/>
      <c r="D144" s="193"/>
      <c r="E144" s="174"/>
      <c r="F144" s="175"/>
      <c r="G144" s="175"/>
      <c r="H144" s="175"/>
      <c r="I144" s="9"/>
      <c r="J144" s="169"/>
      <c r="K144" s="9"/>
      <c r="L144" s="170"/>
      <c r="M144" s="171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3"/>
      <c r="Y144" s="21"/>
      <c r="Z144" s="176"/>
      <c r="AA144" s="187">
        <f t="shared" ref="AA144:AA207" si="261">Z144*K144</f>
        <v>0</v>
      </c>
      <c r="AB144" s="7">
        <f t="shared" ref="AB144:AB207" si="262">IF(AND(K144&gt;0,OR(F144="",I144="",J144="",Z144="",E144="",B144="",L144="",D144="")),1,0)</f>
        <v>0</v>
      </c>
      <c r="AC144" s="7">
        <f t="shared" si="226"/>
        <v>0</v>
      </c>
      <c r="AD144" s="10">
        <f t="shared" ref="AD144:AD207" si="263">VLOOKUP(AJ144,AF144:AG343,2,0)</f>
        <v>0</v>
      </c>
      <c r="AE144" s="7">
        <f t="shared" ref="AE144:AE207" si="264">IF(AND(AC144=1,OR(CV144&lt;&gt;K144)),1,0)</f>
        <v>0</v>
      </c>
      <c r="AF144" s="7" t="str">
        <f t="shared" ref="AF144:AF207" si="265">F144&amp;G144&amp;H144&amp;E144</f>
        <v/>
      </c>
      <c r="AG144" s="10">
        <f t="shared" si="227"/>
        <v>0</v>
      </c>
      <c r="AH144" s="3" t="str">
        <f t="shared" si="188"/>
        <v/>
      </c>
      <c r="AI144" s="3" t="str">
        <f t="shared" si="189"/>
        <v/>
      </c>
      <c r="AJ144" s="3" t="str">
        <f t="array" ref="AJ144">IF(OR(AI144=$AI$15:AI143),"",AI144)</f>
        <v/>
      </c>
      <c r="AK144" s="3" t="str">
        <f t="shared" si="228"/>
        <v/>
      </c>
      <c r="AL144" s="3" t="str">
        <f t="array" ref="AL144">IF(OR(AK144=$AK$15:AK143),"",AK144)</f>
        <v/>
      </c>
      <c r="AM144" s="139" t="str">
        <f t="shared" ref="AM144:AM207" si="266">IF(B144="","",B144)</f>
        <v/>
      </c>
      <c r="AN144" s="139" t="str">
        <f t="shared" ref="AN144:AN207" si="267">IF(E144="","",E144)</f>
        <v/>
      </c>
      <c r="AO144" s="139" t="str">
        <f t="shared" ref="AO144:AO207" si="268">IF(F144="","",F144)</f>
        <v/>
      </c>
      <c r="AP144" s="139" t="str">
        <f t="shared" ref="AP144:AP207" si="269">IF(G144="","",G144)</f>
        <v/>
      </c>
      <c r="AQ144" s="139" t="str">
        <f t="shared" ref="AQ144:AQ207" si="270">IF(H144="","",H144)</f>
        <v/>
      </c>
      <c r="AR144" s="10">
        <f t="shared" si="229"/>
        <v>0</v>
      </c>
      <c r="AS144" s="10">
        <f t="shared" si="230"/>
        <v>0</v>
      </c>
      <c r="AT144" s="10">
        <f t="shared" si="231"/>
        <v>0</v>
      </c>
      <c r="AU144" s="10">
        <f t="shared" si="232"/>
        <v>0</v>
      </c>
      <c r="AV144" s="10">
        <f t="shared" ref="AV144:AV207" si="271">AU144+AT144</f>
        <v>0</v>
      </c>
      <c r="AW144" s="10">
        <f t="shared" si="233"/>
        <v>0</v>
      </c>
      <c r="AX144" s="10">
        <f t="shared" si="234"/>
        <v>0</v>
      </c>
      <c r="AY144" s="10">
        <f t="shared" si="235"/>
        <v>0</v>
      </c>
      <c r="AZ144" s="10">
        <f t="shared" si="236"/>
        <v>0</v>
      </c>
      <c r="BA144" s="10">
        <f t="shared" ref="BA144:BA207" si="272">SUMIFS($K$15:$K$214,$AI$15:$AI$214,AJ144,$J$15:$J$214,$CC$14)</f>
        <v>0</v>
      </c>
      <c r="BB144" s="10">
        <f t="shared" si="237"/>
        <v>0</v>
      </c>
      <c r="BC144" s="10">
        <f t="shared" si="238"/>
        <v>0</v>
      </c>
      <c r="BD144" s="10">
        <f t="shared" si="239"/>
        <v>0</v>
      </c>
      <c r="BE144" s="10">
        <f t="shared" si="240"/>
        <v>0</v>
      </c>
      <c r="BF144" s="10">
        <f t="shared" ref="BF144:BF207" si="273">BE144+BD144</f>
        <v>0</v>
      </c>
      <c r="BG144" s="10">
        <f t="shared" si="241"/>
        <v>0</v>
      </c>
      <c r="BH144" s="10">
        <f t="shared" si="242"/>
        <v>0</v>
      </c>
      <c r="BI144" s="10">
        <f t="shared" si="243"/>
        <v>0</v>
      </c>
      <c r="BJ144" s="10">
        <f t="shared" si="244"/>
        <v>0</v>
      </c>
      <c r="BK144" s="10">
        <f t="shared" ref="BK144:BK207" si="274">SUMIFS($K$15:$K$214,$AI$15:$AI$214,AI144,$J$15:$J$214,$CC$14)</f>
        <v>0</v>
      </c>
      <c r="BL144" s="20">
        <f t="shared" ref="BL144:BL207" si="275">IF(AR144&gt;VLOOKUP(AJ144,$AF$15:$AG$214,2,0),1,0)</f>
        <v>0</v>
      </c>
      <c r="BM144" s="20">
        <f t="shared" ref="BM144:BM207" si="276">IF(AS144&gt;VLOOKUP(AJ144,$AF$15:$AG$214,2,0),1,0)</f>
        <v>0</v>
      </c>
      <c r="BN144" s="20">
        <f t="shared" ref="BN144:BN207" si="277">IF(AV144&gt;VLOOKUP(AJ144,$AF$15:$AG$214,2,0),1,0)</f>
        <v>0</v>
      </c>
      <c r="BO144" s="20">
        <f t="shared" ref="BO144:BO207" si="278">IF(AW144&gt;VLOOKUP(AK144,$AF$15:$AG$214,2,0),1,0)</f>
        <v>0</v>
      </c>
      <c r="BP144" s="10"/>
      <c r="BQ144" s="10"/>
      <c r="BR144" s="10"/>
      <c r="BS144" s="20">
        <f t="shared" ref="BS144:BS207" si="279">IF(AZ144&gt;VLOOKUP(AJ144,$AF$15:$AG$214,2,0),1,0)</f>
        <v>0</v>
      </c>
      <c r="BT144" s="20">
        <f t="shared" ref="BT144:BT207" si="280">IF(BA144&gt;VLOOKUP(AJ144,$AF$15:$AG$214,2,0),1,0)</f>
        <v>0</v>
      </c>
      <c r="BU144" s="20">
        <f t="shared" si="245"/>
        <v>0</v>
      </c>
      <c r="BV144" s="20">
        <f t="shared" si="246"/>
        <v>0</v>
      </c>
      <c r="BW144" s="20">
        <f t="shared" si="247"/>
        <v>0</v>
      </c>
      <c r="BX144" s="20">
        <f t="shared" si="248"/>
        <v>0</v>
      </c>
      <c r="BY144" s="20">
        <f t="shared" si="249"/>
        <v>0</v>
      </c>
      <c r="BZ144" s="20">
        <f t="shared" si="250"/>
        <v>0</v>
      </c>
      <c r="CA144" s="20">
        <f t="shared" ref="CA144:CA207" si="281">IF(AND(BK144&gt;AG144,J144=$CA$14),1,0)</f>
        <v>0</v>
      </c>
      <c r="CB144" s="20">
        <f t="shared" ref="CB144:CB207" si="282">SUM(BU144:CA144)</f>
        <v>0</v>
      </c>
      <c r="CD144" s="20">
        <f t="shared" ref="CD144:CD207" si="283">IF(AND(J144=$CC$6,Z144&gt;$CD$6),1,IF(AND(J144=$CC$7,Z144&gt;$CD$7),1,IF(AND(J144=$CC$8,Z144&gt;$CD$8),1,IF(AND(J144=$CC$9,Z144&gt;$CD$9),1,IF(AND(J144=$CC$10,Z144&gt;$CD$10),1,IF(AND(J144=$CC$11,Z144&gt;$CD$11),1,IF(AND(J144=$CC$12,Z144&gt;$CD$12),1,IF(AND(J144=$CC$13,Z144&gt;$CD$13),1,IF(AND(J144=$CC$14,Z144&gt;$CD$14),1,0)))))))))</f>
        <v>0</v>
      </c>
      <c r="CH144" s="110"/>
      <c r="CI144" s="22"/>
      <c r="CJ144" s="7"/>
      <c r="CV144" s="134">
        <f t="shared" si="190"/>
        <v>0</v>
      </c>
      <c r="CW144" s="134">
        <f t="shared" si="251"/>
        <v>0</v>
      </c>
      <c r="CX144" s="134">
        <f t="shared" si="252"/>
        <v>0</v>
      </c>
      <c r="CY144" s="134">
        <f t="shared" si="253"/>
        <v>0</v>
      </c>
      <c r="CZ144" s="134">
        <f t="shared" si="254"/>
        <v>0</v>
      </c>
      <c r="DA144" s="134">
        <f t="shared" si="255"/>
        <v>0</v>
      </c>
      <c r="DB144" s="134">
        <f t="shared" si="256"/>
        <v>0</v>
      </c>
      <c r="DC144" s="134">
        <f t="shared" si="257"/>
        <v>0</v>
      </c>
      <c r="DD144" s="134">
        <f t="shared" si="258"/>
        <v>0</v>
      </c>
      <c r="DE144" s="134">
        <f t="shared" si="259"/>
        <v>0</v>
      </c>
      <c r="DF144" s="134">
        <f t="shared" si="260"/>
        <v>0</v>
      </c>
      <c r="DG144" s="149">
        <f t="shared" ref="DG144:DG207" si="284">IF(CW144=0,0,CW144/BF144)</f>
        <v>0</v>
      </c>
      <c r="DH144" s="149">
        <f t="shared" ref="DH144:DH207" si="285">IF(CX144=0,0,CX144/BF144)</f>
        <v>0</v>
      </c>
      <c r="DI144" s="149">
        <f t="shared" ref="DI144:DI207" si="286">IF(CY144=0,0,CY144/BF144)</f>
        <v>0</v>
      </c>
      <c r="DJ144" s="149">
        <f t="shared" ref="DJ144:DJ207" si="287">IF(CZ144=0,0,CZ144/BF144)</f>
        <v>0</v>
      </c>
      <c r="DK144" s="149">
        <f t="shared" ref="DK144:DK207" si="288">IF(DA144=0,0,DA144/BF144)</f>
        <v>0</v>
      </c>
      <c r="DL144" s="149">
        <f t="shared" ref="DL144:DL207" si="289">IF(DB144=0,0,DB144/BF144)</f>
        <v>0</v>
      </c>
      <c r="DM144" s="149">
        <f t="shared" ref="DM144:DM207" si="290">IF(DC144=0,0,DC144/BF144)</f>
        <v>0</v>
      </c>
      <c r="DN144" s="149">
        <f t="shared" ref="DN144:DN207" si="291">IF(DD144=0,0,DD144/BF144)</f>
        <v>0</v>
      </c>
      <c r="DO144" s="149">
        <f t="shared" ref="DO144:DO207" si="292">IF(DE144=0,0,DE144/BF144)</f>
        <v>0</v>
      </c>
      <c r="DP144" s="149">
        <f t="shared" ref="DP144:DP207" si="293">IF(DF144=0,0,DF144/BF144)</f>
        <v>0</v>
      </c>
      <c r="DQ144" s="134">
        <f t="array" ref="DQ144">MIN(IF(JPRL=AI144,$AG$15:$AG$214))</f>
        <v>0</v>
      </c>
      <c r="DR144" s="134">
        <f t="array" ref="DR144">MAX(IF(JPRL=AI144,$AG$15:$AG$214))</f>
        <v>0</v>
      </c>
      <c r="DS144" s="132">
        <f t="shared" ref="DS144:DS207" si="294">IF(F144="",0,IF(DQ144&lt;&gt;DR144,1,0))</f>
        <v>0</v>
      </c>
    </row>
    <row r="145" spans="1:123" ht="24.95" customHeight="1" x14ac:dyDescent="0.25">
      <c r="A145" s="5">
        <v>131</v>
      </c>
      <c r="B145" s="214"/>
      <c r="C145" s="215"/>
      <c r="D145" s="193"/>
      <c r="E145" s="174"/>
      <c r="F145" s="175"/>
      <c r="G145" s="175"/>
      <c r="H145" s="175"/>
      <c r="I145" s="9"/>
      <c r="J145" s="169"/>
      <c r="K145" s="9"/>
      <c r="L145" s="170"/>
      <c r="M145" s="171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3"/>
      <c r="Y145" s="21"/>
      <c r="Z145" s="176"/>
      <c r="AA145" s="187">
        <f t="shared" si="261"/>
        <v>0</v>
      </c>
      <c r="AB145" s="7">
        <f t="shared" si="262"/>
        <v>0</v>
      </c>
      <c r="AC145" s="7">
        <f t="shared" si="226"/>
        <v>0</v>
      </c>
      <c r="AD145" s="10">
        <f t="shared" si="263"/>
        <v>0</v>
      </c>
      <c r="AE145" s="7">
        <f t="shared" si="264"/>
        <v>0</v>
      </c>
      <c r="AF145" s="7" t="str">
        <f t="shared" si="265"/>
        <v/>
      </c>
      <c r="AG145" s="10">
        <f t="shared" si="227"/>
        <v>0</v>
      </c>
      <c r="AH145" s="3" t="str">
        <f t="shared" ref="AH145:AH208" si="295">IF(AF145="","",COUNTIF($AF$15:$AF$214,AF145))</f>
        <v/>
      </c>
      <c r="AI145" s="3" t="str">
        <f t="shared" ref="AI145:AI208" si="296">IF(AF145="","",IF(AH145&gt;=1,AF145,""))</f>
        <v/>
      </c>
      <c r="AJ145" s="3" t="str">
        <f t="array" ref="AJ145">IF(OR(AI145=$AI$15:AI144),"",AI145)</f>
        <v/>
      </c>
      <c r="AK145" s="3" t="str">
        <f t="shared" si="228"/>
        <v/>
      </c>
      <c r="AL145" s="3" t="str">
        <f t="array" ref="AL145">IF(OR(AK145=$AK$15:AK144),"",AK145)</f>
        <v/>
      </c>
      <c r="AM145" s="139" t="str">
        <f t="shared" si="266"/>
        <v/>
      </c>
      <c r="AN145" s="139" t="str">
        <f t="shared" si="267"/>
        <v/>
      </c>
      <c r="AO145" s="139" t="str">
        <f t="shared" si="268"/>
        <v/>
      </c>
      <c r="AP145" s="139" t="str">
        <f t="shared" si="269"/>
        <v/>
      </c>
      <c r="AQ145" s="139" t="str">
        <f t="shared" si="270"/>
        <v/>
      </c>
      <c r="AR145" s="10">
        <f t="shared" si="229"/>
        <v>0</v>
      </c>
      <c r="AS145" s="10">
        <f t="shared" si="230"/>
        <v>0</v>
      </c>
      <c r="AT145" s="10">
        <f t="shared" si="231"/>
        <v>0</v>
      </c>
      <c r="AU145" s="10">
        <f t="shared" si="232"/>
        <v>0</v>
      </c>
      <c r="AV145" s="10">
        <f t="shared" si="271"/>
        <v>0</v>
      </c>
      <c r="AW145" s="10">
        <f t="shared" si="233"/>
        <v>0</v>
      </c>
      <c r="AX145" s="10">
        <f t="shared" si="234"/>
        <v>0</v>
      </c>
      <c r="AY145" s="10">
        <f t="shared" si="235"/>
        <v>0</v>
      </c>
      <c r="AZ145" s="10">
        <f t="shared" si="236"/>
        <v>0</v>
      </c>
      <c r="BA145" s="10">
        <f t="shared" si="272"/>
        <v>0</v>
      </c>
      <c r="BB145" s="10">
        <f t="shared" si="237"/>
        <v>0</v>
      </c>
      <c r="BC145" s="10">
        <f t="shared" si="238"/>
        <v>0</v>
      </c>
      <c r="BD145" s="10">
        <f t="shared" si="239"/>
        <v>0</v>
      </c>
      <c r="BE145" s="10">
        <f t="shared" si="240"/>
        <v>0</v>
      </c>
      <c r="BF145" s="10">
        <f t="shared" si="273"/>
        <v>0</v>
      </c>
      <c r="BG145" s="10">
        <f t="shared" si="241"/>
        <v>0</v>
      </c>
      <c r="BH145" s="10">
        <f t="shared" si="242"/>
        <v>0</v>
      </c>
      <c r="BI145" s="10">
        <f t="shared" si="243"/>
        <v>0</v>
      </c>
      <c r="BJ145" s="10">
        <f t="shared" si="244"/>
        <v>0</v>
      </c>
      <c r="BK145" s="10">
        <f t="shared" si="274"/>
        <v>0</v>
      </c>
      <c r="BL145" s="20">
        <f t="shared" si="275"/>
        <v>0</v>
      </c>
      <c r="BM145" s="20">
        <f t="shared" si="276"/>
        <v>0</v>
      </c>
      <c r="BN145" s="20">
        <f t="shared" si="277"/>
        <v>0</v>
      </c>
      <c r="BO145" s="20">
        <f t="shared" si="278"/>
        <v>0</v>
      </c>
      <c r="BP145" s="10"/>
      <c r="BQ145" s="10"/>
      <c r="BR145" s="10"/>
      <c r="BS145" s="20">
        <f t="shared" si="279"/>
        <v>0</v>
      </c>
      <c r="BT145" s="20">
        <f t="shared" si="280"/>
        <v>0</v>
      </c>
      <c r="BU145" s="20">
        <f t="shared" si="245"/>
        <v>0</v>
      </c>
      <c r="BV145" s="20">
        <f t="shared" si="246"/>
        <v>0</v>
      </c>
      <c r="BW145" s="20">
        <f t="shared" si="247"/>
        <v>0</v>
      </c>
      <c r="BX145" s="20">
        <f t="shared" si="248"/>
        <v>0</v>
      </c>
      <c r="BY145" s="20">
        <f t="shared" si="249"/>
        <v>0</v>
      </c>
      <c r="BZ145" s="20">
        <f t="shared" si="250"/>
        <v>0</v>
      </c>
      <c r="CA145" s="20">
        <f t="shared" si="281"/>
        <v>0</v>
      </c>
      <c r="CB145" s="20">
        <f t="shared" si="282"/>
        <v>0</v>
      </c>
      <c r="CD145" s="20">
        <f t="shared" si="283"/>
        <v>0</v>
      </c>
      <c r="CH145" s="110"/>
      <c r="CI145" s="22"/>
      <c r="CJ145" s="7"/>
      <c r="CV145" s="134">
        <f t="shared" ref="CV145:CV208" si="297">SUM(N145:W145)</f>
        <v>0</v>
      </c>
      <c r="CW145" s="134">
        <f t="shared" si="251"/>
        <v>0</v>
      </c>
      <c r="CX145" s="134">
        <f t="shared" si="252"/>
        <v>0</v>
      </c>
      <c r="CY145" s="134">
        <f t="shared" si="253"/>
        <v>0</v>
      </c>
      <c r="CZ145" s="134">
        <f t="shared" si="254"/>
        <v>0</v>
      </c>
      <c r="DA145" s="134">
        <f t="shared" si="255"/>
        <v>0</v>
      </c>
      <c r="DB145" s="134">
        <f t="shared" si="256"/>
        <v>0</v>
      </c>
      <c r="DC145" s="134">
        <f t="shared" si="257"/>
        <v>0</v>
      </c>
      <c r="DD145" s="134">
        <f t="shared" si="258"/>
        <v>0</v>
      </c>
      <c r="DE145" s="134">
        <f t="shared" si="259"/>
        <v>0</v>
      </c>
      <c r="DF145" s="134">
        <f t="shared" si="260"/>
        <v>0</v>
      </c>
      <c r="DG145" s="149">
        <f t="shared" si="284"/>
        <v>0</v>
      </c>
      <c r="DH145" s="149">
        <f t="shared" si="285"/>
        <v>0</v>
      </c>
      <c r="DI145" s="149">
        <f t="shared" si="286"/>
        <v>0</v>
      </c>
      <c r="DJ145" s="149">
        <f t="shared" si="287"/>
        <v>0</v>
      </c>
      <c r="DK145" s="149">
        <f t="shared" si="288"/>
        <v>0</v>
      </c>
      <c r="DL145" s="149">
        <f t="shared" si="289"/>
        <v>0</v>
      </c>
      <c r="DM145" s="149">
        <f t="shared" si="290"/>
        <v>0</v>
      </c>
      <c r="DN145" s="149">
        <f t="shared" si="291"/>
        <v>0</v>
      </c>
      <c r="DO145" s="149">
        <f t="shared" si="292"/>
        <v>0</v>
      </c>
      <c r="DP145" s="149">
        <f t="shared" si="293"/>
        <v>0</v>
      </c>
      <c r="DQ145" s="134">
        <f t="array" ref="DQ145">MIN(IF(JPRL=AI145,$AG$15:$AG$214))</f>
        <v>0</v>
      </c>
      <c r="DR145" s="134">
        <f t="array" ref="DR145">MAX(IF(JPRL=AI145,$AG$15:$AG$214))</f>
        <v>0</v>
      </c>
      <c r="DS145" s="132">
        <f t="shared" si="294"/>
        <v>0</v>
      </c>
    </row>
    <row r="146" spans="1:123" ht="24.95" customHeight="1" x14ac:dyDescent="0.25">
      <c r="A146" s="5">
        <v>132</v>
      </c>
      <c r="B146" s="214"/>
      <c r="C146" s="215"/>
      <c r="D146" s="193"/>
      <c r="E146" s="174"/>
      <c r="F146" s="175"/>
      <c r="G146" s="175"/>
      <c r="H146" s="175"/>
      <c r="I146" s="9"/>
      <c r="J146" s="169"/>
      <c r="K146" s="9"/>
      <c r="L146" s="170"/>
      <c r="M146" s="171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3"/>
      <c r="Y146" s="21"/>
      <c r="Z146" s="176"/>
      <c r="AA146" s="187">
        <f t="shared" si="261"/>
        <v>0</v>
      </c>
      <c r="AB146" s="7">
        <f t="shared" si="262"/>
        <v>0</v>
      </c>
      <c r="AC146" s="7">
        <f t="shared" si="226"/>
        <v>0</v>
      </c>
      <c r="AD146" s="10">
        <f t="shared" si="263"/>
        <v>0</v>
      </c>
      <c r="AE146" s="7">
        <f t="shared" si="264"/>
        <v>0</v>
      </c>
      <c r="AF146" s="7" t="str">
        <f t="shared" si="265"/>
        <v/>
      </c>
      <c r="AG146" s="10">
        <f t="shared" si="227"/>
        <v>0</v>
      </c>
      <c r="AH146" s="3" t="str">
        <f t="shared" si="295"/>
        <v/>
      </c>
      <c r="AI146" s="3" t="str">
        <f t="shared" si="296"/>
        <v/>
      </c>
      <c r="AJ146" s="3" t="str">
        <f t="array" ref="AJ146">IF(OR(AI146=$AI$15:AI145),"",AI146)</f>
        <v/>
      </c>
      <c r="AK146" s="3" t="str">
        <f t="shared" si="228"/>
        <v/>
      </c>
      <c r="AL146" s="3" t="str">
        <f t="array" ref="AL146">IF(OR(AK146=$AK$15:AK145),"",AK146)</f>
        <v/>
      </c>
      <c r="AM146" s="139" t="str">
        <f t="shared" si="266"/>
        <v/>
      </c>
      <c r="AN146" s="139" t="str">
        <f t="shared" si="267"/>
        <v/>
      </c>
      <c r="AO146" s="139" t="str">
        <f t="shared" si="268"/>
        <v/>
      </c>
      <c r="AP146" s="139" t="str">
        <f t="shared" si="269"/>
        <v/>
      </c>
      <c r="AQ146" s="139" t="str">
        <f t="shared" si="270"/>
        <v/>
      </c>
      <c r="AR146" s="10">
        <f t="shared" si="229"/>
        <v>0</v>
      </c>
      <c r="AS146" s="10">
        <f t="shared" si="230"/>
        <v>0</v>
      </c>
      <c r="AT146" s="10">
        <f t="shared" si="231"/>
        <v>0</v>
      </c>
      <c r="AU146" s="10">
        <f t="shared" si="232"/>
        <v>0</v>
      </c>
      <c r="AV146" s="10">
        <f t="shared" si="271"/>
        <v>0</v>
      </c>
      <c r="AW146" s="10">
        <f t="shared" si="233"/>
        <v>0</v>
      </c>
      <c r="AX146" s="10">
        <f t="shared" si="234"/>
        <v>0</v>
      </c>
      <c r="AY146" s="10">
        <f t="shared" si="235"/>
        <v>0</v>
      </c>
      <c r="AZ146" s="10">
        <f t="shared" si="236"/>
        <v>0</v>
      </c>
      <c r="BA146" s="10">
        <f t="shared" si="272"/>
        <v>0</v>
      </c>
      <c r="BB146" s="10">
        <f t="shared" si="237"/>
        <v>0</v>
      </c>
      <c r="BC146" s="10">
        <f t="shared" si="238"/>
        <v>0</v>
      </c>
      <c r="BD146" s="10">
        <f t="shared" si="239"/>
        <v>0</v>
      </c>
      <c r="BE146" s="10">
        <f t="shared" si="240"/>
        <v>0</v>
      </c>
      <c r="BF146" s="10">
        <f t="shared" si="273"/>
        <v>0</v>
      </c>
      <c r="BG146" s="10">
        <f t="shared" si="241"/>
        <v>0</v>
      </c>
      <c r="BH146" s="10">
        <f t="shared" si="242"/>
        <v>0</v>
      </c>
      <c r="BI146" s="10">
        <f t="shared" si="243"/>
        <v>0</v>
      </c>
      <c r="BJ146" s="10">
        <f t="shared" si="244"/>
        <v>0</v>
      </c>
      <c r="BK146" s="10">
        <f t="shared" si="274"/>
        <v>0</v>
      </c>
      <c r="BL146" s="20">
        <f t="shared" si="275"/>
        <v>0</v>
      </c>
      <c r="BM146" s="20">
        <f t="shared" si="276"/>
        <v>0</v>
      </c>
      <c r="BN146" s="20">
        <f t="shared" si="277"/>
        <v>0</v>
      </c>
      <c r="BO146" s="20">
        <f t="shared" si="278"/>
        <v>0</v>
      </c>
      <c r="BP146" s="10"/>
      <c r="BQ146" s="10"/>
      <c r="BR146" s="10"/>
      <c r="BS146" s="20">
        <f t="shared" si="279"/>
        <v>0</v>
      </c>
      <c r="BT146" s="20">
        <f t="shared" si="280"/>
        <v>0</v>
      </c>
      <c r="BU146" s="20">
        <f t="shared" si="245"/>
        <v>0</v>
      </c>
      <c r="BV146" s="20">
        <f t="shared" si="246"/>
        <v>0</v>
      </c>
      <c r="BW146" s="20">
        <f t="shared" si="247"/>
        <v>0</v>
      </c>
      <c r="BX146" s="20">
        <f t="shared" si="248"/>
        <v>0</v>
      </c>
      <c r="BY146" s="20">
        <f t="shared" si="249"/>
        <v>0</v>
      </c>
      <c r="BZ146" s="20">
        <f t="shared" si="250"/>
        <v>0</v>
      </c>
      <c r="CA146" s="20">
        <f t="shared" si="281"/>
        <v>0</v>
      </c>
      <c r="CB146" s="20">
        <f t="shared" si="282"/>
        <v>0</v>
      </c>
      <c r="CD146" s="20">
        <f t="shared" si="283"/>
        <v>0</v>
      </c>
      <c r="CH146" s="110"/>
      <c r="CI146" s="22"/>
      <c r="CJ146" s="7"/>
      <c r="CV146" s="134">
        <f t="shared" si="297"/>
        <v>0</v>
      </c>
      <c r="CW146" s="134">
        <f t="shared" si="251"/>
        <v>0</v>
      </c>
      <c r="CX146" s="134">
        <f t="shared" si="252"/>
        <v>0</v>
      </c>
      <c r="CY146" s="134">
        <f t="shared" si="253"/>
        <v>0</v>
      </c>
      <c r="CZ146" s="134">
        <f t="shared" si="254"/>
        <v>0</v>
      </c>
      <c r="DA146" s="134">
        <f t="shared" si="255"/>
        <v>0</v>
      </c>
      <c r="DB146" s="134">
        <f t="shared" si="256"/>
        <v>0</v>
      </c>
      <c r="DC146" s="134">
        <f t="shared" si="257"/>
        <v>0</v>
      </c>
      <c r="DD146" s="134">
        <f t="shared" si="258"/>
        <v>0</v>
      </c>
      <c r="DE146" s="134">
        <f t="shared" si="259"/>
        <v>0</v>
      </c>
      <c r="DF146" s="134">
        <f t="shared" si="260"/>
        <v>0</v>
      </c>
      <c r="DG146" s="149">
        <f t="shared" si="284"/>
        <v>0</v>
      </c>
      <c r="DH146" s="149">
        <f t="shared" si="285"/>
        <v>0</v>
      </c>
      <c r="DI146" s="149">
        <f t="shared" si="286"/>
        <v>0</v>
      </c>
      <c r="DJ146" s="149">
        <f t="shared" si="287"/>
        <v>0</v>
      </c>
      <c r="DK146" s="149">
        <f t="shared" si="288"/>
        <v>0</v>
      </c>
      <c r="DL146" s="149">
        <f t="shared" si="289"/>
        <v>0</v>
      </c>
      <c r="DM146" s="149">
        <f t="shared" si="290"/>
        <v>0</v>
      </c>
      <c r="DN146" s="149">
        <f t="shared" si="291"/>
        <v>0</v>
      </c>
      <c r="DO146" s="149">
        <f t="shared" si="292"/>
        <v>0</v>
      </c>
      <c r="DP146" s="149">
        <f t="shared" si="293"/>
        <v>0</v>
      </c>
      <c r="DQ146" s="134">
        <f t="array" ref="DQ146">MIN(IF(JPRL=AI146,$AG$15:$AG$214))</f>
        <v>0</v>
      </c>
      <c r="DR146" s="134">
        <f t="array" ref="DR146">MAX(IF(JPRL=AI146,$AG$15:$AG$214))</f>
        <v>0</v>
      </c>
      <c r="DS146" s="132">
        <f t="shared" si="294"/>
        <v>0</v>
      </c>
    </row>
    <row r="147" spans="1:123" ht="24.95" customHeight="1" x14ac:dyDescent="0.25">
      <c r="A147" s="5">
        <v>133</v>
      </c>
      <c r="B147" s="214"/>
      <c r="C147" s="215"/>
      <c r="D147" s="193"/>
      <c r="E147" s="174"/>
      <c r="F147" s="175"/>
      <c r="G147" s="175"/>
      <c r="H147" s="175"/>
      <c r="I147" s="9"/>
      <c r="J147" s="169"/>
      <c r="K147" s="9"/>
      <c r="L147" s="170"/>
      <c r="M147" s="171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3"/>
      <c r="Y147" s="21"/>
      <c r="Z147" s="176"/>
      <c r="AA147" s="187">
        <f t="shared" si="261"/>
        <v>0</v>
      </c>
      <c r="AB147" s="7">
        <f t="shared" si="262"/>
        <v>0</v>
      </c>
      <c r="AC147" s="7">
        <f t="shared" si="226"/>
        <v>0</v>
      </c>
      <c r="AD147" s="10">
        <f t="shared" si="263"/>
        <v>0</v>
      </c>
      <c r="AE147" s="7">
        <f t="shared" si="264"/>
        <v>0</v>
      </c>
      <c r="AF147" s="7" t="str">
        <f t="shared" si="265"/>
        <v/>
      </c>
      <c r="AG147" s="10">
        <f t="shared" si="227"/>
        <v>0</v>
      </c>
      <c r="AH147" s="3" t="str">
        <f t="shared" si="295"/>
        <v/>
      </c>
      <c r="AI147" s="3" t="str">
        <f t="shared" si="296"/>
        <v/>
      </c>
      <c r="AJ147" s="3" t="str">
        <f t="array" ref="AJ147">IF(OR(AI147=$AI$15:AI146),"",AI147)</f>
        <v/>
      </c>
      <c r="AK147" s="3" t="str">
        <f t="shared" si="228"/>
        <v/>
      </c>
      <c r="AL147" s="3" t="str">
        <f t="array" ref="AL147">IF(OR(AK147=$AK$15:AK146),"",AK147)</f>
        <v/>
      </c>
      <c r="AM147" s="139" t="str">
        <f t="shared" si="266"/>
        <v/>
      </c>
      <c r="AN147" s="139" t="str">
        <f t="shared" si="267"/>
        <v/>
      </c>
      <c r="AO147" s="139" t="str">
        <f t="shared" si="268"/>
        <v/>
      </c>
      <c r="AP147" s="139" t="str">
        <f t="shared" si="269"/>
        <v/>
      </c>
      <c r="AQ147" s="139" t="str">
        <f t="shared" si="270"/>
        <v/>
      </c>
      <c r="AR147" s="10">
        <f t="shared" si="229"/>
        <v>0</v>
      </c>
      <c r="AS147" s="10">
        <f t="shared" si="230"/>
        <v>0</v>
      </c>
      <c r="AT147" s="10">
        <f t="shared" si="231"/>
        <v>0</v>
      </c>
      <c r="AU147" s="10">
        <f t="shared" si="232"/>
        <v>0</v>
      </c>
      <c r="AV147" s="10">
        <f t="shared" si="271"/>
        <v>0</v>
      </c>
      <c r="AW147" s="10">
        <f t="shared" si="233"/>
        <v>0</v>
      </c>
      <c r="AX147" s="10">
        <f t="shared" si="234"/>
        <v>0</v>
      </c>
      <c r="AY147" s="10">
        <f t="shared" si="235"/>
        <v>0</v>
      </c>
      <c r="AZ147" s="10">
        <f t="shared" si="236"/>
        <v>0</v>
      </c>
      <c r="BA147" s="10">
        <f t="shared" si="272"/>
        <v>0</v>
      </c>
      <c r="BB147" s="10">
        <f t="shared" si="237"/>
        <v>0</v>
      </c>
      <c r="BC147" s="10">
        <f t="shared" si="238"/>
        <v>0</v>
      </c>
      <c r="BD147" s="10">
        <f t="shared" si="239"/>
        <v>0</v>
      </c>
      <c r="BE147" s="10">
        <f t="shared" si="240"/>
        <v>0</v>
      </c>
      <c r="BF147" s="10">
        <f t="shared" si="273"/>
        <v>0</v>
      </c>
      <c r="BG147" s="10">
        <f t="shared" si="241"/>
        <v>0</v>
      </c>
      <c r="BH147" s="10">
        <f t="shared" si="242"/>
        <v>0</v>
      </c>
      <c r="BI147" s="10">
        <f t="shared" si="243"/>
        <v>0</v>
      </c>
      <c r="BJ147" s="10">
        <f t="shared" si="244"/>
        <v>0</v>
      </c>
      <c r="BK147" s="10">
        <f t="shared" si="274"/>
        <v>0</v>
      </c>
      <c r="BL147" s="20">
        <f t="shared" si="275"/>
        <v>0</v>
      </c>
      <c r="BM147" s="20">
        <f t="shared" si="276"/>
        <v>0</v>
      </c>
      <c r="BN147" s="20">
        <f t="shared" si="277"/>
        <v>0</v>
      </c>
      <c r="BO147" s="20">
        <f t="shared" si="278"/>
        <v>0</v>
      </c>
      <c r="BP147" s="10"/>
      <c r="BQ147" s="10"/>
      <c r="BR147" s="10"/>
      <c r="BS147" s="20">
        <f t="shared" si="279"/>
        <v>0</v>
      </c>
      <c r="BT147" s="20">
        <f t="shared" si="280"/>
        <v>0</v>
      </c>
      <c r="BU147" s="20">
        <f t="shared" si="245"/>
        <v>0</v>
      </c>
      <c r="BV147" s="20">
        <f t="shared" si="246"/>
        <v>0</v>
      </c>
      <c r="BW147" s="20">
        <f t="shared" si="247"/>
        <v>0</v>
      </c>
      <c r="BX147" s="20">
        <f t="shared" si="248"/>
        <v>0</v>
      </c>
      <c r="BY147" s="20">
        <f t="shared" si="249"/>
        <v>0</v>
      </c>
      <c r="BZ147" s="20">
        <f t="shared" si="250"/>
        <v>0</v>
      </c>
      <c r="CA147" s="20">
        <f t="shared" si="281"/>
        <v>0</v>
      </c>
      <c r="CB147" s="20">
        <f t="shared" si="282"/>
        <v>0</v>
      </c>
      <c r="CD147" s="20">
        <f t="shared" si="283"/>
        <v>0</v>
      </c>
      <c r="CH147" s="110"/>
      <c r="CI147" s="22"/>
      <c r="CJ147" s="7"/>
      <c r="CV147" s="134">
        <f t="shared" si="297"/>
        <v>0</v>
      </c>
      <c r="CW147" s="134">
        <f t="shared" si="251"/>
        <v>0</v>
      </c>
      <c r="CX147" s="134">
        <f t="shared" si="252"/>
        <v>0</v>
      </c>
      <c r="CY147" s="134">
        <f t="shared" si="253"/>
        <v>0</v>
      </c>
      <c r="CZ147" s="134">
        <f t="shared" si="254"/>
        <v>0</v>
      </c>
      <c r="DA147" s="134">
        <f t="shared" si="255"/>
        <v>0</v>
      </c>
      <c r="DB147" s="134">
        <f t="shared" si="256"/>
        <v>0</v>
      </c>
      <c r="DC147" s="134">
        <f t="shared" si="257"/>
        <v>0</v>
      </c>
      <c r="DD147" s="134">
        <f t="shared" si="258"/>
        <v>0</v>
      </c>
      <c r="DE147" s="134">
        <f t="shared" si="259"/>
        <v>0</v>
      </c>
      <c r="DF147" s="134">
        <f t="shared" si="260"/>
        <v>0</v>
      </c>
      <c r="DG147" s="149">
        <f t="shared" si="284"/>
        <v>0</v>
      </c>
      <c r="DH147" s="149">
        <f t="shared" si="285"/>
        <v>0</v>
      </c>
      <c r="DI147" s="149">
        <f t="shared" si="286"/>
        <v>0</v>
      </c>
      <c r="DJ147" s="149">
        <f t="shared" si="287"/>
        <v>0</v>
      </c>
      <c r="DK147" s="149">
        <f t="shared" si="288"/>
        <v>0</v>
      </c>
      <c r="DL147" s="149">
        <f t="shared" si="289"/>
        <v>0</v>
      </c>
      <c r="DM147" s="149">
        <f t="shared" si="290"/>
        <v>0</v>
      </c>
      <c r="DN147" s="149">
        <f t="shared" si="291"/>
        <v>0</v>
      </c>
      <c r="DO147" s="149">
        <f t="shared" si="292"/>
        <v>0</v>
      </c>
      <c r="DP147" s="149">
        <f t="shared" si="293"/>
        <v>0</v>
      </c>
      <c r="DQ147" s="134">
        <f t="array" ref="DQ147">MIN(IF(JPRL=AI147,$AG$15:$AG$214))</f>
        <v>0</v>
      </c>
      <c r="DR147" s="134">
        <f t="array" ref="DR147">MAX(IF(JPRL=AI147,$AG$15:$AG$214))</f>
        <v>0</v>
      </c>
      <c r="DS147" s="132">
        <f t="shared" si="294"/>
        <v>0</v>
      </c>
    </row>
    <row r="148" spans="1:123" ht="24.95" customHeight="1" x14ac:dyDescent="0.25">
      <c r="A148" s="5">
        <v>134</v>
      </c>
      <c r="B148" s="214"/>
      <c r="C148" s="215"/>
      <c r="D148" s="193"/>
      <c r="E148" s="174"/>
      <c r="F148" s="175"/>
      <c r="G148" s="175"/>
      <c r="H148" s="175"/>
      <c r="I148" s="9"/>
      <c r="J148" s="169"/>
      <c r="K148" s="9"/>
      <c r="L148" s="170"/>
      <c r="M148" s="171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13"/>
      <c r="Y148" s="21"/>
      <c r="Z148" s="176"/>
      <c r="AA148" s="187">
        <f t="shared" si="261"/>
        <v>0</v>
      </c>
      <c r="AB148" s="7">
        <f t="shared" si="262"/>
        <v>0</v>
      </c>
      <c r="AC148" s="7">
        <f t="shared" si="226"/>
        <v>0</v>
      </c>
      <c r="AD148" s="10">
        <f t="shared" si="263"/>
        <v>0</v>
      </c>
      <c r="AE148" s="7">
        <f t="shared" si="264"/>
        <v>0</v>
      </c>
      <c r="AF148" s="7" t="str">
        <f t="shared" si="265"/>
        <v/>
      </c>
      <c r="AG148" s="10">
        <f t="shared" si="227"/>
        <v>0</v>
      </c>
      <c r="AH148" s="3" t="str">
        <f t="shared" si="295"/>
        <v/>
      </c>
      <c r="AI148" s="3" t="str">
        <f t="shared" si="296"/>
        <v/>
      </c>
      <c r="AJ148" s="3" t="str">
        <f t="array" ref="AJ148">IF(OR(AI148=$AI$15:AI147),"",AI148)</f>
        <v/>
      </c>
      <c r="AK148" s="3" t="str">
        <f t="shared" si="228"/>
        <v/>
      </c>
      <c r="AL148" s="3" t="str">
        <f t="array" ref="AL148">IF(OR(AK148=$AK$15:AK147),"",AK148)</f>
        <v/>
      </c>
      <c r="AM148" s="139" t="str">
        <f t="shared" si="266"/>
        <v/>
      </c>
      <c r="AN148" s="139" t="str">
        <f t="shared" si="267"/>
        <v/>
      </c>
      <c r="AO148" s="139" t="str">
        <f t="shared" si="268"/>
        <v/>
      </c>
      <c r="AP148" s="139" t="str">
        <f t="shared" si="269"/>
        <v/>
      </c>
      <c r="AQ148" s="139" t="str">
        <f t="shared" si="270"/>
        <v/>
      </c>
      <c r="AR148" s="10">
        <f t="shared" si="229"/>
        <v>0</v>
      </c>
      <c r="AS148" s="10">
        <f t="shared" si="230"/>
        <v>0</v>
      </c>
      <c r="AT148" s="10">
        <f t="shared" si="231"/>
        <v>0</v>
      </c>
      <c r="AU148" s="10">
        <f t="shared" si="232"/>
        <v>0</v>
      </c>
      <c r="AV148" s="10">
        <f t="shared" si="271"/>
        <v>0</v>
      </c>
      <c r="AW148" s="10">
        <f t="shared" si="233"/>
        <v>0</v>
      </c>
      <c r="AX148" s="10">
        <f t="shared" si="234"/>
        <v>0</v>
      </c>
      <c r="AY148" s="10">
        <f t="shared" si="235"/>
        <v>0</v>
      </c>
      <c r="AZ148" s="10">
        <f t="shared" si="236"/>
        <v>0</v>
      </c>
      <c r="BA148" s="10">
        <f t="shared" si="272"/>
        <v>0</v>
      </c>
      <c r="BB148" s="10">
        <f t="shared" si="237"/>
        <v>0</v>
      </c>
      <c r="BC148" s="10">
        <f t="shared" si="238"/>
        <v>0</v>
      </c>
      <c r="BD148" s="10">
        <f t="shared" si="239"/>
        <v>0</v>
      </c>
      <c r="BE148" s="10">
        <f t="shared" si="240"/>
        <v>0</v>
      </c>
      <c r="BF148" s="10">
        <f t="shared" si="273"/>
        <v>0</v>
      </c>
      <c r="BG148" s="10">
        <f t="shared" si="241"/>
        <v>0</v>
      </c>
      <c r="BH148" s="10">
        <f t="shared" si="242"/>
        <v>0</v>
      </c>
      <c r="BI148" s="10">
        <f t="shared" si="243"/>
        <v>0</v>
      </c>
      <c r="BJ148" s="10">
        <f t="shared" si="244"/>
        <v>0</v>
      </c>
      <c r="BK148" s="10">
        <f t="shared" si="274"/>
        <v>0</v>
      </c>
      <c r="BL148" s="20">
        <f t="shared" si="275"/>
        <v>0</v>
      </c>
      <c r="BM148" s="20">
        <f t="shared" si="276"/>
        <v>0</v>
      </c>
      <c r="BN148" s="20">
        <f t="shared" si="277"/>
        <v>0</v>
      </c>
      <c r="BO148" s="20">
        <f t="shared" si="278"/>
        <v>0</v>
      </c>
      <c r="BP148" s="10"/>
      <c r="BQ148" s="10"/>
      <c r="BR148" s="10"/>
      <c r="BS148" s="20">
        <f t="shared" si="279"/>
        <v>0</v>
      </c>
      <c r="BT148" s="20">
        <f t="shared" si="280"/>
        <v>0</v>
      </c>
      <c r="BU148" s="20">
        <f t="shared" si="245"/>
        <v>0</v>
      </c>
      <c r="BV148" s="20">
        <f t="shared" si="246"/>
        <v>0</v>
      </c>
      <c r="BW148" s="20">
        <f t="shared" si="247"/>
        <v>0</v>
      </c>
      <c r="BX148" s="20">
        <f t="shared" si="248"/>
        <v>0</v>
      </c>
      <c r="BY148" s="20">
        <f t="shared" si="249"/>
        <v>0</v>
      </c>
      <c r="BZ148" s="20">
        <f t="shared" si="250"/>
        <v>0</v>
      </c>
      <c r="CA148" s="20">
        <f t="shared" si="281"/>
        <v>0</v>
      </c>
      <c r="CB148" s="20">
        <f t="shared" si="282"/>
        <v>0</v>
      </c>
      <c r="CD148" s="20">
        <f t="shared" si="283"/>
        <v>0</v>
      </c>
      <c r="CH148" s="110"/>
      <c r="CI148" s="22"/>
      <c r="CJ148" s="7"/>
      <c r="CV148" s="134">
        <f t="shared" si="297"/>
        <v>0</v>
      </c>
      <c r="CW148" s="134">
        <f t="shared" si="251"/>
        <v>0</v>
      </c>
      <c r="CX148" s="134">
        <f t="shared" si="252"/>
        <v>0</v>
      </c>
      <c r="CY148" s="134">
        <f t="shared" si="253"/>
        <v>0</v>
      </c>
      <c r="CZ148" s="134">
        <f t="shared" si="254"/>
        <v>0</v>
      </c>
      <c r="DA148" s="134">
        <f t="shared" si="255"/>
        <v>0</v>
      </c>
      <c r="DB148" s="134">
        <f t="shared" si="256"/>
        <v>0</v>
      </c>
      <c r="DC148" s="134">
        <f t="shared" si="257"/>
        <v>0</v>
      </c>
      <c r="DD148" s="134">
        <f t="shared" si="258"/>
        <v>0</v>
      </c>
      <c r="DE148" s="134">
        <f t="shared" si="259"/>
        <v>0</v>
      </c>
      <c r="DF148" s="134">
        <f t="shared" si="260"/>
        <v>0</v>
      </c>
      <c r="DG148" s="149">
        <f t="shared" si="284"/>
        <v>0</v>
      </c>
      <c r="DH148" s="149">
        <f t="shared" si="285"/>
        <v>0</v>
      </c>
      <c r="DI148" s="149">
        <f t="shared" si="286"/>
        <v>0</v>
      </c>
      <c r="DJ148" s="149">
        <f t="shared" si="287"/>
        <v>0</v>
      </c>
      <c r="DK148" s="149">
        <f t="shared" si="288"/>
        <v>0</v>
      </c>
      <c r="DL148" s="149">
        <f t="shared" si="289"/>
        <v>0</v>
      </c>
      <c r="DM148" s="149">
        <f t="shared" si="290"/>
        <v>0</v>
      </c>
      <c r="DN148" s="149">
        <f t="shared" si="291"/>
        <v>0</v>
      </c>
      <c r="DO148" s="149">
        <f t="shared" si="292"/>
        <v>0</v>
      </c>
      <c r="DP148" s="149">
        <f t="shared" si="293"/>
        <v>0</v>
      </c>
      <c r="DQ148" s="134">
        <f t="array" ref="DQ148">MIN(IF(JPRL=AI148,$AG$15:$AG$214))</f>
        <v>0</v>
      </c>
      <c r="DR148" s="134">
        <f t="array" ref="DR148">MAX(IF(JPRL=AI148,$AG$15:$AG$214))</f>
        <v>0</v>
      </c>
      <c r="DS148" s="132">
        <f t="shared" si="294"/>
        <v>0</v>
      </c>
    </row>
    <row r="149" spans="1:123" ht="24.95" customHeight="1" x14ac:dyDescent="0.25">
      <c r="A149" s="5">
        <v>135</v>
      </c>
      <c r="B149" s="214"/>
      <c r="C149" s="215"/>
      <c r="D149" s="193"/>
      <c r="E149" s="174"/>
      <c r="F149" s="175"/>
      <c r="G149" s="175"/>
      <c r="H149" s="175"/>
      <c r="I149" s="9"/>
      <c r="J149" s="169"/>
      <c r="K149" s="9"/>
      <c r="L149" s="170"/>
      <c r="M149" s="171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13"/>
      <c r="Y149" s="21"/>
      <c r="Z149" s="176"/>
      <c r="AA149" s="187">
        <f t="shared" si="261"/>
        <v>0</v>
      </c>
      <c r="AB149" s="7">
        <f t="shared" si="262"/>
        <v>0</v>
      </c>
      <c r="AC149" s="7">
        <f t="shared" si="226"/>
        <v>0</v>
      </c>
      <c r="AD149" s="10">
        <f t="shared" si="263"/>
        <v>0</v>
      </c>
      <c r="AE149" s="7">
        <f t="shared" si="264"/>
        <v>0</v>
      </c>
      <c r="AF149" s="7" t="str">
        <f t="shared" si="265"/>
        <v/>
      </c>
      <c r="AG149" s="10">
        <f t="shared" si="227"/>
        <v>0</v>
      </c>
      <c r="AH149" s="3" t="str">
        <f t="shared" si="295"/>
        <v/>
      </c>
      <c r="AI149" s="3" t="str">
        <f t="shared" si="296"/>
        <v/>
      </c>
      <c r="AJ149" s="3" t="str">
        <f t="array" ref="AJ149">IF(OR(AI149=$AI$15:AI148),"",AI149)</f>
        <v/>
      </c>
      <c r="AK149" s="3" t="str">
        <f t="shared" si="228"/>
        <v/>
      </c>
      <c r="AL149" s="3" t="str">
        <f t="array" ref="AL149">IF(OR(AK149=$AK$15:AK148),"",AK149)</f>
        <v/>
      </c>
      <c r="AM149" s="139" t="str">
        <f t="shared" si="266"/>
        <v/>
      </c>
      <c r="AN149" s="139" t="str">
        <f t="shared" si="267"/>
        <v/>
      </c>
      <c r="AO149" s="139" t="str">
        <f t="shared" si="268"/>
        <v/>
      </c>
      <c r="AP149" s="139" t="str">
        <f t="shared" si="269"/>
        <v/>
      </c>
      <c r="AQ149" s="139" t="str">
        <f t="shared" si="270"/>
        <v/>
      </c>
      <c r="AR149" s="10">
        <f t="shared" si="229"/>
        <v>0</v>
      </c>
      <c r="AS149" s="10">
        <f t="shared" si="230"/>
        <v>0</v>
      </c>
      <c r="AT149" s="10">
        <f t="shared" si="231"/>
        <v>0</v>
      </c>
      <c r="AU149" s="10">
        <f t="shared" si="232"/>
        <v>0</v>
      </c>
      <c r="AV149" s="10">
        <f t="shared" si="271"/>
        <v>0</v>
      </c>
      <c r="AW149" s="10">
        <f t="shared" si="233"/>
        <v>0</v>
      </c>
      <c r="AX149" s="10">
        <f t="shared" si="234"/>
        <v>0</v>
      </c>
      <c r="AY149" s="10">
        <f t="shared" si="235"/>
        <v>0</v>
      </c>
      <c r="AZ149" s="10">
        <f t="shared" si="236"/>
        <v>0</v>
      </c>
      <c r="BA149" s="10">
        <f t="shared" si="272"/>
        <v>0</v>
      </c>
      <c r="BB149" s="10">
        <f t="shared" si="237"/>
        <v>0</v>
      </c>
      <c r="BC149" s="10">
        <f t="shared" si="238"/>
        <v>0</v>
      </c>
      <c r="BD149" s="10">
        <f t="shared" si="239"/>
        <v>0</v>
      </c>
      <c r="BE149" s="10">
        <f t="shared" si="240"/>
        <v>0</v>
      </c>
      <c r="BF149" s="10">
        <f t="shared" si="273"/>
        <v>0</v>
      </c>
      <c r="BG149" s="10">
        <f t="shared" si="241"/>
        <v>0</v>
      </c>
      <c r="BH149" s="10">
        <f t="shared" si="242"/>
        <v>0</v>
      </c>
      <c r="BI149" s="10">
        <f t="shared" si="243"/>
        <v>0</v>
      </c>
      <c r="BJ149" s="10">
        <f t="shared" si="244"/>
        <v>0</v>
      </c>
      <c r="BK149" s="10">
        <f t="shared" si="274"/>
        <v>0</v>
      </c>
      <c r="BL149" s="20">
        <f t="shared" si="275"/>
        <v>0</v>
      </c>
      <c r="BM149" s="20">
        <f t="shared" si="276"/>
        <v>0</v>
      </c>
      <c r="BN149" s="20">
        <f t="shared" si="277"/>
        <v>0</v>
      </c>
      <c r="BO149" s="20">
        <f t="shared" si="278"/>
        <v>0</v>
      </c>
      <c r="BP149" s="10"/>
      <c r="BQ149" s="10"/>
      <c r="BR149" s="10"/>
      <c r="BS149" s="20">
        <f t="shared" si="279"/>
        <v>0</v>
      </c>
      <c r="BT149" s="20">
        <f t="shared" si="280"/>
        <v>0</v>
      </c>
      <c r="BU149" s="20">
        <f t="shared" si="245"/>
        <v>0</v>
      </c>
      <c r="BV149" s="20">
        <f t="shared" si="246"/>
        <v>0</v>
      </c>
      <c r="BW149" s="20">
        <f t="shared" si="247"/>
        <v>0</v>
      </c>
      <c r="BX149" s="20">
        <f t="shared" si="248"/>
        <v>0</v>
      </c>
      <c r="BY149" s="20">
        <f t="shared" si="249"/>
        <v>0</v>
      </c>
      <c r="BZ149" s="20">
        <f t="shared" si="250"/>
        <v>0</v>
      </c>
      <c r="CA149" s="20">
        <f t="shared" si="281"/>
        <v>0</v>
      </c>
      <c r="CB149" s="20">
        <f t="shared" si="282"/>
        <v>0</v>
      </c>
      <c r="CD149" s="20">
        <f t="shared" si="283"/>
        <v>0</v>
      </c>
      <c r="CH149" s="110"/>
      <c r="CI149" s="22"/>
      <c r="CJ149" s="7"/>
      <c r="CV149" s="134">
        <f t="shared" si="297"/>
        <v>0</v>
      </c>
      <c r="CW149" s="134">
        <f t="shared" si="251"/>
        <v>0</v>
      </c>
      <c r="CX149" s="134">
        <f t="shared" si="252"/>
        <v>0</v>
      </c>
      <c r="CY149" s="134">
        <f t="shared" si="253"/>
        <v>0</v>
      </c>
      <c r="CZ149" s="134">
        <f t="shared" si="254"/>
        <v>0</v>
      </c>
      <c r="DA149" s="134">
        <f t="shared" si="255"/>
        <v>0</v>
      </c>
      <c r="DB149" s="134">
        <f t="shared" si="256"/>
        <v>0</v>
      </c>
      <c r="DC149" s="134">
        <f t="shared" si="257"/>
        <v>0</v>
      </c>
      <c r="DD149" s="134">
        <f t="shared" si="258"/>
        <v>0</v>
      </c>
      <c r="DE149" s="134">
        <f t="shared" si="259"/>
        <v>0</v>
      </c>
      <c r="DF149" s="134">
        <f t="shared" si="260"/>
        <v>0</v>
      </c>
      <c r="DG149" s="149">
        <f t="shared" si="284"/>
        <v>0</v>
      </c>
      <c r="DH149" s="149">
        <f t="shared" si="285"/>
        <v>0</v>
      </c>
      <c r="DI149" s="149">
        <f t="shared" si="286"/>
        <v>0</v>
      </c>
      <c r="DJ149" s="149">
        <f t="shared" si="287"/>
        <v>0</v>
      </c>
      <c r="DK149" s="149">
        <f t="shared" si="288"/>
        <v>0</v>
      </c>
      <c r="DL149" s="149">
        <f t="shared" si="289"/>
        <v>0</v>
      </c>
      <c r="DM149" s="149">
        <f t="shared" si="290"/>
        <v>0</v>
      </c>
      <c r="DN149" s="149">
        <f t="shared" si="291"/>
        <v>0</v>
      </c>
      <c r="DO149" s="149">
        <f t="shared" si="292"/>
        <v>0</v>
      </c>
      <c r="DP149" s="149">
        <f t="shared" si="293"/>
        <v>0</v>
      </c>
      <c r="DQ149" s="134">
        <f t="array" ref="DQ149">MIN(IF(JPRL=AI149,$AG$15:$AG$214))</f>
        <v>0</v>
      </c>
      <c r="DR149" s="134">
        <f t="array" ref="DR149">MAX(IF(JPRL=AI149,$AG$15:$AG$214))</f>
        <v>0</v>
      </c>
      <c r="DS149" s="132">
        <f t="shared" si="294"/>
        <v>0</v>
      </c>
    </row>
    <row r="150" spans="1:123" ht="24.95" customHeight="1" x14ac:dyDescent="0.25">
      <c r="A150" s="5">
        <v>136</v>
      </c>
      <c r="B150" s="214"/>
      <c r="C150" s="215"/>
      <c r="D150" s="193"/>
      <c r="E150" s="174"/>
      <c r="F150" s="175"/>
      <c r="G150" s="175"/>
      <c r="H150" s="175"/>
      <c r="I150" s="9"/>
      <c r="J150" s="169"/>
      <c r="K150" s="9"/>
      <c r="L150" s="170"/>
      <c r="M150" s="171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13"/>
      <c r="Y150" s="21"/>
      <c r="Z150" s="176"/>
      <c r="AA150" s="187">
        <f t="shared" si="261"/>
        <v>0</v>
      </c>
      <c r="AB150" s="7">
        <f t="shared" si="262"/>
        <v>0</v>
      </c>
      <c r="AC150" s="7">
        <f t="shared" si="226"/>
        <v>0</v>
      </c>
      <c r="AD150" s="10">
        <f t="shared" si="263"/>
        <v>0</v>
      </c>
      <c r="AE150" s="7">
        <f t="shared" si="264"/>
        <v>0</v>
      </c>
      <c r="AF150" s="7" t="str">
        <f t="shared" si="265"/>
        <v/>
      </c>
      <c r="AG150" s="10">
        <f t="shared" si="227"/>
        <v>0</v>
      </c>
      <c r="AH150" s="3" t="str">
        <f t="shared" si="295"/>
        <v/>
      </c>
      <c r="AI150" s="3" t="str">
        <f t="shared" si="296"/>
        <v/>
      </c>
      <c r="AJ150" s="3" t="str">
        <f t="array" ref="AJ150">IF(OR(AI150=$AI$15:AI149),"",AI150)</f>
        <v/>
      </c>
      <c r="AK150" s="3" t="str">
        <f t="shared" si="228"/>
        <v/>
      </c>
      <c r="AL150" s="3" t="str">
        <f t="array" ref="AL150">IF(OR(AK150=$AK$15:AK149),"",AK150)</f>
        <v/>
      </c>
      <c r="AM150" s="139" t="str">
        <f t="shared" si="266"/>
        <v/>
      </c>
      <c r="AN150" s="139" t="str">
        <f t="shared" si="267"/>
        <v/>
      </c>
      <c r="AO150" s="139" t="str">
        <f t="shared" si="268"/>
        <v/>
      </c>
      <c r="AP150" s="139" t="str">
        <f t="shared" si="269"/>
        <v/>
      </c>
      <c r="AQ150" s="139" t="str">
        <f t="shared" si="270"/>
        <v/>
      </c>
      <c r="AR150" s="10">
        <f t="shared" si="229"/>
        <v>0</v>
      </c>
      <c r="AS150" s="10">
        <f t="shared" si="230"/>
        <v>0</v>
      </c>
      <c r="AT150" s="10">
        <f t="shared" si="231"/>
        <v>0</v>
      </c>
      <c r="AU150" s="10">
        <f t="shared" si="232"/>
        <v>0</v>
      </c>
      <c r="AV150" s="10">
        <f t="shared" si="271"/>
        <v>0</v>
      </c>
      <c r="AW150" s="10">
        <f t="shared" si="233"/>
        <v>0</v>
      </c>
      <c r="AX150" s="10">
        <f t="shared" si="234"/>
        <v>0</v>
      </c>
      <c r="AY150" s="10">
        <f t="shared" si="235"/>
        <v>0</v>
      </c>
      <c r="AZ150" s="10">
        <f t="shared" si="236"/>
        <v>0</v>
      </c>
      <c r="BA150" s="10">
        <f t="shared" si="272"/>
        <v>0</v>
      </c>
      <c r="BB150" s="10">
        <f t="shared" si="237"/>
        <v>0</v>
      </c>
      <c r="BC150" s="10">
        <f t="shared" si="238"/>
        <v>0</v>
      </c>
      <c r="BD150" s="10">
        <f t="shared" si="239"/>
        <v>0</v>
      </c>
      <c r="BE150" s="10">
        <f t="shared" si="240"/>
        <v>0</v>
      </c>
      <c r="BF150" s="10">
        <f t="shared" si="273"/>
        <v>0</v>
      </c>
      <c r="BG150" s="10">
        <f t="shared" si="241"/>
        <v>0</v>
      </c>
      <c r="BH150" s="10">
        <f t="shared" si="242"/>
        <v>0</v>
      </c>
      <c r="BI150" s="10">
        <f t="shared" si="243"/>
        <v>0</v>
      </c>
      <c r="BJ150" s="10">
        <f t="shared" si="244"/>
        <v>0</v>
      </c>
      <c r="BK150" s="10">
        <f t="shared" si="274"/>
        <v>0</v>
      </c>
      <c r="BL150" s="20">
        <f t="shared" si="275"/>
        <v>0</v>
      </c>
      <c r="BM150" s="20">
        <f t="shared" si="276"/>
        <v>0</v>
      </c>
      <c r="BN150" s="20">
        <f t="shared" si="277"/>
        <v>0</v>
      </c>
      <c r="BO150" s="20">
        <f t="shared" si="278"/>
        <v>0</v>
      </c>
      <c r="BP150" s="10"/>
      <c r="BQ150" s="10"/>
      <c r="BR150" s="10"/>
      <c r="BS150" s="20">
        <f t="shared" si="279"/>
        <v>0</v>
      </c>
      <c r="BT150" s="20">
        <f t="shared" si="280"/>
        <v>0</v>
      </c>
      <c r="BU150" s="20">
        <f t="shared" si="245"/>
        <v>0</v>
      </c>
      <c r="BV150" s="20">
        <f t="shared" si="246"/>
        <v>0</v>
      </c>
      <c r="BW150" s="20">
        <f t="shared" si="247"/>
        <v>0</v>
      </c>
      <c r="BX150" s="20">
        <f t="shared" si="248"/>
        <v>0</v>
      </c>
      <c r="BY150" s="20">
        <f t="shared" si="249"/>
        <v>0</v>
      </c>
      <c r="BZ150" s="20">
        <f t="shared" si="250"/>
        <v>0</v>
      </c>
      <c r="CA150" s="20">
        <f t="shared" si="281"/>
        <v>0</v>
      </c>
      <c r="CB150" s="20">
        <f t="shared" si="282"/>
        <v>0</v>
      </c>
      <c r="CD150" s="20">
        <f t="shared" si="283"/>
        <v>0</v>
      </c>
      <c r="CH150" s="110"/>
      <c r="CI150" s="22"/>
      <c r="CJ150" s="7"/>
      <c r="CV150" s="134">
        <f t="shared" si="297"/>
        <v>0</v>
      </c>
      <c r="CW150" s="134">
        <f t="shared" si="251"/>
        <v>0</v>
      </c>
      <c r="CX150" s="134">
        <f t="shared" si="252"/>
        <v>0</v>
      </c>
      <c r="CY150" s="134">
        <f t="shared" si="253"/>
        <v>0</v>
      </c>
      <c r="CZ150" s="134">
        <f t="shared" si="254"/>
        <v>0</v>
      </c>
      <c r="DA150" s="134">
        <f t="shared" si="255"/>
        <v>0</v>
      </c>
      <c r="DB150" s="134">
        <f t="shared" si="256"/>
        <v>0</v>
      </c>
      <c r="DC150" s="134">
        <f t="shared" si="257"/>
        <v>0</v>
      </c>
      <c r="DD150" s="134">
        <f t="shared" si="258"/>
        <v>0</v>
      </c>
      <c r="DE150" s="134">
        <f t="shared" si="259"/>
        <v>0</v>
      </c>
      <c r="DF150" s="134">
        <f t="shared" si="260"/>
        <v>0</v>
      </c>
      <c r="DG150" s="149">
        <f t="shared" si="284"/>
        <v>0</v>
      </c>
      <c r="DH150" s="149">
        <f t="shared" si="285"/>
        <v>0</v>
      </c>
      <c r="DI150" s="149">
        <f t="shared" si="286"/>
        <v>0</v>
      </c>
      <c r="DJ150" s="149">
        <f t="shared" si="287"/>
        <v>0</v>
      </c>
      <c r="DK150" s="149">
        <f t="shared" si="288"/>
        <v>0</v>
      </c>
      <c r="DL150" s="149">
        <f t="shared" si="289"/>
        <v>0</v>
      </c>
      <c r="DM150" s="149">
        <f t="shared" si="290"/>
        <v>0</v>
      </c>
      <c r="DN150" s="149">
        <f t="shared" si="291"/>
        <v>0</v>
      </c>
      <c r="DO150" s="149">
        <f t="shared" si="292"/>
        <v>0</v>
      </c>
      <c r="DP150" s="149">
        <f t="shared" si="293"/>
        <v>0</v>
      </c>
      <c r="DQ150" s="134">
        <f t="array" ref="DQ150">MIN(IF(JPRL=AI150,$AG$15:$AG$214))</f>
        <v>0</v>
      </c>
      <c r="DR150" s="134">
        <f t="array" ref="DR150">MAX(IF(JPRL=AI150,$AG$15:$AG$214))</f>
        <v>0</v>
      </c>
      <c r="DS150" s="132">
        <f t="shared" si="294"/>
        <v>0</v>
      </c>
    </row>
    <row r="151" spans="1:123" ht="24.95" customHeight="1" x14ac:dyDescent="0.25">
      <c r="A151" s="5">
        <v>137</v>
      </c>
      <c r="B151" s="214"/>
      <c r="C151" s="215"/>
      <c r="D151" s="193"/>
      <c r="E151" s="174"/>
      <c r="F151" s="175"/>
      <c r="G151" s="175"/>
      <c r="H151" s="175"/>
      <c r="I151" s="9"/>
      <c r="J151" s="169"/>
      <c r="K151" s="9"/>
      <c r="L151" s="170"/>
      <c r="M151" s="171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13"/>
      <c r="Y151" s="21"/>
      <c r="Z151" s="176"/>
      <c r="AA151" s="187">
        <f t="shared" si="261"/>
        <v>0</v>
      </c>
      <c r="AB151" s="7">
        <f t="shared" si="262"/>
        <v>0</v>
      </c>
      <c r="AC151" s="7">
        <f t="shared" si="226"/>
        <v>0</v>
      </c>
      <c r="AD151" s="10">
        <f t="shared" si="263"/>
        <v>0</v>
      </c>
      <c r="AE151" s="7">
        <f t="shared" si="264"/>
        <v>0</v>
      </c>
      <c r="AF151" s="7" t="str">
        <f t="shared" si="265"/>
        <v/>
      </c>
      <c r="AG151" s="10">
        <f t="shared" si="227"/>
        <v>0</v>
      </c>
      <c r="AH151" s="3" t="str">
        <f t="shared" si="295"/>
        <v/>
      </c>
      <c r="AI151" s="3" t="str">
        <f t="shared" si="296"/>
        <v/>
      </c>
      <c r="AJ151" s="3" t="str">
        <f t="array" ref="AJ151">IF(OR(AI151=$AI$15:AI150),"",AI151)</f>
        <v/>
      </c>
      <c r="AK151" s="3" t="str">
        <f t="shared" si="228"/>
        <v/>
      </c>
      <c r="AL151" s="3" t="str">
        <f t="array" ref="AL151">IF(OR(AK151=$AK$15:AK150),"",AK151)</f>
        <v/>
      </c>
      <c r="AM151" s="139" t="str">
        <f t="shared" si="266"/>
        <v/>
      </c>
      <c r="AN151" s="139" t="str">
        <f t="shared" si="267"/>
        <v/>
      </c>
      <c r="AO151" s="139" t="str">
        <f t="shared" si="268"/>
        <v/>
      </c>
      <c r="AP151" s="139" t="str">
        <f t="shared" si="269"/>
        <v/>
      </c>
      <c r="AQ151" s="139" t="str">
        <f t="shared" si="270"/>
        <v/>
      </c>
      <c r="AR151" s="10">
        <f t="shared" si="229"/>
        <v>0</v>
      </c>
      <c r="AS151" s="10">
        <f t="shared" si="230"/>
        <v>0</v>
      </c>
      <c r="AT151" s="10">
        <f t="shared" si="231"/>
        <v>0</v>
      </c>
      <c r="AU151" s="10">
        <f t="shared" si="232"/>
        <v>0</v>
      </c>
      <c r="AV151" s="10">
        <f t="shared" si="271"/>
        <v>0</v>
      </c>
      <c r="AW151" s="10">
        <f t="shared" si="233"/>
        <v>0</v>
      </c>
      <c r="AX151" s="10">
        <f t="shared" si="234"/>
        <v>0</v>
      </c>
      <c r="AY151" s="10">
        <f t="shared" si="235"/>
        <v>0</v>
      </c>
      <c r="AZ151" s="10">
        <f t="shared" si="236"/>
        <v>0</v>
      </c>
      <c r="BA151" s="10">
        <f t="shared" si="272"/>
        <v>0</v>
      </c>
      <c r="BB151" s="10">
        <f t="shared" si="237"/>
        <v>0</v>
      </c>
      <c r="BC151" s="10">
        <f t="shared" si="238"/>
        <v>0</v>
      </c>
      <c r="BD151" s="10">
        <f t="shared" si="239"/>
        <v>0</v>
      </c>
      <c r="BE151" s="10">
        <f t="shared" si="240"/>
        <v>0</v>
      </c>
      <c r="BF151" s="10">
        <f t="shared" si="273"/>
        <v>0</v>
      </c>
      <c r="BG151" s="10">
        <f t="shared" si="241"/>
        <v>0</v>
      </c>
      <c r="BH151" s="10">
        <f t="shared" si="242"/>
        <v>0</v>
      </c>
      <c r="BI151" s="10">
        <f t="shared" si="243"/>
        <v>0</v>
      </c>
      <c r="BJ151" s="10">
        <f t="shared" si="244"/>
        <v>0</v>
      </c>
      <c r="BK151" s="10">
        <f t="shared" si="274"/>
        <v>0</v>
      </c>
      <c r="BL151" s="20">
        <f t="shared" si="275"/>
        <v>0</v>
      </c>
      <c r="BM151" s="20">
        <f t="shared" si="276"/>
        <v>0</v>
      </c>
      <c r="BN151" s="20">
        <f t="shared" si="277"/>
        <v>0</v>
      </c>
      <c r="BO151" s="20">
        <f t="shared" si="278"/>
        <v>0</v>
      </c>
      <c r="BP151" s="10"/>
      <c r="BQ151" s="10"/>
      <c r="BR151" s="10"/>
      <c r="BS151" s="20">
        <f t="shared" si="279"/>
        <v>0</v>
      </c>
      <c r="BT151" s="20">
        <f t="shared" si="280"/>
        <v>0</v>
      </c>
      <c r="BU151" s="20">
        <f t="shared" si="245"/>
        <v>0</v>
      </c>
      <c r="BV151" s="20">
        <f t="shared" si="246"/>
        <v>0</v>
      </c>
      <c r="BW151" s="20">
        <f t="shared" si="247"/>
        <v>0</v>
      </c>
      <c r="BX151" s="20">
        <f t="shared" si="248"/>
        <v>0</v>
      </c>
      <c r="BY151" s="20">
        <f t="shared" si="249"/>
        <v>0</v>
      </c>
      <c r="BZ151" s="20">
        <f t="shared" si="250"/>
        <v>0</v>
      </c>
      <c r="CA151" s="20">
        <f t="shared" si="281"/>
        <v>0</v>
      </c>
      <c r="CB151" s="20">
        <f t="shared" si="282"/>
        <v>0</v>
      </c>
      <c r="CD151" s="20">
        <f t="shared" si="283"/>
        <v>0</v>
      </c>
      <c r="CH151" s="110"/>
      <c r="CI151" s="22"/>
      <c r="CJ151" s="7"/>
      <c r="CV151" s="134">
        <f t="shared" si="297"/>
        <v>0</v>
      </c>
      <c r="CW151" s="134">
        <f t="shared" si="251"/>
        <v>0</v>
      </c>
      <c r="CX151" s="134">
        <f t="shared" si="252"/>
        <v>0</v>
      </c>
      <c r="CY151" s="134">
        <f t="shared" si="253"/>
        <v>0</v>
      </c>
      <c r="CZ151" s="134">
        <f t="shared" si="254"/>
        <v>0</v>
      </c>
      <c r="DA151" s="134">
        <f t="shared" si="255"/>
        <v>0</v>
      </c>
      <c r="DB151" s="134">
        <f t="shared" si="256"/>
        <v>0</v>
      </c>
      <c r="DC151" s="134">
        <f t="shared" si="257"/>
        <v>0</v>
      </c>
      <c r="DD151" s="134">
        <f t="shared" si="258"/>
        <v>0</v>
      </c>
      <c r="DE151" s="134">
        <f t="shared" si="259"/>
        <v>0</v>
      </c>
      <c r="DF151" s="134">
        <f t="shared" si="260"/>
        <v>0</v>
      </c>
      <c r="DG151" s="149">
        <f t="shared" si="284"/>
        <v>0</v>
      </c>
      <c r="DH151" s="149">
        <f t="shared" si="285"/>
        <v>0</v>
      </c>
      <c r="DI151" s="149">
        <f t="shared" si="286"/>
        <v>0</v>
      </c>
      <c r="DJ151" s="149">
        <f t="shared" si="287"/>
        <v>0</v>
      </c>
      <c r="DK151" s="149">
        <f t="shared" si="288"/>
        <v>0</v>
      </c>
      <c r="DL151" s="149">
        <f t="shared" si="289"/>
        <v>0</v>
      </c>
      <c r="DM151" s="149">
        <f t="shared" si="290"/>
        <v>0</v>
      </c>
      <c r="DN151" s="149">
        <f t="shared" si="291"/>
        <v>0</v>
      </c>
      <c r="DO151" s="149">
        <f t="shared" si="292"/>
        <v>0</v>
      </c>
      <c r="DP151" s="149">
        <f t="shared" si="293"/>
        <v>0</v>
      </c>
      <c r="DQ151" s="134">
        <f t="array" ref="DQ151">MIN(IF(JPRL=AI151,$AG$15:$AG$214))</f>
        <v>0</v>
      </c>
      <c r="DR151" s="134">
        <f t="array" ref="DR151">MAX(IF(JPRL=AI151,$AG$15:$AG$214))</f>
        <v>0</v>
      </c>
      <c r="DS151" s="132">
        <f t="shared" si="294"/>
        <v>0</v>
      </c>
    </row>
    <row r="152" spans="1:123" ht="24.95" customHeight="1" x14ac:dyDescent="0.25">
      <c r="A152" s="5">
        <v>138</v>
      </c>
      <c r="B152" s="214"/>
      <c r="C152" s="215"/>
      <c r="D152" s="193"/>
      <c r="E152" s="174"/>
      <c r="F152" s="175"/>
      <c r="G152" s="175"/>
      <c r="H152" s="175"/>
      <c r="I152" s="9"/>
      <c r="J152" s="169"/>
      <c r="K152" s="9"/>
      <c r="L152" s="170"/>
      <c r="M152" s="171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13"/>
      <c r="Y152" s="21"/>
      <c r="Z152" s="176"/>
      <c r="AA152" s="187">
        <f t="shared" si="261"/>
        <v>0</v>
      </c>
      <c r="AB152" s="7">
        <f t="shared" si="262"/>
        <v>0</v>
      </c>
      <c r="AC152" s="7">
        <f t="shared" si="226"/>
        <v>0</v>
      </c>
      <c r="AD152" s="10">
        <f t="shared" si="263"/>
        <v>0</v>
      </c>
      <c r="AE152" s="7">
        <f t="shared" si="264"/>
        <v>0</v>
      </c>
      <c r="AF152" s="7" t="str">
        <f t="shared" si="265"/>
        <v/>
      </c>
      <c r="AG152" s="10">
        <f t="shared" si="227"/>
        <v>0</v>
      </c>
      <c r="AH152" s="3" t="str">
        <f t="shared" si="295"/>
        <v/>
      </c>
      <c r="AI152" s="3" t="str">
        <f t="shared" si="296"/>
        <v/>
      </c>
      <c r="AJ152" s="3" t="str">
        <f t="array" ref="AJ152">IF(OR(AI152=$AI$15:AI151),"",AI152)</f>
        <v/>
      </c>
      <c r="AK152" s="3" t="str">
        <f t="shared" si="228"/>
        <v/>
      </c>
      <c r="AL152" s="3" t="str">
        <f t="array" ref="AL152">IF(OR(AK152=$AK$15:AK151),"",AK152)</f>
        <v/>
      </c>
      <c r="AM152" s="139" t="str">
        <f t="shared" si="266"/>
        <v/>
      </c>
      <c r="AN152" s="139" t="str">
        <f t="shared" si="267"/>
        <v/>
      </c>
      <c r="AO152" s="139" t="str">
        <f t="shared" si="268"/>
        <v/>
      </c>
      <c r="AP152" s="139" t="str">
        <f t="shared" si="269"/>
        <v/>
      </c>
      <c r="AQ152" s="139" t="str">
        <f t="shared" si="270"/>
        <v/>
      </c>
      <c r="AR152" s="10">
        <f t="shared" si="229"/>
        <v>0</v>
      </c>
      <c r="AS152" s="10">
        <f t="shared" si="230"/>
        <v>0</v>
      </c>
      <c r="AT152" s="10">
        <f t="shared" si="231"/>
        <v>0</v>
      </c>
      <c r="AU152" s="10">
        <f t="shared" si="232"/>
        <v>0</v>
      </c>
      <c r="AV152" s="10">
        <f t="shared" si="271"/>
        <v>0</v>
      </c>
      <c r="AW152" s="10">
        <f t="shared" si="233"/>
        <v>0</v>
      </c>
      <c r="AX152" s="10">
        <f t="shared" si="234"/>
        <v>0</v>
      </c>
      <c r="AY152" s="10">
        <f t="shared" si="235"/>
        <v>0</v>
      </c>
      <c r="AZ152" s="10">
        <f t="shared" si="236"/>
        <v>0</v>
      </c>
      <c r="BA152" s="10">
        <f t="shared" si="272"/>
        <v>0</v>
      </c>
      <c r="BB152" s="10">
        <f t="shared" si="237"/>
        <v>0</v>
      </c>
      <c r="BC152" s="10">
        <f t="shared" si="238"/>
        <v>0</v>
      </c>
      <c r="BD152" s="10">
        <f t="shared" si="239"/>
        <v>0</v>
      </c>
      <c r="BE152" s="10">
        <f t="shared" si="240"/>
        <v>0</v>
      </c>
      <c r="BF152" s="10">
        <f t="shared" si="273"/>
        <v>0</v>
      </c>
      <c r="BG152" s="10">
        <f t="shared" si="241"/>
        <v>0</v>
      </c>
      <c r="BH152" s="10">
        <f t="shared" si="242"/>
        <v>0</v>
      </c>
      <c r="BI152" s="10">
        <f t="shared" si="243"/>
        <v>0</v>
      </c>
      <c r="BJ152" s="10">
        <f t="shared" si="244"/>
        <v>0</v>
      </c>
      <c r="BK152" s="10">
        <f t="shared" si="274"/>
        <v>0</v>
      </c>
      <c r="BL152" s="20">
        <f t="shared" si="275"/>
        <v>0</v>
      </c>
      <c r="BM152" s="20">
        <f t="shared" si="276"/>
        <v>0</v>
      </c>
      <c r="BN152" s="20">
        <f t="shared" si="277"/>
        <v>0</v>
      </c>
      <c r="BO152" s="20">
        <f t="shared" si="278"/>
        <v>0</v>
      </c>
      <c r="BP152" s="10"/>
      <c r="BQ152" s="10"/>
      <c r="BR152" s="10"/>
      <c r="BS152" s="20">
        <f t="shared" si="279"/>
        <v>0</v>
      </c>
      <c r="BT152" s="20">
        <f t="shared" si="280"/>
        <v>0</v>
      </c>
      <c r="BU152" s="20">
        <f t="shared" si="245"/>
        <v>0</v>
      </c>
      <c r="BV152" s="20">
        <f t="shared" si="246"/>
        <v>0</v>
      </c>
      <c r="BW152" s="20">
        <f t="shared" si="247"/>
        <v>0</v>
      </c>
      <c r="BX152" s="20">
        <f t="shared" si="248"/>
        <v>0</v>
      </c>
      <c r="BY152" s="20">
        <f t="shared" si="249"/>
        <v>0</v>
      </c>
      <c r="BZ152" s="20">
        <f t="shared" si="250"/>
        <v>0</v>
      </c>
      <c r="CA152" s="20">
        <f t="shared" si="281"/>
        <v>0</v>
      </c>
      <c r="CB152" s="20">
        <f t="shared" si="282"/>
        <v>0</v>
      </c>
      <c r="CD152" s="20">
        <f t="shared" si="283"/>
        <v>0</v>
      </c>
      <c r="CH152" s="110"/>
      <c r="CI152" s="22"/>
      <c r="CJ152" s="7"/>
      <c r="CV152" s="134">
        <f t="shared" si="297"/>
        <v>0</v>
      </c>
      <c r="CW152" s="134">
        <f t="shared" si="251"/>
        <v>0</v>
      </c>
      <c r="CX152" s="134">
        <f t="shared" si="252"/>
        <v>0</v>
      </c>
      <c r="CY152" s="134">
        <f t="shared" si="253"/>
        <v>0</v>
      </c>
      <c r="CZ152" s="134">
        <f t="shared" si="254"/>
        <v>0</v>
      </c>
      <c r="DA152" s="134">
        <f t="shared" si="255"/>
        <v>0</v>
      </c>
      <c r="DB152" s="134">
        <f t="shared" si="256"/>
        <v>0</v>
      </c>
      <c r="DC152" s="134">
        <f t="shared" si="257"/>
        <v>0</v>
      </c>
      <c r="DD152" s="134">
        <f t="shared" si="258"/>
        <v>0</v>
      </c>
      <c r="DE152" s="134">
        <f t="shared" si="259"/>
        <v>0</v>
      </c>
      <c r="DF152" s="134">
        <f t="shared" si="260"/>
        <v>0</v>
      </c>
      <c r="DG152" s="149">
        <f t="shared" si="284"/>
        <v>0</v>
      </c>
      <c r="DH152" s="149">
        <f t="shared" si="285"/>
        <v>0</v>
      </c>
      <c r="DI152" s="149">
        <f t="shared" si="286"/>
        <v>0</v>
      </c>
      <c r="DJ152" s="149">
        <f t="shared" si="287"/>
        <v>0</v>
      </c>
      <c r="DK152" s="149">
        <f t="shared" si="288"/>
        <v>0</v>
      </c>
      <c r="DL152" s="149">
        <f t="shared" si="289"/>
        <v>0</v>
      </c>
      <c r="DM152" s="149">
        <f t="shared" si="290"/>
        <v>0</v>
      </c>
      <c r="DN152" s="149">
        <f t="shared" si="291"/>
        <v>0</v>
      </c>
      <c r="DO152" s="149">
        <f t="shared" si="292"/>
        <v>0</v>
      </c>
      <c r="DP152" s="149">
        <f t="shared" si="293"/>
        <v>0</v>
      </c>
      <c r="DQ152" s="134">
        <f t="array" ref="DQ152">MIN(IF(JPRL=AI152,$AG$15:$AG$214))</f>
        <v>0</v>
      </c>
      <c r="DR152" s="134">
        <f t="array" ref="DR152">MAX(IF(JPRL=AI152,$AG$15:$AG$214))</f>
        <v>0</v>
      </c>
      <c r="DS152" s="132">
        <f t="shared" si="294"/>
        <v>0</v>
      </c>
    </row>
    <row r="153" spans="1:123" ht="24.95" customHeight="1" x14ac:dyDescent="0.25">
      <c r="A153" s="5">
        <v>139</v>
      </c>
      <c r="B153" s="214"/>
      <c r="C153" s="215"/>
      <c r="D153" s="193"/>
      <c r="E153" s="174"/>
      <c r="F153" s="175"/>
      <c r="G153" s="175"/>
      <c r="H153" s="175"/>
      <c r="I153" s="9"/>
      <c r="J153" s="169"/>
      <c r="K153" s="9"/>
      <c r="L153" s="170"/>
      <c r="M153" s="171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13"/>
      <c r="Y153" s="21"/>
      <c r="Z153" s="176"/>
      <c r="AA153" s="187">
        <f t="shared" si="261"/>
        <v>0</v>
      </c>
      <c r="AB153" s="7">
        <f t="shared" si="262"/>
        <v>0</v>
      </c>
      <c r="AC153" s="7">
        <f t="shared" si="226"/>
        <v>0</v>
      </c>
      <c r="AD153" s="10">
        <f t="shared" si="263"/>
        <v>0</v>
      </c>
      <c r="AE153" s="7">
        <f t="shared" si="264"/>
        <v>0</v>
      </c>
      <c r="AF153" s="7" t="str">
        <f t="shared" si="265"/>
        <v/>
      </c>
      <c r="AG153" s="10">
        <f t="shared" si="227"/>
        <v>0</v>
      </c>
      <c r="AH153" s="3" t="str">
        <f t="shared" si="295"/>
        <v/>
      </c>
      <c r="AI153" s="3" t="str">
        <f t="shared" si="296"/>
        <v/>
      </c>
      <c r="AJ153" s="3" t="str">
        <f t="array" ref="AJ153">IF(OR(AI153=$AI$15:AI152),"",AI153)</f>
        <v/>
      </c>
      <c r="AK153" s="3" t="str">
        <f t="shared" si="228"/>
        <v/>
      </c>
      <c r="AL153" s="3" t="str">
        <f t="array" ref="AL153">IF(OR(AK153=$AK$15:AK152),"",AK153)</f>
        <v/>
      </c>
      <c r="AM153" s="139" t="str">
        <f t="shared" si="266"/>
        <v/>
      </c>
      <c r="AN153" s="139" t="str">
        <f t="shared" si="267"/>
        <v/>
      </c>
      <c r="AO153" s="139" t="str">
        <f t="shared" si="268"/>
        <v/>
      </c>
      <c r="AP153" s="139" t="str">
        <f t="shared" si="269"/>
        <v/>
      </c>
      <c r="AQ153" s="139" t="str">
        <f t="shared" si="270"/>
        <v/>
      </c>
      <c r="AR153" s="10">
        <f t="shared" si="229"/>
        <v>0</v>
      </c>
      <c r="AS153" s="10">
        <f t="shared" si="230"/>
        <v>0</v>
      </c>
      <c r="AT153" s="10">
        <f t="shared" si="231"/>
        <v>0</v>
      </c>
      <c r="AU153" s="10">
        <f t="shared" si="232"/>
        <v>0</v>
      </c>
      <c r="AV153" s="10">
        <f t="shared" si="271"/>
        <v>0</v>
      </c>
      <c r="AW153" s="10">
        <f t="shared" si="233"/>
        <v>0</v>
      </c>
      <c r="AX153" s="10">
        <f t="shared" si="234"/>
        <v>0</v>
      </c>
      <c r="AY153" s="10">
        <f t="shared" si="235"/>
        <v>0</v>
      </c>
      <c r="AZ153" s="10">
        <f t="shared" si="236"/>
        <v>0</v>
      </c>
      <c r="BA153" s="10">
        <f t="shared" si="272"/>
        <v>0</v>
      </c>
      <c r="BB153" s="10">
        <f t="shared" si="237"/>
        <v>0</v>
      </c>
      <c r="BC153" s="10">
        <f t="shared" si="238"/>
        <v>0</v>
      </c>
      <c r="BD153" s="10">
        <f t="shared" si="239"/>
        <v>0</v>
      </c>
      <c r="BE153" s="10">
        <f t="shared" si="240"/>
        <v>0</v>
      </c>
      <c r="BF153" s="10">
        <f t="shared" si="273"/>
        <v>0</v>
      </c>
      <c r="BG153" s="10">
        <f t="shared" si="241"/>
        <v>0</v>
      </c>
      <c r="BH153" s="10">
        <f t="shared" si="242"/>
        <v>0</v>
      </c>
      <c r="BI153" s="10">
        <f t="shared" si="243"/>
        <v>0</v>
      </c>
      <c r="BJ153" s="10">
        <f t="shared" si="244"/>
        <v>0</v>
      </c>
      <c r="BK153" s="10">
        <f t="shared" si="274"/>
        <v>0</v>
      </c>
      <c r="BL153" s="20">
        <f t="shared" si="275"/>
        <v>0</v>
      </c>
      <c r="BM153" s="20">
        <f t="shared" si="276"/>
        <v>0</v>
      </c>
      <c r="BN153" s="20">
        <f t="shared" si="277"/>
        <v>0</v>
      </c>
      <c r="BO153" s="20">
        <f t="shared" si="278"/>
        <v>0</v>
      </c>
      <c r="BP153" s="10"/>
      <c r="BQ153" s="10"/>
      <c r="BR153" s="10"/>
      <c r="BS153" s="20">
        <f t="shared" si="279"/>
        <v>0</v>
      </c>
      <c r="BT153" s="20">
        <f t="shared" si="280"/>
        <v>0</v>
      </c>
      <c r="BU153" s="20">
        <f t="shared" si="245"/>
        <v>0</v>
      </c>
      <c r="BV153" s="20">
        <f t="shared" si="246"/>
        <v>0</v>
      </c>
      <c r="BW153" s="20">
        <f t="shared" si="247"/>
        <v>0</v>
      </c>
      <c r="BX153" s="20">
        <f t="shared" si="248"/>
        <v>0</v>
      </c>
      <c r="BY153" s="20">
        <f t="shared" si="249"/>
        <v>0</v>
      </c>
      <c r="BZ153" s="20">
        <f t="shared" si="250"/>
        <v>0</v>
      </c>
      <c r="CA153" s="20">
        <f t="shared" si="281"/>
        <v>0</v>
      </c>
      <c r="CB153" s="20">
        <f t="shared" si="282"/>
        <v>0</v>
      </c>
      <c r="CD153" s="20">
        <f t="shared" si="283"/>
        <v>0</v>
      </c>
      <c r="CH153" s="110"/>
      <c r="CI153" s="22"/>
      <c r="CJ153" s="7"/>
      <c r="CV153" s="134">
        <f t="shared" si="297"/>
        <v>0</v>
      </c>
      <c r="CW153" s="134">
        <f t="shared" si="251"/>
        <v>0</v>
      </c>
      <c r="CX153" s="134">
        <f t="shared" si="252"/>
        <v>0</v>
      </c>
      <c r="CY153" s="134">
        <f t="shared" si="253"/>
        <v>0</v>
      </c>
      <c r="CZ153" s="134">
        <f t="shared" si="254"/>
        <v>0</v>
      </c>
      <c r="DA153" s="134">
        <f t="shared" si="255"/>
        <v>0</v>
      </c>
      <c r="DB153" s="134">
        <f t="shared" si="256"/>
        <v>0</v>
      </c>
      <c r="DC153" s="134">
        <f t="shared" si="257"/>
        <v>0</v>
      </c>
      <c r="DD153" s="134">
        <f t="shared" si="258"/>
        <v>0</v>
      </c>
      <c r="DE153" s="134">
        <f t="shared" si="259"/>
        <v>0</v>
      </c>
      <c r="DF153" s="134">
        <f t="shared" si="260"/>
        <v>0</v>
      </c>
      <c r="DG153" s="149">
        <f t="shared" si="284"/>
        <v>0</v>
      </c>
      <c r="DH153" s="149">
        <f t="shared" si="285"/>
        <v>0</v>
      </c>
      <c r="DI153" s="149">
        <f t="shared" si="286"/>
        <v>0</v>
      </c>
      <c r="DJ153" s="149">
        <f t="shared" si="287"/>
        <v>0</v>
      </c>
      <c r="DK153" s="149">
        <f t="shared" si="288"/>
        <v>0</v>
      </c>
      <c r="DL153" s="149">
        <f t="shared" si="289"/>
        <v>0</v>
      </c>
      <c r="DM153" s="149">
        <f t="shared" si="290"/>
        <v>0</v>
      </c>
      <c r="DN153" s="149">
        <f t="shared" si="291"/>
        <v>0</v>
      </c>
      <c r="DO153" s="149">
        <f t="shared" si="292"/>
        <v>0</v>
      </c>
      <c r="DP153" s="149">
        <f t="shared" si="293"/>
        <v>0</v>
      </c>
      <c r="DQ153" s="134">
        <f t="array" ref="DQ153">MIN(IF(JPRL=AI153,$AG$15:$AG$214))</f>
        <v>0</v>
      </c>
      <c r="DR153" s="134">
        <f t="array" ref="DR153">MAX(IF(JPRL=AI153,$AG$15:$AG$214))</f>
        <v>0</v>
      </c>
      <c r="DS153" s="132">
        <f t="shared" si="294"/>
        <v>0</v>
      </c>
    </row>
    <row r="154" spans="1:123" ht="24.95" customHeight="1" x14ac:dyDescent="0.25">
      <c r="A154" s="5">
        <v>140</v>
      </c>
      <c r="B154" s="214"/>
      <c r="C154" s="215"/>
      <c r="D154" s="193"/>
      <c r="E154" s="174"/>
      <c r="F154" s="175"/>
      <c r="G154" s="175"/>
      <c r="H154" s="175"/>
      <c r="I154" s="9"/>
      <c r="J154" s="169"/>
      <c r="K154" s="9"/>
      <c r="L154" s="170"/>
      <c r="M154" s="171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13"/>
      <c r="Y154" s="21"/>
      <c r="Z154" s="176"/>
      <c r="AA154" s="187">
        <f t="shared" si="261"/>
        <v>0</v>
      </c>
      <c r="AB154" s="7">
        <f t="shared" si="262"/>
        <v>0</v>
      </c>
      <c r="AC154" s="7">
        <f t="shared" si="226"/>
        <v>0</v>
      </c>
      <c r="AD154" s="10">
        <f t="shared" si="263"/>
        <v>0</v>
      </c>
      <c r="AE154" s="7">
        <f t="shared" si="264"/>
        <v>0</v>
      </c>
      <c r="AF154" s="7" t="str">
        <f t="shared" si="265"/>
        <v/>
      </c>
      <c r="AG154" s="10">
        <f t="shared" si="227"/>
        <v>0</v>
      </c>
      <c r="AH154" s="3" t="str">
        <f t="shared" si="295"/>
        <v/>
      </c>
      <c r="AI154" s="3" t="str">
        <f t="shared" si="296"/>
        <v/>
      </c>
      <c r="AJ154" s="3" t="str">
        <f t="array" ref="AJ154">IF(OR(AI154=$AI$15:AI153),"",AI154)</f>
        <v/>
      </c>
      <c r="AK154" s="3" t="str">
        <f t="shared" si="228"/>
        <v/>
      </c>
      <c r="AL154" s="3" t="str">
        <f t="array" ref="AL154">IF(OR(AK154=$AK$15:AK153),"",AK154)</f>
        <v/>
      </c>
      <c r="AM154" s="139" t="str">
        <f t="shared" si="266"/>
        <v/>
      </c>
      <c r="AN154" s="139" t="str">
        <f t="shared" si="267"/>
        <v/>
      </c>
      <c r="AO154" s="139" t="str">
        <f t="shared" si="268"/>
        <v/>
      </c>
      <c r="AP154" s="139" t="str">
        <f t="shared" si="269"/>
        <v/>
      </c>
      <c r="AQ154" s="139" t="str">
        <f t="shared" si="270"/>
        <v/>
      </c>
      <c r="AR154" s="10">
        <f t="shared" si="229"/>
        <v>0</v>
      </c>
      <c r="AS154" s="10">
        <f t="shared" si="230"/>
        <v>0</v>
      </c>
      <c r="AT154" s="10">
        <f t="shared" si="231"/>
        <v>0</v>
      </c>
      <c r="AU154" s="10">
        <f t="shared" si="232"/>
        <v>0</v>
      </c>
      <c r="AV154" s="10">
        <f t="shared" si="271"/>
        <v>0</v>
      </c>
      <c r="AW154" s="10">
        <f t="shared" si="233"/>
        <v>0</v>
      </c>
      <c r="AX154" s="10">
        <f t="shared" si="234"/>
        <v>0</v>
      </c>
      <c r="AY154" s="10">
        <f t="shared" si="235"/>
        <v>0</v>
      </c>
      <c r="AZ154" s="10">
        <f t="shared" si="236"/>
        <v>0</v>
      </c>
      <c r="BA154" s="10">
        <f t="shared" si="272"/>
        <v>0</v>
      </c>
      <c r="BB154" s="10">
        <f t="shared" si="237"/>
        <v>0</v>
      </c>
      <c r="BC154" s="10">
        <f t="shared" si="238"/>
        <v>0</v>
      </c>
      <c r="BD154" s="10">
        <f t="shared" si="239"/>
        <v>0</v>
      </c>
      <c r="BE154" s="10">
        <f t="shared" si="240"/>
        <v>0</v>
      </c>
      <c r="BF154" s="10">
        <f t="shared" si="273"/>
        <v>0</v>
      </c>
      <c r="BG154" s="10">
        <f t="shared" si="241"/>
        <v>0</v>
      </c>
      <c r="BH154" s="10">
        <f t="shared" si="242"/>
        <v>0</v>
      </c>
      <c r="BI154" s="10">
        <f t="shared" si="243"/>
        <v>0</v>
      </c>
      <c r="BJ154" s="10">
        <f t="shared" si="244"/>
        <v>0</v>
      </c>
      <c r="BK154" s="10">
        <f t="shared" si="274"/>
        <v>0</v>
      </c>
      <c r="BL154" s="20">
        <f t="shared" si="275"/>
        <v>0</v>
      </c>
      <c r="BM154" s="20">
        <f t="shared" si="276"/>
        <v>0</v>
      </c>
      <c r="BN154" s="20">
        <f t="shared" si="277"/>
        <v>0</v>
      </c>
      <c r="BO154" s="20">
        <f t="shared" si="278"/>
        <v>0</v>
      </c>
      <c r="BP154" s="10"/>
      <c r="BQ154" s="10"/>
      <c r="BR154" s="10"/>
      <c r="BS154" s="20">
        <f t="shared" si="279"/>
        <v>0</v>
      </c>
      <c r="BT154" s="20">
        <f t="shared" si="280"/>
        <v>0</v>
      </c>
      <c r="BU154" s="20">
        <f t="shared" si="245"/>
        <v>0</v>
      </c>
      <c r="BV154" s="20">
        <f t="shared" si="246"/>
        <v>0</v>
      </c>
      <c r="BW154" s="20">
        <f t="shared" si="247"/>
        <v>0</v>
      </c>
      <c r="BX154" s="20">
        <f t="shared" si="248"/>
        <v>0</v>
      </c>
      <c r="BY154" s="20">
        <f t="shared" si="249"/>
        <v>0</v>
      </c>
      <c r="BZ154" s="20">
        <f t="shared" si="250"/>
        <v>0</v>
      </c>
      <c r="CA154" s="20">
        <f t="shared" si="281"/>
        <v>0</v>
      </c>
      <c r="CB154" s="20">
        <f t="shared" si="282"/>
        <v>0</v>
      </c>
      <c r="CD154" s="20">
        <f t="shared" si="283"/>
        <v>0</v>
      </c>
      <c r="CH154" s="110"/>
      <c r="CI154" s="22"/>
      <c r="CJ154" s="7"/>
      <c r="CV154" s="134">
        <f t="shared" si="297"/>
        <v>0</v>
      </c>
      <c r="CW154" s="134">
        <f t="shared" si="251"/>
        <v>0</v>
      </c>
      <c r="CX154" s="134">
        <f t="shared" si="252"/>
        <v>0</v>
      </c>
      <c r="CY154" s="134">
        <f t="shared" si="253"/>
        <v>0</v>
      </c>
      <c r="CZ154" s="134">
        <f t="shared" si="254"/>
        <v>0</v>
      </c>
      <c r="DA154" s="134">
        <f t="shared" si="255"/>
        <v>0</v>
      </c>
      <c r="DB154" s="134">
        <f t="shared" si="256"/>
        <v>0</v>
      </c>
      <c r="DC154" s="134">
        <f t="shared" si="257"/>
        <v>0</v>
      </c>
      <c r="DD154" s="134">
        <f t="shared" si="258"/>
        <v>0</v>
      </c>
      <c r="DE154" s="134">
        <f t="shared" si="259"/>
        <v>0</v>
      </c>
      <c r="DF154" s="134">
        <f t="shared" si="260"/>
        <v>0</v>
      </c>
      <c r="DG154" s="149">
        <f t="shared" si="284"/>
        <v>0</v>
      </c>
      <c r="DH154" s="149">
        <f t="shared" si="285"/>
        <v>0</v>
      </c>
      <c r="DI154" s="149">
        <f t="shared" si="286"/>
        <v>0</v>
      </c>
      <c r="DJ154" s="149">
        <f t="shared" si="287"/>
        <v>0</v>
      </c>
      <c r="DK154" s="149">
        <f t="shared" si="288"/>
        <v>0</v>
      </c>
      <c r="DL154" s="149">
        <f t="shared" si="289"/>
        <v>0</v>
      </c>
      <c r="DM154" s="149">
        <f t="shared" si="290"/>
        <v>0</v>
      </c>
      <c r="DN154" s="149">
        <f t="shared" si="291"/>
        <v>0</v>
      </c>
      <c r="DO154" s="149">
        <f t="shared" si="292"/>
        <v>0</v>
      </c>
      <c r="DP154" s="149">
        <f t="shared" si="293"/>
        <v>0</v>
      </c>
      <c r="DQ154" s="134">
        <f t="array" ref="DQ154">MIN(IF(JPRL=AI154,$AG$15:$AG$214))</f>
        <v>0</v>
      </c>
      <c r="DR154" s="134">
        <f t="array" ref="DR154">MAX(IF(JPRL=AI154,$AG$15:$AG$214))</f>
        <v>0</v>
      </c>
      <c r="DS154" s="132">
        <f t="shared" si="294"/>
        <v>0</v>
      </c>
    </row>
    <row r="155" spans="1:123" ht="24.95" customHeight="1" x14ac:dyDescent="0.25">
      <c r="A155" s="5">
        <v>141</v>
      </c>
      <c r="B155" s="214"/>
      <c r="C155" s="215"/>
      <c r="D155" s="193"/>
      <c r="E155" s="174"/>
      <c r="F155" s="175"/>
      <c r="G155" s="175"/>
      <c r="H155" s="175"/>
      <c r="I155" s="9"/>
      <c r="J155" s="169"/>
      <c r="K155" s="9"/>
      <c r="L155" s="170"/>
      <c r="M155" s="171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13"/>
      <c r="Y155" s="21"/>
      <c r="Z155" s="176"/>
      <c r="AA155" s="187">
        <f t="shared" si="261"/>
        <v>0</v>
      </c>
      <c r="AB155" s="7">
        <f t="shared" si="262"/>
        <v>0</v>
      </c>
      <c r="AC155" s="7">
        <f t="shared" si="226"/>
        <v>0</v>
      </c>
      <c r="AD155" s="10">
        <f t="shared" si="263"/>
        <v>0</v>
      </c>
      <c r="AE155" s="7">
        <f t="shared" si="264"/>
        <v>0</v>
      </c>
      <c r="AF155" s="7" t="str">
        <f t="shared" si="265"/>
        <v/>
      </c>
      <c r="AG155" s="10">
        <f t="shared" si="227"/>
        <v>0</v>
      </c>
      <c r="AH155" s="3" t="str">
        <f t="shared" si="295"/>
        <v/>
      </c>
      <c r="AI155" s="3" t="str">
        <f t="shared" si="296"/>
        <v/>
      </c>
      <c r="AJ155" s="3" t="str">
        <f t="array" ref="AJ155">IF(OR(AI155=$AI$15:AI154),"",AI155)</f>
        <v/>
      </c>
      <c r="AK155" s="3" t="str">
        <f t="shared" si="228"/>
        <v/>
      </c>
      <c r="AL155" s="3" t="str">
        <f t="array" ref="AL155">IF(OR(AK155=$AK$15:AK154),"",AK155)</f>
        <v/>
      </c>
      <c r="AM155" s="139" t="str">
        <f t="shared" si="266"/>
        <v/>
      </c>
      <c r="AN155" s="139" t="str">
        <f t="shared" si="267"/>
        <v/>
      </c>
      <c r="AO155" s="139" t="str">
        <f t="shared" si="268"/>
        <v/>
      </c>
      <c r="AP155" s="139" t="str">
        <f t="shared" si="269"/>
        <v/>
      </c>
      <c r="AQ155" s="139" t="str">
        <f t="shared" si="270"/>
        <v/>
      </c>
      <c r="AR155" s="10">
        <f t="shared" si="229"/>
        <v>0</v>
      </c>
      <c r="AS155" s="10">
        <f t="shared" si="230"/>
        <v>0</v>
      </c>
      <c r="AT155" s="10">
        <f t="shared" si="231"/>
        <v>0</v>
      </c>
      <c r="AU155" s="10">
        <f t="shared" si="232"/>
        <v>0</v>
      </c>
      <c r="AV155" s="10">
        <f t="shared" si="271"/>
        <v>0</v>
      </c>
      <c r="AW155" s="10">
        <f t="shared" si="233"/>
        <v>0</v>
      </c>
      <c r="AX155" s="10">
        <f t="shared" si="234"/>
        <v>0</v>
      </c>
      <c r="AY155" s="10">
        <f t="shared" si="235"/>
        <v>0</v>
      </c>
      <c r="AZ155" s="10">
        <f t="shared" si="236"/>
        <v>0</v>
      </c>
      <c r="BA155" s="10">
        <f t="shared" si="272"/>
        <v>0</v>
      </c>
      <c r="BB155" s="10">
        <f t="shared" si="237"/>
        <v>0</v>
      </c>
      <c r="BC155" s="10">
        <f t="shared" si="238"/>
        <v>0</v>
      </c>
      <c r="BD155" s="10">
        <f t="shared" si="239"/>
        <v>0</v>
      </c>
      <c r="BE155" s="10">
        <f t="shared" si="240"/>
        <v>0</v>
      </c>
      <c r="BF155" s="10">
        <f t="shared" si="273"/>
        <v>0</v>
      </c>
      <c r="BG155" s="10">
        <f t="shared" si="241"/>
        <v>0</v>
      </c>
      <c r="BH155" s="10">
        <f t="shared" si="242"/>
        <v>0</v>
      </c>
      <c r="BI155" s="10">
        <f t="shared" si="243"/>
        <v>0</v>
      </c>
      <c r="BJ155" s="10">
        <f t="shared" si="244"/>
        <v>0</v>
      </c>
      <c r="BK155" s="10">
        <f t="shared" si="274"/>
        <v>0</v>
      </c>
      <c r="BL155" s="20">
        <f t="shared" si="275"/>
        <v>0</v>
      </c>
      <c r="BM155" s="20">
        <f t="shared" si="276"/>
        <v>0</v>
      </c>
      <c r="BN155" s="20">
        <f t="shared" si="277"/>
        <v>0</v>
      </c>
      <c r="BO155" s="20">
        <f t="shared" si="278"/>
        <v>0</v>
      </c>
      <c r="BP155" s="10"/>
      <c r="BQ155" s="10"/>
      <c r="BR155" s="10"/>
      <c r="BS155" s="20">
        <f t="shared" si="279"/>
        <v>0</v>
      </c>
      <c r="BT155" s="20">
        <f t="shared" si="280"/>
        <v>0</v>
      </c>
      <c r="BU155" s="20">
        <f t="shared" si="245"/>
        <v>0</v>
      </c>
      <c r="BV155" s="20">
        <f t="shared" si="246"/>
        <v>0</v>
      </c>
      <c r="BW155" s="20">
        <f t="shared" si="247"/>
        <v>0</v>
      </c>
      <c r="BX155" s="20">
        <f t="shared" si="248"/>
        <v>0</v>
      </c>
      <c r="BY155" s="20">
        <f t="shared" si="249"/>
        <v>0</v>
      </c>
      <c r="BZ155" s="20">
        <f t="shared" si="250"/>
        <v>0</v>
      </c>
      <c r="CA155" s="20">
        <f t="shared" si="281"/>
        <v>0</v>
      </c>
      <c r="CB155" s="20">
        <f t="shared" si="282"/>
        <v>0</v>
      </c>
      <c r="CD155" s="20">
        <f t="shared" si="283"/>
        <v>0</v>
      </c>
      <c r="CH155" s="110"/>
      <c r="CI155" s="22"/>
      <c r="CJ155" s="7"/>
      <c r="CV155" s="134">
        <f t="shared" si="297"/>
        <v>0</v>
      </c>
      <c r="CW155" s="134">
        <f t="shared" si="251"/>
        <v>0</v>
      </c>
      <c r="CX155" s="134">
        <f t="shared" si="252"/>
        <v>0</v>
      </c>
      <c r="CY155" s="134">
        <f t="shared" si="253"/>
        <v>0</v>
      </c>
      <c r="CZ155" s="134">
        <f t="shared" si="254"/>
        <v>0</v>
      </c>
      <c r="DA155" s="134">
        <f t="shared" si="255"/>
        <v>0</v>
      </c>
      <c r="DB155" s="134">
        <f t="shared" si="256"/>
        <v>0</v>
      </c>
      <c r="DC155" s="134">
        <f t="shared" si="257"/>
        <v>0</v>
      </c>
      <c r="DD155" s="134">
        <f t="shared" si="258"/>
        <v>0</v>
      </c>
      <c r="DE155" s="134">
        <f t="shared" si="259"/>
        <v>0</v>
      </c>
      <c r="DF155" s="134">
        <f t="shared" si="260"/>
        <v>0</v>
      </c>
      <c r="DG155" s="149">
        <f t="shared" si="284"/>
        <v>0</v>
      </c>
      <c r="DH155" s="149">
        <f t="shared" si="285"/>
        <v>0</v>
      </c>
      <c r="DI155" s="149">
        <f t="shared" si="286"/>
        <v>0</v>
      </c>
      <c r="DJ155" s="149">
        <f t="shared" si="287"/>
        <v>0</v>
      </c>
      <c r="DK155" s="149">
        <f t="shared" si="288"/>
        <v>0</v>
      </c>
      <c r="DL155" s="149">
        <f t="shared" si="289"/>
        <v>0</v>
      </c>
      <c r="DM155" s="149">
        <f t="shared" si="290"/>
        <v>0</v>
      </c>
      <c r="DN155" s="149">
        <f t="shared" si="291"/>
        <v>0</v>
      </c>
      <c r="DO155" s="149">
        <f t="shared" si="292"/>
        <v>0</v>
      </c>
      <c r="DP155" s="149">
        <f t="shared" si="293"/>
        <v>0</v>
      </c>
      <c r="DQ155" s="134">
        <f t="array" ref="DQ155">MIN(IF(JPRL=AI155,$AG$15:$AG$214))</f>
        <v>0</v>
      </c>
      <c r="DR155" s="134">
        <f t="array" ref="DR155">MAX(IF(JPRL=AI155,$AG$15:$AG$214))</f>
        <v>0</v>
      </c>
      <c r="DS155" s="132">
        <f t="shared" si="294"/>
        <v>0</v>
      </c>
    </row>
    <row r="156" spans="1:123" ht="24.95" customHeight="1" x14ac:dyDescent="0.25">
      <c r="A156" s="5">
        <v>142</v>
      </c>
      <c r="B156" s="214"/>
      <c r="C156" s="215"/>
      <c r="D156" s="193"/>
      <c r="E156" s="174"/>
      <c r="F156" s="175"/>
      <c r="G156" s="175"/>
      <c r="H156" s="175"/>
      <c r="I156" s="9"/>
      <c r="J156" s="169"/>
      <c r="K156" s="9"/>
      <c r="L156" s="170"/>
      <c r="M156" s="171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13"/>
      <c r="Y156" s="21"/>
      <c r="Z156" s="176"/>
      <c r="AA156" s="187">
        <f t="shared" si="261"/>
        <v>0</v>
      </c>
      <c r="AB156" s="7">
        <f t="shared" si="262"/>
        <v>0</v>
      </c>
      <c r="AC156" s="7">
        <f t="shared" si="226"/>
        <v>0</v>
      </c>
      <c r="AD156" s="10">
        <f t="shared" si="263"/>
        <v>0</v>
      </c>
      <c r="AE156" s="7">
        <f t="shared" si="264"/>
        <v>0</v>
      </c>
      <c r="AF156" s="7" t="str">
        <f t="shared" si="265"/>
        <v/>
      </c>
      <c r="AG156" s="10">
        <f t="shared" si="227"/>
        <v>0</v>
      </c>
      <c r="AH156" s="3" t="str">
        <f t="shared" si="295"/>
        <v/>
      </c>
      <c r="AI156" s="3" t="str">
        <f t="shared" si="296"/>
        <v/>
      </c>
      <c r="AJ156" s="3" t="str">
        <f t="array" ref="AJ156">IF(OR(AI156=$AI$15:AI155),"",AI156)</f>
        <v/>
      </c>
      <c r="AK156" s="3" t="str">
        <f t="shared" si="228"/>
        <v/>
      </c>
      <c r="AL156" s="3" t="str">
        <f t="array" ref="AL156">IF(OR(AK156=$AK$15:AK155),"",AK156)</f>
        <v/>
      </c>
      <c r="AM156" s="139" t="str">
        <f t="shared" si="266"/>
        <v/>
      </c>
      <c r="AN156" s="139" t="str">
        <f t="shared" si="267"/>
        <v/>
      </c>
      <c r="AO156" s="139" t="str">
        <f t="shared" si="268"/>
        <v/>
      </c>
      <c r="AP156" s="139" t="str">
        <f t="shared" si="269"/>
        <v/>
      </c>
      <c r="AQ156" s="139" t="str">
        <f t="shared" si="270"/>
        <v/>
      </c>
      <c r="AR156" s="10">
        <f t="shared" si="229"/>
        <v>0</v>
      </c>
      <c r="AS156" s="10">
        <f t="shared" si="230"/>
        <v>0</v>
      </c>
      <c r="AT156" s="10">
        <f t="shared" si="231"/>
        <v>0</v>
      </c>
      <c r="AU156" s="10">
        <f t="shared" si="232"/>
        <v>0</v>
      </c>
      <c r="AV156" s="10">
        <f t="shared" si="271"/>
        <v>0</v>
      </c>
      <c r="AW156" s="10">
        <f t="shared" si="233"/>
        <v>0</v>
      </c>
      <c r="AX156" s="10">
        <f t="shared" si="234"/>
        <v>0</v>
      </c>
      <c r="AY156" s="10">
        <f t="shared" si="235"/>
        <v>0</v>
      </c>
      <c r="AZ156" s="10">
        <f t="shared" si="236"/>
        <v>0</v>
      </c>
      <c r="BA156" s="10">
        <f t="shared" si="272"/>
        <v>0</v>
      </c>
      <c r="BB156" s="10">
        <f t="shared" si="237"/>
        <v>0</v>
      </c>
      <c r="BC156" s="10">
        <f t="shared" si="238"/>
        <v>0</v>
      </c>
      <c r="BD156" s="10">
        <f t="shared" si="239"/>
        <v>0</v>
      </c>
      <c r="BE156" s="10">
        <f t="shared" si="240"/>
        <v>0</v>
      </c>
      <c r="BF156" s="10">
        <f t="shared" si="273"/>
        <v>0</v>
      </c>
      <c r="BG156" s="10">
        <f t="shared" si="241"/>
        <v>0</v>
      </c>
      <c r="BH156" s="10">
        <f t="shared" si="242"/>
        <v>0</v>
      </c>
      <c r="BI156" s="10">
        <f t="shared" si="243"/>
        <v>0</v>
      </c>
      <c r="BJ156" s="10">
        <f t="shared" si="244"/>
        <v>0</v>
      </c>
      <c r="BK156" s="10">
        <f t="shared" si="274"/>
        <v>0</v>
      </c>
      <c r="BL156" s="20">
        <f t="shared" si="275"/>
        <v>0</v>
      </c>
      <c r="BM156" s="20">
        <f t="shared" si="276"/>
        <v>0</v>
      </c>
      <c r="BN156" s="20">
        <f t="shared" si="277"/>
        <v>0</v>
      </c>
      <c r="BO156" s="20">
        <f t="shared" si="278"/>
        <v>0</v>
      </c>
      <c r="BP156" s="10"/>
      <c r="BQ156" s="10"/>
      <c r="BR156" s="10"/>
      <c r="BS156" s="20">
        <f t="shared" si="279"/>
        <v>0</v>
      </c>
      <c r="BT156" s="20">
        <f t="shared" si="280"/>
        <v>0</v>
      </c>
      <c r="BU156" s="20">
        <f t="shared" si="245"/>
        <v>0</v>
      </c>
      <c r="BV156" s="20">
        <f t="shared" si="246"/>
        <v>0</v>
      </c>
      <c r="BW156" s="20">
        <f t="shared" si="247"/>
        <v>0</v>
      </c>
      <c r="BX156" s="20">
        <f t="shared" si="248"/>
        <v>0</v>
      </c>
      <c r="BY156" s="20">
        <f t="shared" si="249"/>
        <v>0</v>
      </c>
      <c r="BZ156" s="20">
        <f t="shared" si="250"/>
        <v>0</v>
      </c>
      <c r="CA156" s="20">
        <f t="shared" si="281"/>
        <v>0</v>
      </c>
      <c r="CB156" s="20">
        <f t="shared" si="282"/>
        <v>0</v>
      </c>
      <c r="CD156" s="20">
        <f t="shared" si="283"/>
        <v>0</v>
      </c>
      <c r="CH156" s="110"/>
      <c r="CI156" s="22"/>
      <c r="CJ156" s="7"/>
      <c r="CV156" s="134">
        <f t="shared" si="297"/>
        <v>0</v>
      </c>
      <c r="CW156" s="134">
        <f t="shared" si="251"/>
        <v>0</v>
      </c>
      <c r="CX156" s="134">
        <f t="shared" si="252"/>
        <v>0</v>
      </c>
      <c r="CY156" s="134">
        <f t="shared" si="253"/>
        <v>0</v>
      </c>
      <c r="CZ156" s="134">
        <f t="shared" si="254"/>
        <v>0</v>
      </c>
      <c r="DA156" s="134">
        <f t="shared" si="255"/>
        <v>0</v>
      </c>
      <c r="DB156" s="134">
        <f t="shared" si="256"/>
        <v>0</v>
      </c>
      <c r="DC156" s="134">
        <f t="shared" si="257"/>
        <v>0</v>
      </c>
      <c r="DD156" s="134">
        <f t="shared" si="258"/>
        <v>0</v>
      </c>
      <c r="DE156" s="134">
        <f t="shared" si="259"/>
        <v>0</v>
      </c>
      <c r="DF156" s="134">
        <f t="shared" si="260"/>
        <v>0</v>
      </c>
      <c r="DG156" s="149">
        <f t="shared" si="284"/>
        <v>0</v>
      </c>
      <c r="DH156" s="149">
        <f t="shared" si="285"/>
        <v>0</v>
      </c>
      <c r="DI156" s="149">
        <f t="shared" si="286"/>
        <v>0</v>
      </c>
      <c r="DJ156" s="149">
        <f t="shared" si="287"/>
        <v>0</v>
      </c>
      <c r="DK156" s="149">
        <f t="shared" si="288"/>
        <v>0</v>
      </c>
      <c r="DL156" s="149">
        <f t="shared" si="289"/>
        <v>0</v>
      </c>
      <c r="DM156" s="149">
        <f t="shared" si="290"/>
        <v>0</v>
      </c>
      <c r="DN156" s="149">
        <f t="shared" si="291"/>
        <v>0</v>
      </c>
      <c r="DO156" s="149">
        <f t="shared" si="292"/>
        <v>0</v>
      </c>
      <c r="DP156" s="149">
        <f t="shared" si="293"/>
        <v>0</v>
      </c>
      <c r="DQ156" s="134">
        <f t="array" ref="DQ156">MIN(IF(JPRL=AI156,$AG$15:$AG$214))</f>
        <v>0</v>
      </c>
      <c r="DR156" s="134">
        <f t="array" ref="DR156">MAX(IF(JPRL=AI156,$AG$15:$AG$214))</f>
        <v>0</v>
      </c>
      <c r="DS156" s="132">
        <f t="shared" si="294"/>
        <v>0</v>
      </c>
    </row>
    <row r="157" spans="1:123" ht="24.95" customHeight="1" x14ac:dyDescent="0.25">
      <c r="A157" s="5">
        <v>143</v>
      </c>
      <c r="B157" s="214"/>
      <c r="C157" s="215"/>
      <c r="D157" s="193"/>
      <c r="E157" s="174"/>
      <c r="F157" s="175"/>
      <c r="G157" s="175"/>
      <c r="H157" s="175"/>
      <c r="I157" s="9"/>
      <c r="J157" s="169"/>
      <c r="K157" s="9"/>
      <c r="L157" s="170"/>
      <c r="M157" s="171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13"/>
      <c r="Y157" s="21"/>
      <c r="Z157" s="176"/>
      <c r="AA157" s="187">
        <f t="shared" si="261"/>
        <v>0</v>
      </c>
      <c r="AB157" s="7">
        <f t="shared" si="262"/>
        <v>0</v>
      </c>
      <c r="AC157" s="7">
        <f t="shared" si="226"/>
        <v>0</v>
      </c>
      <c r="AD157" s="10">
        <f t="shared" si="263"/>
        <v>0</v>
      </c>
      <c r="AE157" s="7">
        <f t="shared" si="264"/>
        <v>0</v>
      </c>
      <c r="AF157" s="7" t="str">
        <f t="shared" si="265"/>
        <v/>
      </c>
      <c r="AG157" s="10">
        <f t="shared" si="227"/>
        <v>0</v>
      </c>
      <c r="AH157" s="3" t="str">
        <f t="shared" si="295"/>
        <v/>
      </c>
      <c r="AI157" s="3" t="str">
        <f t="shared" si="296"/>
        <v/>
      </c>
      <c r="AJ157" s="3" t="str">
        <f t="array" ref="AJ157">IF(OR(AI157=$AI$15:AI156),"",AI157)</f>
        <v/>
      </c>
      <c r="AK157" s="3" t="str">
        <f t="shared" si="228"/>
        <v/>
      </c>
      <c r="AL157" s="3" t="str">
        <f t="array" ref="AL157">IF(OR(AK157=$AK$15:AK156),"",AK157)</f>
        <v/>
      </c>
      <c r="AM157" s="139" t="str">
        <f t="shared" si="266"/>
        <v/>
      </c>
      <c r="AN157" s="139" t="str">
        <f t="shared" si="267"/>
        <v/>
      </c>
      <c r="AO157" s="139" t="str">
        <f t="shared" si="268"/>
        <v/>
      </c>
      <c r="AP157" s="139" t="str">
        <f t="shared" si="269"/>
        <v/>
      </c>
      <c r="AQ157" s="139" t="str">
        <f t="shared" si="270"/>
        <v/>
      </c>
      <c r="AR157" s="10">
        <f t="shared" si="229"/>
        <v>0</v>
      </c>
      <c r="AS157" s="10">
        <f t="shared" si="230"/>
        <v>0</v>
      </c>
      <c r="AT157" s="10">
        <f t="shared" si="231"/>
        <v>0</v>
      </c>
      <c r="AU157" s="10">
        <f t="shared" si="232"/>
        <v>0</v>
      </c>
      <c r="AV157" s="10">
        <f t="shared" si="271"/>
        <v>0</v>
      </c>
      <c r="AW157" s="10">
        <f t="shared" si="233"/>
        <v>0</v>
      </c>
      <c r="AX157" s="10">
        <f t="shared" si="234"/>
        <v>0</v>
      </c>
      <c r="AY157" s="10">
        <f t="shared" si="235"/>
        <v>0</v>
      </c>
      <c r="AZ157" s="10">
        <f t="shared" si="236"/>
        <v>0</v>
      </c>
      <c r="BA157" s="10">
        <f t="shared" si="272"/>
        <v>0</v>
      </c>
      <c r="BB157" s="10">
        <f t="shared" si="237"/>
        <v>0</v>
      </c>
      <c r="BC157" s="10">
        <f t="shared" si="238"/>
        <v>0</v>
      </c>
      <c r="BD157" s="10">
        <f t="shared" si="239"/>
        <v>0</v>
      </c>
      <c r="BE157" s="10">
        <f t="shared" si="240"/>
        <v>0</v>
      </c>
      <c r="BF157" s="10">
        <f t="shared" si="273"/>
        <v>0</v>
      </c>
      <c r="BG157" s="10">
        <f t="shared" si="241"/>
        <v>0</v>
      </c>
      <c r="BH157" s="10">
        <f t="shared" si="242"/>
        <v>0</v>
      </c>
      <c r="BI157" s="10">
        <f t="shared" si="243"/>
        <v>0</v>
      </c>
      <c r="BJ157" s="10">
        <f t="shared" si="244"/>
        <v>0</v>
      </c>
      <c r="BK157" s="10">
        <f t="shared" si="274"/>
        <v>0</v>
      </c>
      <c r="BL157" s="20">
        <f t="shared" si="275"/>
        <v>0</v>
      </c>
      <c r="BM157" s="20">
        <f t="shared" si="276"/>
        <v>0</v>
      </c>
      <c r="BN157" s="20">
        <f t="shared" si="277"/>
        <v>0</v>
      </c>
      <c r="BO157" s="20">
        <f t="shared" si="278"/>
        <v>0</v>
      </c>
      <c r="BP157" s="10"/>
      <c r="BQ157" s="10"/>
      <c r="BR157" s="10"/>
      <c r="BS157" s="20">
        <f t="shared" si="279"/>
        <v>0</v>
      </c>
      <c r="BT157" s="20">
        <f t="shared" si="280"/>
        <v>0</v>
      </c>
      <c r="BU157" s="20">
        <f t="shared" si="245"/>
        <v>0</v>
      </c>
      <c r="BV157" s="20">
        <f t="shared" si="246"/>
        <v>0</v>
      </c>
      <c r="BW157" s="20">
        <f t="shared" si="247"/>
        <v>0</v>
      </c>
      <c r="BX157" s="20">
        <f t="shared" si="248"/>
        <v>0</v>
      </c>
      <c r="BY157" s="20">
        <f t="shared" si="249"/>
        <v>0</v>
      </c>
      <c r="BZ157" s="20">
        <f t="shared" si="250"/>
        <v>0</v>
      </c>
      <c r="CA157" s="20">
        <f t="shared" si="281"/>
        <v>0</v>
      </c>
      <c r="CB157" s="20">
        <f t="shared" si="282"/>
        <v>0</v>
      </c>
      <c r="CD157" s="20">
        <f t="shared" si="283"/>
        <v>0</v>
      </c>
      <c r="CH157" s="110"/>
      <c r="CI157" s="22"/>
      <c r="CJ157" s="7"/>
      <c r="CV157" s="134">
        <f t="shared" si="297"/>
        <v>0</v>
      </c>
      <c r="CW157" s="134">
        <f t="shared" si="251"/>
        <v>0</v>
      </c>
      <c r="CX157" s="134">
        <f t="shared" si="252"/>
        <v>0</v>
      </c>
      <c r="CY157" s="134">
        <f t="shared" si="253"/>
        <v>0</v>
      </c>
      <c r="CZ157" s="134">
        <f t="shared" si="254"/>
        <v>0</v>
      </c>
      <c r="DA157" s="134">
        <f t="shared" si="255"/>
        <v>0</v>
      </c>
      <c r="DB157" s="134">
        <f t="shared" si="256"/>
        <v>0</v>
      </c>
      <c r="DC157" s="134">
        <f t="shared" si="257"/>
        <v>0</v>
      </c>
      <c r="DD157" s="134">
        <f t="shared" si="258"/>
        <v>0</v>
      </c>
      <c r="DE157" s="134">
        <f t="shared" si="259"/>
        <v>0</v>
      </c>
      <c r="DF157" s="134">
        <f t="shared" si="260"/>
        <v>0</v>
      </c>
      <c r="DG157" s="149">
        <f t="shared" si="284"/>
        <v>0</v>
      </c>
      <c r="DH157" s="149">
        <f t="shared" si="285"/>
        <v>0</v>
      </c>
      <c r="DI157" s="149">
        <f t="shared" si="286"/>
        <v>0</v>
      </c>
      <c r="DJ157" s="149">
        <f t="shared" si="287"/>
        <v>0</v>
      </c>
      <c r="DK157" s="149">
        <f t="shared" si="288"/>
        <v>0</v>
      </c>
      <c r="DL157" s="149">
        <f t="shared" si="289"/>
        <v>0</v>
      </c>
      <c r="DM157" s="149">
        <f t="shared" si="290"/>
        <v>0</v>
      </c>
      <c r="DN157" s="149">
        <f t="shared" si="291"/>
        <v>0</v>
      </c>
      <c r="DO157" s="149">
        <f t="shared" si="292"/>
        <v>0</v>
      </c>
      <c r="DP157" s="149">
        <f t="shared" si="293"/>
        <v>0</v>
      </c>
      <c r="DQ157" s="134">
        <f t="array" ref="DQ157">MIN(IF(JPRL=AI157,$AG$15:$AG$214))</f>
        <v>0</v>
      </c>
      <c r="DR157" s="134">
        <f t="array" ref="DR157">MAX(IF(JPRL=AI157,$AG$15:$AG$214))</f>
        <v>0</v>
      </c>
      <c r="DS157" s="132">
        <f t="shared" si="294"/>
        <v>0</v>
      </c>
    </row>
    <row r="158" spans="1:123" ht="24.95" customHeight="1" x14ac:dyDescent="0.25">
      <c r="A158" s="5">
        <v>144</v>
      </c>
      <c r="B158" s="214"/>
      <c r="C158" s="215"/>
      <c r="D158" s="193"/>
      <c r="E158" s="174"/>
      <c r="F158" s="175"/>
      <c r="G158" s="175"/>
      <c r="H158" s="175"/>
      <c r="I158" s="9"/>
      <c r="J158" s="169"/>
      <c r="K158" s="9"/>
      <c r="L158" s="170"/>
      <c r="M158" s="171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13"/>
      <c r="Y158" s="21"/>
      <c r="Z158" s="176"/>
      <c r="AA158" s="187">
        <f t="shared" si="261"/>
        <v>0</v>
      </c>
      <c r="AB158" s="7">
        <f t="shared" si="262"/>
        <v>0</v>
      </c>
      <c r="AC158" s="7">
        <f t="shared" si="226"/>
        <v>0</v>
      </c>
      <c r="AD158" s="10">
        <f t="shared" si="263"/>
        <v>0</v>
      </c>
      <c r="AE158" s="7">
        <f t="shared" si="264"/>
        <v>0</v>
      </c>
      <c r="AF158" s="7" t="str">
        <f t="shared" si="265"/>
        <v/>
      </c>
      <c r="AG158" s="10">
        <f t="shared" si="227"/>
        <v>0</v>
      </c>
      <c r="AH158" s="3" t="str">
        <f t="shared" si="295"/>
        <v/>
      </c>
      <c r="AI158" s="3" t="str">
        <f t="shared" si="296"/>
        <v/>
      </c>
      <c r="AJ158" s="3" t="str">
        <f t="array" ref="AJ158">IF(OR(AI158=$AI$15:AI157),"",AI158)</f>
        <v/>
      </c>
      <c r="AK158" s="3" t="str">
        <f t="shared" si="228"/>
        <v/>
      </c>
      <c r="AL158" s="3" t="str">
        <f t="array" ref="AL158">IF(OR(AK158=$AK$15:AK157),"",AK158)</f>
        <v/>
      </c>
      <c r="AM158" s="139" t="str">
        <f t="shared" si="266"/>
        <v/>
      </c>
      <c r="AN158" s="139" t="str">
        <f t="shared" si="267"/>
        <v/>
      </c>
      <c r="AO158" s="139" t="str">
        <f t="shared" si="268"/>
        <v/>
      </c>
      <c r="AP158" s="139" t="str">
        <f t="shared" si="269"/>
        <v/>
      </c>
      <c r="AQ158" s="139" t="str">
        <f t="shared" si="270"/>
        <v/>
      </c>
      <c r="AR158" s="10">
        <f t="shared" si="229"/>
        <v>0</v>
      </c>
      <c r="AS158" s="10">
        <f t="shared" si="230"/>
        <v>0</v>
      </c>
      <c r="AT158" s="10">
        <f t="shared" si="231"/>
        <v>0</v>
      </c>
      <c r="AU158" s="10">
        <f t="shared" si="232"/>
        <v>0</v>
      </c>
      <c r="AV158" s="10">
        <f t="shared" si="271"/>
        <v>0</v>
      </c>
      <c r="AW158" s="10">
        <f t="shared" si="233"/>
        <v>0</v>
      </c>
      <c r="AX158" s="10">
        <f t="shared" si="234"/>
        <v>0</v>
      </c>
      <c r="AY158" s="10">
        <f t="shared" si="235"/>
        <v>0</v>
      </c>
      <c r="AZ158" s="10">
        <f t="shared" si="236"/>
        <v>0</v>
      </c>
      <c r="BA158" s="10">
        <f t="shared" si="272"/>
        <v>0</v>
      </c>
      <c r="BB158" s="10">
        <f t="shared" si="237"/>
        <v>0</v>
      </c>
      <c r="BC158" s="10">
        <f t="shared" si="238"/>
        <v>0</v>
      </c>
      <c r="BD158" s="10">
        <f t="shared" si="239"/>
        <v>0</v>
      </c>
      <c r="BE158" s="10">
        <f t="shared" si="240"/>
        <v>0</v>
      </c>
      <c r="BF158" s="10">
        <f t="shared" si="273"/>
        <v>0</v>
      </c>
      <c r="BG158" s="10">
        <f t="shared" si="241"/>
        <v>0</v>
      </c>
      <c r="BH158" s="10">
        <f t="shared" si="242"/>
        <v>0</v>
      </c>
      <c r="BI158" s="10">
        <f t="shared" si="243"/>
        <v>0</v>
      </c>
      <c r="BJ158" s="10">
        <f t="shared" si="244"/>
        <v>0</v>
      </c>
      <c r="BK158" s="10">
        <f t="shared" si="274"/>
        <v>0</v>
      </c>
      <c r="BL158" s="20">
        <f t="shared" si="275"/>
        <v>0</v>
      </c>
      <c r="BM158" s="20">
        <f t="shared" si="276"/>
        <v>0</v>
      </c>
      <c r="BN158" s="20">
        <f t="shared" si="277"/>
        <v>0</v>
      </c>
      <c r="BO158" s="20">
        <f t="shared" si="278"/>
        <v>0</v>
      </c>
      <c r="BP158" s="10"/>
      <c r="BQ158" s="10"/>
      <c r="BR158" s="10"/>
      <c r="BS158" s="20">
        <f t="shared" si="279"/>
        <v>0</v>
      </c>
      <c r="BT158" s="20">
        <f t="shared" si="280"/>
        <v>0</v>
      </c>
      <c r="BU158" s="20">
        <f t="shared" si="245"/>
        <v>0</v>
      </c>
      <c r="BV158" s="20">
        <f t="shared" si="246"/>
        <v>0</v>
      </c>
      <c r="BW158" s="20">
        <f t="shared" si="247"/>
        <v>0</v>
      </c>
      <c r="BX158" s="20">
        <f t="shared" si="248"/>
        <v>0</v>
      </c>
      <c r="BY158" s="20">
        <f t="shared" si="249"/>
        <v>0</v>
      </c>
      <c r="BZ158" s="20">
        <f t="shared" si="250"/>
        <v>0</v>
      </c>
      <c r="CA158" s="20">
        <f t="shared" si="281"/>
        <v>0</v>
      </c>
      <c r="CB158" s="20">
        <f t="shared" si="282"/>
        <v>0</v>
      </c>
      <c r="CD158" s="20">
        <f t="shared" si="283"/>
        <v>0</v>
      </c>
      <c r="CH158" s="110"/>
      <c r="CI158" s="22"/>
      <c r="CJ158" s="7"/>
      <c r="CV158" s="134">
        <f t="shared" si="297"/>
        <v>0</v>
      </c>
      <c r="CW158" s="134">
        <f t="shared" si="251"/>
        <v>0</v>
      </c>
      <c r="CX158" s="134">
        <f t="shared" si="252"/>
        <v>0</v>
      </c>
      <c r="CY158" s="134">
        <f t="shared" si="253"/>
        <v>0</v>
      </c>
      <c r="CZ158" s="134">
        <f t="shared" si="254"/>
        <v>0</v>
      </c>
      <c r="DA158" s="134">
        <f t="shared" si="255"/>
        <v>0</v>
      </c>
      <c r="DB158" s="134">
        <f t="shared" si="256"/>
        <v>0</v>
      </c>
      <c r="DC158" s="134">
        <f t="shared" si="257"/>
        <v>0</v>
      </c>
      <c r="DD158" s="134">
        <f t="shared" si="258"/>
        <v>0</v>
      </c>
      <c r="DE158" s="134">
        <f t="shared" si="259"/>
        <v>0</v>
      </c>
      <c r="DF158" s="134">
        <f t="shared" si="260"/>
        <v>0</v>
      </c>
      <c r="DG158" s="149">
        <f t="shared" si="284"/>
        <v>0</v>
      </c>
      <c r="DH158" s="149">
        <f t="shared" si="285"/>
        <v>0</v>
      </c>
      <c r="DI158" s="149">
        <f t="shared" si="286"/>
        <v>0</v>
      </c>
      <c r="DJ158" s="149">
        <f t="shared" si="287"/>
        <v>0</v>
      </c>
      <c r="DK158" s="149">
        <f t="shared" si="288"/>
        <v>0</v>
      </c>
      <c r="DL158" s="149">
        <f t="shared" si="289"/>
        <v>0</v>
      </c>
      <c r="DM158" s="149">
        <f t="shared" si="290"/>
        <v>0</v>
      </c>
      <c r="DN158" s="149">
        <f t="shared" si="291"/>
        <v>0</v>
      </c>
      <c r="DO158" s="149">
        <f t="shared" si="292"/>
        <v>0</v>
      </c>
      <c r="DP158" s="149">
        <f t="shared" si="293"/>
        <v>0</v>
      </c>
      <c r="DQ158" s="134">
        <f t="array" ref="DQ158">MIN(IF(JPRL=AI158,$AG$15:$AG$214))</f>
        <v>0</v>
      </c>
      <c r="DR158" s="134">
        <f t="array" ref="DR158">MAX(IF(JPRL=AI158,$AG$15:$AG$214))</f>
        <v>0</v>
      </c>
      <c r="DS158" s="132">
        <f t="shared" si="294"/>
        <v>0</v>
      </c>
    </row>
    <row r="159" spans="1:123" ht="24.95" customHeight="1" x14ac:dyDescent="0.25">
      <c r="A159" s="5">
        <v>145</v>
      </c>
      <c r="B159" s="214"/>
      <c r="C159" s="215"/>
      <c r="D159" s="193"/>
      <c r="E159" s="174"/>
      <c r="F159" s="175"/>
      <c r="G159" s="175"/>
      <c r="H159" s="175"/>
      <c r="I159" s="9"/>
      <c r="J159" s="169"/>
      <c r="K159" s="9"/>
      <c r="L159" s="170"/>
      <c r="M159" s="171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13"/>
      <c r="Y159" s="21"/>
      <c r="Z159" s="176"/>
      <c r="AA159" s="187">
        <f t="shared" si="261"/>
        <v>0</v>
      </c>
      <c r="AB159" s="7">
        <f t="shared" si="262"/>
        <v>0</v>
      </c>
      <c r="AC159" s="7">
        <f t="shared" si="226"/>
        <v>0</v>
      </c>
      <c r="AD159" s="10">
        <f t="shared" si="263"/>
        <v>0</v>
      </c>
      <c r="AE159" s="7">
        <f t="shared" si="264"/>
        <v>0</v>
      </c>
      <c r="AF159" s="7" t="str">
        <f t="shared" si="265"/>
        <v/>
      </c>
      <c r="AG159" s="10">
        <f t="shared" si="227"/>
        <v>0</v>
      </c>
      <c r="AH159" s="3" t="str">
        <f t="shared" si="295"/>
        <v/>
      </c>
      <c r="AI159" s="3" t="str">
        <f t="shared" si="296"/>
        <v/>
      </c>
      <c r="AJ159" s="3" t="str">
        <f t="array" ref="AJ159">IF(OR(AI159=$AI$15:AI158),"",AI159)</f>
        <v/>
      </c>
      <c r="AK159" s="3" t="str">
        <f t="shared" si="228"/>
        <v/>
      </c>
      <c r="AL159" s="3" t="str">
        <f t="array" ref="AL159">IF(OR(AK159=$AK$15:AK158),"",AK159)</f>
        <v/>
      </c>
      <c r="AM159" s="139" t="str">
        <f t="shared" si="266"/>
        <v/>
      </c>
      <c r="AN159" s="139" t="str">
        <f t="shared" si="267"/>
        <v/>
      </c>
      <c r="AO159" s="139" t="str">
        <f t="shared" si="268"/>
        <v/>
      </c>
      <c r="AP159" s="139" t="str">
        <f t="shared" si="269"/>
        <v/>
      </c>
      <c r="AQ159" s="139" t="str">
        <f t="shared" si="270"/>
        <v/>
      </c>
      <c r="AR159" s="10">
        <f t="shared" si="229"/>
        <v>0</v>
      </c>
      <c r="AS159" s="10">
        <f t="shared" si="230"/>
        <v>0</v>
      </c>
      <c r="AT159" s="10">
        <f t="shared" si="231"/>
        <v>0</v>
      </c>
      <c r="AU159" s="10">
        <f t="shared" si="232"/>
        <v>0</v>
      </c>
      <c r="AV159" s="10">
        <f t="shared" si="271"/>
        <v>0</v>
      </c>
      <c r="AW159" s="10">
        <f t="shared" si="233"/>
        <v>0</v>
      </c>
      <c r="AX159" s="10">
        <f t="shared" si="234"/>
        <v>0</v>
      </c>
      <c r="AY159" s="10">
        <f t="shared" si="235"/>
        <v>0</v>
      </c>
      <c r="AZ159" s="10">
        <f t="shared" si="236"/>
        <v>0</v>
      </c>
      <c r="BA159" s="10">
        <f t="shared" si="272"/>
        <v>0</v>
      </c>
      <c r="BB159" s="10">
        <f t="shared" si="237"/>
        <v>0</v>
      </c>
      <c r="BC159" s="10">
        <f t="shared" si="238"/>
        <v>0</v>
      </c>
      <c r="BD159" s="10">
        <f t="shared" si="239"/>
        <v>0</v>
      </c>
      <c r="BE159" s="10">
        <f t="shared" si="240"/>
        <v>0</v>
      </c>
      <c r="BF159" s="10">
        <f t="shared" si="273"/>
        <v>0</v>
      </c>
      <c r="BG159" s="10">
        <f t="shared" si="241"/>
        <v>0</v>
      </c>
      <c r="BH159" s="10">
        <f t="shared" si="242"/>
        <v>0</v>
      </c>
      <c r="BI159" s="10">
        <f t="shared" si="243"/>
        <v>0</v>
      </c>
      <c r="BJ159" s="10">
        <f t="shared" si="244"/>
        <v>0</v>
      </c>
      <c r="BK159" s="10">
        <f t="shared" si="274"/>
        <v>0</v>
      </c>
      <c r="BL159" s="20">
        <f t="shared" si="275"/>
        <v>0</v>
      </c>
      <c r="BM159" s="20">
        <f t="shared" si="276"/>
        <v>0</v>
      </c>
      <c r="BN159" s="20">
        <f t="shared" si="277"/>
        <v>0</v>
      </c>
      <c r="BO159" s="20">
        <f t="shared" si="278"/>
        <v>0</v>
      </c>
      <c r="BP159" s="10"/>
      <c r="BQ159" s="10"/>
      <c r="BR159" s="10"/>
      <c r="BS159" s="20">
        <f t="shared" si="279"/>
        <v>0</v>
      </c>
      <c r="BT159" s="20">
        <f t="shared" si="280"/>
        <v>0</v>
      </c>
      <c r="BU159" s="20">
        <f t="shared" si="245"/>
        <v>0</v>
      </c>
      <c r="BV159" s="20">
        <f t="shared" si="246"/>
        <v>0</v>
      </c>
      <c r="BW159" s="20">
        <f t="shared" si="247"/>
        <v>0</v>
      </c>
      <c r="BX159" s="20">
        <f t="shared" si="248"/>
        <v>0</v>
      </c>
      <c r="BY159" s="20">
        <f t="shared" si="249"/>
        <v>0</v>
      </c>
      <c r="BZ159" s="20">
        <f t="shared" si="250"/>
        <v>0</v>
      </c>
      <c r="CA159" s="20">
        <f t="shared" si="281"/>
        <v>0</v>
      </c>
      <c r="CB159" s="20">
        <f t="shared" si="282"/>
        <v>0</v>
      </c>
      <c r="CD159" s="20">
        <f t="shared" si="283"/>
        <v>0</v>
      </c>
      <c r="CH159" s="110"/>
      <c r="CI159" s="22"/>
      <c r="CJ159" s="7"/>
      <c r="CV159" s="134">
        <f t="shared" si="297"/>
        <v>0</v>
      </c>
      <c r="CW159" s="134">
        <f t="shared" si="251"/>
        <v>0</v>
      </c>
      <c r="CX159" s="134">
        <f t="shared" si="252"/>
        <v>0</v>
      </c>
      <c r="CY159" s="134">
        <f t="shared" si="253"/>
        <v>0</v>
      </c>
      <c r="CZ159" s="134">
        <f t="shared" si="254"/>
        <v>0</v>
      </c>
      <c r="DA159" s="134">
        <f t="shared" si="255"/>
        <v>0</v>
      </c>
      <c r="DB159" s="134">
        <f t="shared" si="256"/>
        <v>0</v>
      </c>
      <c r="DC159" s="134">
        <f t="shared" si="257"/>
        <v>0</v>
      </c>
      <c r="DD159" s="134">
        <f t="shared" si="258"/>
        <v>0</v>
      </c>
      <c r="DE159" s="134">
        <f t="shared" si="259"/>
        <v>0</v>
      </c>
      <c r="DF159" s="134">
        <f t="shared" si="260"/>
        <v>0</v>
      </c>
      <c r="DG159" s="149">
        <f t="shared" si="284"/>
        <v>0</v>
      </c>
      <c r="DH159" s="149">
        <f t="shared" si="285"/>
        <v>0</v>
      </c>
      <c r="DI159" s="149">
        <f t="shared" si="286"/>
        <v>0</v>
      </c>
      <c r="DJ159" s="149">
        <f t="shared" si="287"/>
        <v>0</v>
      </c>
      <c r="DK159" s="149">
        <f t="shared" si="288"/>
        <v>0</v>
      </c>
      <c r="DL159" s="149">
        <f t="shared" si="289"/>
        <v>0</v>
      </c>
      <c r="DM159" s="149">
        <f t="shared" si="290"/>
        <v>0</v>
      </c>
      <c r="DN159" s="149">
        <f t="shared" si="291"/>
        <v>0</v>
      </c>
      <c r="DO159" s="149">
        <f t="shared" si="292"/>
        <v>0</v>
      </c>
      <c r="DP159" s="149">
        <f t="shared" si="293"/>
        <v>0</v>
      </c>
      <c r="DQ159" s="134">
        <f t="array" ref="DQ159">MIN(IF(JPRL=AI159,$AG$15:$AG$214))</f>
        <v>0</v>
      </c>
      <c r="DR159" s="134">
        <f t="array" ref="DR159">MAX(IF(JPRL=AI159,$AG$15:$AG$214))</f>
        <v>0</v>
      </c>
      <c r="DS159" s="132">
        <f t="shared" si="294"/>
        <v>0</v>
      </c>
    </row>
    <row r="160" spans="1:123" ht="24.95" customHeight="1" x14ac:dyDescent="0.25">
      <c r="A160" s="5">
        <v>146</v>
      </c>
      <c r="B160" s="214"/>
      <c r="C160" s="215"/>
      <c r="D160" s="193"/>
      <c r="E160" s="174"/>
      <c r="F160" s="175"/>
      <c r="G160" s="175"/>
      <c r="H160" s="175"/>
      <c r="I160" s="9"/>
      <c r="J160" s="169"/>
      <c r="K160" s="9"/>
      <c r="L160" s="170"/>
      <c r="M160" s="171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13"/>
      <c r="Y160" s="21"/>
      <c r="Z160" s="176"/>
      <c r="AA160" s="187">
        <f t="shared" si="261"/>
        <v>0</v>
      </c>
      <c r="AB160" s="7">
        <f t="shared" si="262"/>
        <v>0</v>
      </c>
      <c r="AC160" s="7">
        <f t="shared" si="226"/>
        <v>0</v>
      </c>
      <c r="AD160" s="10">
        <f t="shared" si="263"/>
        <v>0</v>
      </c>
      <c r="AE160" s="7">
        <f t="shared" si="264"/>
        <v>0</v>
      </c>
      <c r="AF160" s="7" t="str">
        <f t="shared" si="265"/>
        <v/>
      </c>
      <c r="AG160" s="10">
        <f t="shared" si="227"/>
        <v>0</v>
      </c>
      <c r="AH160" s="3" t="str">
        <f t="shared" si="295"/>
        <v/>
      </c>
      <c r="AI160" s="3" t="str">
        <f t="shared" si="296"/>
        <v/>
      </c>
      <c r="AJ160" s="3" t="str">
        <f t="array" ref="AJ160">IF(OR(AI160=$AI$15:AI159),"",AI160)</f>
        <v/>
      </c>
      <c r="AK160" s="3" t="str">
        <f t="shared" si="228"/>
        <v/>
      </c>
      <c r="AL160" s="3" t="str">
        <f t="array" ref="AL160">IF(OR(AK160=$AK$15:AK159),"",AK160)</f>
        <v/>
      </c>
      <c r="AM160" s="139" t="str">
        <f t="shared" si="266"/>
        <v/>
      </c>
      <c r="AN160" s="139" t="str">
        <f t="shared" si="267"/>
        <v/>
      </c>
      <c r="AO160" s="139" t="str">
        <f t="shared" si="268"/>
        <v/>
      </c>
      <c r="AP160" s="139" t="str">
        <f t="shared" si="269"/>
        <v/>
      </c>
      <c r="AQ160" s="139" t="str">
        <f t="shared" si="270"/>
        <v/>
      </c>
      <c r="AR160" s="10">
        <f t="shared" si="229"/>
        <v>0</v>
      </c>
      <c r="AS160" s="10">
        <f t="shared" si="230"/>
        <v>0</v>
      </c>
      <c r="AT160" s="10">
        <f t="shared" si="231"/>
        <v>0</v>
      </c>
      <c r="AU160" s="10">
        <f t="shared" si="232"/>
        <v>0</v>
      </c>
      <c r="AV160" s="10">
        <f t="shared" si="271"/>
        <v>0</v>
      </c>
      <c r="AW160" s="10">
        <f t="shared" si="233"/>
        <v>0</v>
      </c>
      <c r="AX160" s="10">
        <f t="shared" si="234"/>
        <v>0</v>
      </c>
      <c r="AY160" s="10">
        <f t="shared" si="235"/>
        <v>0</v>
      </c>
      <c r="AZ160" s="10">
        <f t="shared" si="236"/>
        <v>0</v>
      </c>
      <c r="BA160" s="10">
        <f t="shared" si="272"/>
        <v>0</v>
      </c>
      <c r="BB160" s="10">
        <f t="shared" si="237"/>
        <v>0</v>
      </c>
      <c r="BC160" s="10">
        <f t="shared" si="238"/>
        <v>0</v>
      </c>
      <c r="BD160" s="10">
        <f t="shared" si="239"/>
        <v>0</v>
      </c>
      <c r="BE160" s="10">
        <f t="shared" si="240"/>
        <v>0</v>
      </c>
      <c r="BF160" s="10">
        <f t="shared" si="273"/>
        <v>0</v>
      </c>
      <c r="BG160" s="10">
        <f t="shared" si="241"/>
        <v>0</v>
      </c>
      <c r="BH160" s="10">
        <f t="shared" si="242"/>
        <v>0</v>
      </c>
      <c r="BI160" s="10">
        <f t="shared" si="243"/>
        <v>0</v>
      </c>
      <c r="BJ160" s="10">
        <f t="shared" si="244"/>
        <v>0</v>
      </c>
      <c r="BK160" s="10">
        <f t="shared" si="274"/>
        <v>0</v>
      </c>
      <c r="BL160" s="20">
        <f t="shared" si="275"/>
        <v>0</v>
      </c>
      <c r="BM160" s="20">
        <f t="shared" si="276"/>
        <v>0</v>
      </c>
      <c r="BN160" s="20">
        <f t="shared" si="277"/>
        <v>0</v>
      </c>
      <c r="BO160" s="20">
        <f t="shared" si="278"/>
        <v>0</v>
      </c>
      <c r="BP160" s="10"/>
      <c r="BQ160" s="10"/>
      <c r="BR160" s="10"/>
      <c r="BS160" s="20">
        <f t="shared" si="279"/>
        <v>0</v>
      </c>
      <c r="BT160" s="20">
        <f t="shared" si="280"/>
        <v>0</v>
      </c>
      <c r="BU160" s="20">
        <f t="shared" si="245"/>
        <v>0</v>
      </c>
      <c r="BV160" s="20">
        <f t="shared" si="246"/>
        <v>0</v>
      </c>
      <c r="BW160" s="20">
        <f t="shared" si="247"/>
        <v>0</v>
      </c>
      <c r="BX160" s="20">
        <f t="shared" si="248"/>
        <v>0</v>
      </c>
      <c r="BY160" s="20">
        <f t="shared" si="249"/>
        <v>0</v>
      </c>
      <c r="BZ160" s="20">
        <f t="shared" si="250"/>
        <v>0</v>
      </c>
      <c r="CA160" s="20">
        <f t="shared" si="281"/>
        <v>0</v>
      </c>
      <c r="CB160" s="20">
        <f t="shared" si="282"/>
        <v>0</v>
      </c>
      <c r="CD160" s="20">
        <f t="shared" si="283"/>
        <v>0</v>
      </c>
      <c r="CH160" s="110"/>
      <c r="CI160" s="22"/>
      <c r="CJ160" s="7"/>
      <c r="CV160" s="134">
        <f t="shared" si="297"/>
        <v>0</v>
      </c>
      <c r="CW160" s="134">
        <f t="shared" si="251"/>
        <v>0</v>
      </c>
      <c r="CX160" s="134">
        <f t="shared" si="252"/>
        <v>0</v>
      </c>
      <c r="CY160" s="134">
        <f t="shared" si="253"/>
        <v>0</v>
      </c>
      <c r="CZ160" s="134">
        <f t="shared" si="254"/>
        <v>0</v>
      </c>
      <c r="DA160" s="134">
        <f t="shared" si="255"/>
        <v>0</v>
      </c>
      <c r="DB160" s="134">
        <f t="shared" si="256"/>
        <v>0</v>
      </c>
      <c r="DC160" s="134">
        <f t="shared" si="257"/>
        <v>0</v>
      </c>
      <c r="DD160" s="134">
        <f t="shared" si="258"/>
        <v>0</v>
      </c>
      <c r="DE160" s="134">
        <f t="shared" si="259"/>
        <v>0</v>
      </c>
      <c r="DF160" s="134">
        <f t="shared" si="260"/>
        <v>0</v>
      </c>
      <c r="DG160" s="149">
        <f t="shared" si="284"/>
        <v>0</v>
      </c>
      <c r="DH160" s="149">
        <f t="shared" si="285"/>
        <v>0</v>
      </c>
      <c r="DI160" s="149">
        <f t="shared" si="286"/>
        <v>0</v>
      </c>
      <c r="DJ160" s="149">
        <f t="shared" si="287"/>
        <v>0</v>
      </c>
      <c r="DK160" s="149">
        <f t="shared" si="288"/>
        <v>0</v>
      </c>
      <c r="DL160" s="149">
        <f t="shared" si="289"/>
        <v>0</v>
      </c>
      <c r="DM160" s="149">
        <f t="shared" si="290"/>
        <v>0</v>
      </c>
      <c r="DN160" s="149">
        <f t="shared" si="291"/>
        <v>0</v>
      </c>
      <c r="DO160" s="149">
        <f t="shared" si="292"/>
        <v>0</v>
      </c>
      <c r="DP160" s="149">
        <f t="shared" si="293"/>
        <v>0</v>
      </c>
      <c r="DQ160" s="134">
        <f t="array" ref="DQ160">MIN(IF(JPRL=AI160,$AG$15:$AG$214))</f>
        <v>0</v>
      </c>
      <c r="DR160" s="134">
        <f t="array" ref="DR160">MAX(IF(JPRL=AI160,$AG$15:$AG$214))</f>
        <v>0</v>
      </c>
      <c r="DS160" s="132">
        <f t="shared" si="294"/>
        <v>0</v>
      </c>
    </row>
    <row r="161" spans="1:123" ht="24.95" customHeight="1" x14ac:dyDescent="0.25">
      <c r="A161" s="5">
        <v>147</v>
      </c>
      <c r="B161" s="214"/>
      <c r="C161" s="215"/>
      <c r="D161" s="193"/>
      <c r="E161" s="174"/>
      <c r="F161" s="175"/>
      <c r="G161" s="175"/>
      <c r="H161" s="175"/>
      <c r="I161" s="9"/>
      <c r="J161" s="169"/>
      <c r="K161" s="9"/>
      <c r="L161" s="170"/>
      <c r="M161" s="171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13"/>
      <c r="Y161" s="21"/>
      <c r="Z161" s="176"/>
      <c r="AA161" s="187">
        <f t="shared" si="261"/>
        <v>0</v>
      </c>
      <c r="AB161" s="7">
        <f t="shared" si="262"/>
        <v>0</v>
      </c>
      <c r="AC161" s="7">
        <f t="shared" si="226"/>
        <v>0</v>
      </c>
      <c r="AD161" s="10">
        <f t="shared" si="263"/>
        <v>0</v>
      </c>
      <c r="AE161" s="7">
        <f t="shared" si="264"/>
        <v>0</v>
      </c>
      <c r="AF161" s="7" t="str">
        <f t="shared" si="265"/>
        <v/>
      </c>
      <c r="AG161" s="10">
        <f t="shared" si="227"/>
        <v>0</v>
      </c>
      <c r="AH161" s="3" t="str">
        <f t="shared" si="295"/>
        <v/>
      </c>
      <c r="AI161" s="3" t="str">
        <f t="shared" si="296"/>
        <v/>
      </c>
      <c r="AJ161" s="3" t="str">
        <f t="array" ref="AJ161">IF(OR(AI161=$AI$15:AI160),"",AI161)</f>
        <v/>
      </c>
      <c r="AK161" s="3" t="str">
        <f t="shared" si="228"/>
        <v/>
      </c>
      <c r="AL161" s="3" t="str">
        <f t="array" ref="AL161">IF(OR(AK161=$AK$15:AK160),"",AK161)</f>
        <v/>
      </c>
      <c r="AM161" s="139" t="str">
        <f t="shared" si="266"/>
        <v/>
      </c>
      <c r="AN161" s="139" t="str">
        <f t="shared" si="267"/>
        <v/>
      </c>
      <c r="AO161" s="139" t="str">
        <f t="shared" si="268"/>
        <v/>
      </c>
      <c r="AP161" s="139" t="str">
        <f t="shared" si="269"/>
        <v/>
      </c>
      <c r="AQ161" s="139" t="str">
        <f t="shared" si="270"/>
        <v/>
      </c>
      <c r="AR161" s="10">
        <f t="shared" si="229"/>
        <v>0</v>
      </c>
      <c r="AS161" s="10">
        <f t="shared" si="230"/>
        <v>0</v>
      </c>
      <c r="AT161" s="10">
        <f t="shared" si="231"/>
        <v>0</v>
      </c>
      <c r="AU161" s="10">
        <f t="shared" si="232"/>
        <v>0</v>
      </c>
      <c r="AV161" s="10">
        <f t="shared" si="271"/>
        <v>0</v>
      </c>
      <c r="AW161" s="10">
        <f t="shared" si="233"/>
        <v>0</v>
      </c>
      <c r="AX161" s="10">
        <f t="shared" si="234"/>
        <v>0</v>
      </c>
      <c r="AY161" s="10">
        <f t="shared" si="235"/>
        <v>0</v>
      </c>
      <c r="AZ161" s="10">
        <f t="shared" si="236"/>
        <v>0</v>
      </c>
      <c r="BA161" s="10">
        <f t="shared" si="272"/>
        <v>0</v>
      </c>
      <c r="BB161" s="10">
        <f t="shared" si="237"/>
        <v>0</v>
      </c>
      <c r="BC161" s="10">
        <f t="shared" si="238"/>
        <v>0</v>
      </c>
      <c r="BD161" s="10">
        <f t="shared" si="239"/>
        <v>0</v>
      </c>
      <c r="BE161" s="10">
        <f t="shared" si="240"/>
        <v>0</v>
      </c>
      <c r="BF161" s="10">
        <f t="shared" si="273"/>
        <v>0</v>
      </c>
      <c r="BG161" s="10">
        <f t="shared" si="241"/>
        <v>0</v>
      </c>
      <c r="BH161" s="10">
        <f t="shared" si="242"/>
        <v>0</v>
      </c>
      <c r="BI161" s="10">
        <f t="shared" si="243"/>
        <v>0</v>
      </c>
      <c r="BJ161" s="10">
        <f t="shared" si="244"/>
        <v>0</v>
      </c>
      <c r="BK161" s="10">
        <f t="shared" si="274"/>
        <v>0</v>
      </c>
      <c r="BL161" s="20">
        <f t="shared" si="275"/>
        <v>0</v>
      </c>
      <c r="BM161" s="20">
        <f t="shared" si="276"/>
        <v>0</v>
      </c>
      <c r="BN161" s="20">
        <f t="shared" si="277"/>
        <v>0</v>
      </c>
      <c r="BO161" s="20">
        <f t="shared" si="278"/>
        <v>0</v>
      </c>
      <c r="BP161" s="10"/>
      <c r="BQ161" s="10"/>
      <c r="BR161" s="10"/>
      <c r="BS161" s="20">
        <f t="shared" si="279"/>
        <v>0</v>
      </c>
      <c r="BT161" s="20">
        <f t="shared" si="280"/>
        <v>0</v>
      </c>
      <c r="BU161" s="20">
        <f t="shared" si="245"/>
        <v>0</v>
      </c>
      <c r="BV161" s="20">
        <f t="shared" si="246"/>
        <v>0</v>
      </c>
      <c r="BW161" s="20">
        <f t="shared" si="247"/>
        <v>0</v>
      </c>
      <c r="BX161" s="20">
        <f t="shared" si="248"/>
        <v>0</v>
      </c>
      <c r="BY161" s="20">
        <f t="shared" si="249"/>
        <v>0</v>
      </c>
      <c r="BZ161" s="20">
        <f t="shared" si="250"/>
        <v>0</v>
      </c>
      <c r="CA161" s="20">
        <f t="shared" si="281"/>
        <v>0</v>
      </c>
      <c r="CB161" s="20">
        <f t="shared" si="282"/>
        <v>0</v>
      </c>
      <c r="CD161" s="20">
        <f t="shared" si="283"/>
        <v>0</v>
      </c>
      <c r="CH161" s="110"/>
      <c r="CI161" s="22"/>
      <c r="CJ161" s="7"/>
      <c r="CV161" s="134">
        <f t="shared" si="297"/>
        <v>0</v>
      </c>
      <c r="CW161" s="134">
        <f t="shared" si="251"/>
        <v>0</v>
      </c>
      <c r="CX161" s="134">
        <f t="shared" si="252"/>
        <v>0</v>
      </c>
      <c r="CY161" s="134">
        <f t="shared" si="253"/>
        <v>0</v>
      </c>
      <c r="CZ161" s="134">
        <f t="shared" si="254"/>
        <v>0</v>
      </c>
      <c r="DA161" s="134">
        <f t="shared" si="255"/>
        <v>0</v>
      </c>
      <c r="DB161" s="134">
        <f t="shared" si="256"/>
        <v>0</v>
      </c>
      <c r="DC161" s="134">
        <f t="shared" si="257"/>
        <v>0</v>
      </c>
      <c r="DD161" s="134">
        <f t="shared" si="258"/>
        <v>0</v>
      </c>
      <c r="DE161" s="134">
        <f t="shared" si="259"/>
        <v>0</v>
      </c>
      <c r="DF161" s="134">
        <f t="shared" si="260"/>
        <v>0</v>
      </c>
      <c r="DG161" s="149">
        <f t="shared" si="284"/>
        <v>0</v>
      </c>
      <c r="DH161" s="149">
        <f t="shared" si="285"/>
        <v>0</v>
      </c>
      <c r="DI161" s="149">
        <f t="shared" si="286"/>
        <v>0</v>
      </c>
      <c r="DJ161" s="149">
        <f t="shared" si="287"/>
        <v>0</v>
      </c>
      <c r="DK161" s="149">
        <f t="shared" si="288"/>
        <v>0</v>
      </c>
      <c r="DL161" s="149">
        <f t="shared" si="289"/>
        <v>0</v>
      </c>
      <c r="DM161" s="149">
        <f t="shared" si="290"/>
        <v>0</v>
      </c>
      <c r="DN161" s="149">
        <f t="shared" si="291"/>
        <v>0</v>
      </c>
      <c r="DO161" s="149">
        <f t="shared" si="292"/>
        <v>0</v>
      </c>
      <c r="DP161" s="149">
        <f t="shared" si="293"/>
        <v>0</v>
      </c>
      <c r="DQ161" s="134">
        <f t="array" ref="DQ161">MIN(IF(JPRL=AI161,$AG$15:$AG$214))</f>
        <v>0</v>
      </c>
      <c r="DR161" s="134">
        <f t="array" ref="DR161">MAX(IF(JPRL=AI161,$AG$15:$AG$214))</f>
        <v>0</v>
      </c>
      <c r="DS161" s="132">
        <f t="shared" si="294"/>
        <v>0</v>
      </c>
    </row>
    <row r="162" spans="1:123" ht="24.95" customHeight="1" x14ac:dyDescent="0.25">
      <c r="A162" s="5">
        <v>148</v>
      </c>
      <c r="B162" s="214"/>
      <c r="C162" s="215"/>
      <c r="D162" s="193"/>
      <c r="E162" s="174"/>
      <c r="F162" s="175"/>
      <c r="G162" s="175"/>
      <c r="H162" s="175"/>
      <c r="I162" s="9"/>
      <c r="J162" s="169"/>
      <c r="K162" s="9"/>
      <c r="L162" s="170"/>
      <c r="M162" s="171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13"/>
      <c r="Y162" s="21"/>
      <c r="Z162" s="176"/>
      <c r="AA162" s="187">
        <f t="shared" si="261"/>
        <v>0</v>
      </c>
      <c r="AB162" s="7">
        <f t="shared" si="262"/>
        <v>0</v>
      </c>
      <c r="AC162" s="7">
        <f t="shared" si="226"/>
        <v>0</v>
      </c>
      <c r="AD162" s="10">
        <f t="shared" si="263"/>
        <v>0</v>
      </c>
      <c r="AE162" s="7">
        <f t="shared" si="264"/>
        <v>0</v>
      </c>
      <c r="AF162" s="7" t="str">
        <f t="shared" si="265"/>
        <v/>
      </c>
      <c r="AG162" s="10">
        <f t="shared" si="227"/>
        <v>0</v>
      </c>
      <c r="AH162" s="3" t="str">
        <f t="shared" si="295"/>
        <v/>
      </c>
      <c r="AI162" s="3" t="str">
        <f t="shared" si="296"/>
        <v/>
      </c>
      <c r="AJ162" s="3" t="str">
        <f t="array" ref="AJ162">IF(OR(AI162=$AI$15:AI161),"",AI162)</f>
        <v/>
      </c>
      <c r="AK162" s="3" t="str">
        <f t="shared" si="228"/>
        <v/>
      </c>
      <c r="AL162" s="3" t="str">
        <f t="array" ref="AL162">IF(OR(AK162=$AK$15:AK161),"",AK162)</f>
        <v/>
      </c>
      <c r="AM162" s="139" t="str">
        <f t="shared" si="266"/>
        <v/>
      </c>
      <c r="AN162" s="139" t="str">
        <f t="shared" si="267"/>
        <v/>
      </c>
      <c r="AO162" s="139" t="str">
        <f t="shared" si="268"/>
        <v/>
      </c>
      <c r="AP162" s="139" t="str">
        <f t="shared" si="269"/>
        <v/>
      </c>
      <c r="AQ162" s="139" t="str">
        <f t="shared" si="270"/>
        <v/>
      </c>
      <c r="AR162" s="10">
        <f t="shared" si="229"/>
        <v>0</v>
      </c>
      <c r="AS162" s="10">
        <f t="shared" si="230"/>
        <v>0</v>
      </c>
      <c r="AT162" s="10">
        <f t="shared" si="231"/>
        <v>0</v>
      </c>
      <c r="AU162" s="10">
        <f t="shared" si="232"/>
        <v>0</v>
      </c>
      <c r="AV162" s="10">
        <f t="shared" si="271"/>
        <v>0</v>
      </c>
      <c r="AW162" s="10">
        <f t="shared" si="233"/>
        <v>0</v>
      </c>
      <c r="AX162" s="10">
        <f t="shared" si="234"/>
        <v>0</v>
      </c>
      <c r="AY162" s="10">
        <f t="shared" si="235"/>
        <v>0</v>
      </c>
      <c r="AZ162" s="10">
        <f t="shared" si="236"/>
        <v>0</v>
      </c>
      <c r="BA162" s="10">
        <f t="shared" si="272"/>
        <v>0</v>
      </c>
      <c r="BB162" s="10">
        <f t="shared" si="237"/>
        <v>0</v>
      </c>
      <c r="BC162" s="10">
        <f t="shared" si="238"/>
        <v>0</v>
      </c>
      <c r="BD162" s="10">
        <f t="shared" si="239"/>
        <v>0</v>
      </c>
      <c r="BE162" s="10">
        <f t="shared" si="240"/>
        <v>0</v>
      </c>
      <c r="BF162" s="10">
        <f t="shared" si="273"/>
        <v>0</v>
      </c>
      <c r="BG162" s="10">
        <f t="shared" si="241"/>
        <v>0</v>
      </c>
      <c r="BH162" s="10">
        <f t="shared" si="242"/>
        <v>0</v>
      </c>
      <c r="BI162" s="10">
        <f t="shared" si="243"/>
        <v>0</v>
      </c>
      <c r="BJ162" s="10">
        <f t="shared" si="244"/>
        <v>0</v>
      </c>
      <c r="BK162" s="10">
        <f t="shared" si="274"/>
        <v>0</v>
      </c>
      <c r="BL162" s="20">
        <f t="shared" si="275"/>
        <v>0</v>
      </c>
      <c r="BM162" s="20">
        <f t="shared" si="276"/>
        <v>0</v>
      </c>
      <c r="BN162" s="20">
        <f t="shared" si="277"/>
        <v>0</v>
      </c>
      <c r="BO162" s="20">
        <f t="shared" si="278"/>
        <v>0</v>
      </c>
      <c r="BP162" s="10"/>
      <c r="BQ162" s="10"/>
      <c r="BR162" s="10"/>
      <c r="BS162" s="20">
        <f t="shared" si="279"/>
        <v>0</v>
      </c>
      <c r="BT162" s="20">
        <f t="shared" si="280"/>
        <v>0</v>
      </c>
      <c r="BU162" s="20">
        <f t="shared" si="245"/>
        <v>0</v>
      </c>
      <c r="BV162" s="20">
        <f t="shared" si="246"/>
        <v>0</v>
      </c>
      <c r="BW162" s="20">
        <f t="shared" si="247"/>
        <v>0</v>
      </c>
      <c r="BX162" s="20">
        <f t="shared" si="248"/>
        <v>0</v>
      </c>
      <c r="BY162" s="20">
        <f t="shared" si="249"/>
        <v>0</v>
      </c>
      <c r="BZ162" s="20">
        <f t="shared" si="250"/>
        <v>0</v>
      </c>
      <c r="CA162" s="20">
        <f t="shared" si="281"/>
        <v>0</v>
      </c>
      <c r="CB162" s="20">
        <f t="shared" si="282"/>
        <v>0</v>
      </c>
      <c r="CD162" s="20">
        <f t="shared" si="283"/>
        <v>0</v>
      </c>
      <c r="CH162" s="110"/>
      <c r="CI162" s="22"/>
      <c r="CJ162" s="7"/>
      <c r="CV162" s="134">
        <f t="shared" si="297"/>
        <v>0</v>
      </c>
      <c r="CW162" s="134">
        <f t="shared" si="251"/>
        <v>0</v>
      </c>
      <c r="CX162" s="134">
        <f t="shared" si="252"/>
        <v>0</v>
      </c>
      <c r="CY162" s="134">
        <f t="shared" si="253"/>
        <v>0</v>
      </c>
      <c r="CZ162" s="134">
        <f t="shared" si="254"/>
        <v>0</v>
      </c>
      <c r="DA162" s="134">
        <f t="shared" si="255"/>
        <v>0</v>
      </c>
      <c r="DB162" s="134">
        <f t="shared" si="256"/>
        <v>0</v>
      </c>
      <c r="DC162" s="134">
        <f t="shared" si="257"/>
        <v>0</v>
      </c>
      <c r="DD162" s="134">
        <f t="shared" si="258"/>
        <v>0</v>
      </c>
      <c r="DE162" s="134">
        <f t="shared" si="259"/>
        <v>0</v>
      </c>
      <c r="DF162" s="134">
        <f t="shared" si="260"/>
        <v>0</v>
      </c>
      <c r="DG162" s="149">
        <f t="shared" si="284"/>
        <v>0</v>
      </c>
      <c r="DH162" s="149">
        <f t="shared" si="285"/>
        <v>0</v>
      </c>
      <c r="DI162" s="149">
        <f t="shared" si="286"/>
        <v>0</v>
      </c>
      <c r="DJ162" s="149">
        <f t="shared" si="287"/>
        <v>0</v>
      </c>
      <c r="DK162" s="149">
        <f t="shared" si="288"/>
        <v>0</v>
      </c>
      <c r="DL162" s="149">
        <f t="shared" si="289"/>
        <v>0</v>
      </c>
      <c r="DM162" s="149">
        <f t="shared" si="290"/>
        <v>0</v>
      </c>
      <c r="DN162" s="149">
        <f t="shared" si="291"/>
        <v>0</v>
      </c>
      <c r="DO162" s="149">
        <f t="shared" si="292"/>
        <v>0</v>
      </c>
      <c r="DP162" s="149">
        <f t="shared" si="293"/>
        <v>0</v>
      </c>
      <c r="DQ162" s="134">
        <f t="array" ref="DQ162">MIN(IF(JPRL=AI162,$AG$15:$AG$214))</f>
        <v>0</v>
      </c>
      <c r="DR162" s="134">
        <f t="array" ref="DR162">MAX(IF(JPRL=AI162,$AG$15:$AG$214))</f>
        <v>0</v>
      </c>
      <c r="DS162" s="132">
        <f t="shared" si="294"/>
        <v>0</v>
      </c>
    </row>
    <row r="163" spans="1:123" ht="24.95" customHeight="1" x14ac:dyDescent="0.25">
      <c r="A163" s="5">
        <v>149</v>
      </c>
      <c r="B163" s="214"/>
      <c r="C163" s="215"/>
      <c r="D163" s="193"/>
      <c r="E163" s="174"/>
      <c r="F163" s="175"/>
      <c r="G163" s="175"/>
      <c r="H163" s="175"/>
      <c r="I163" s="9"/>
      <c r="J163" s="169"/>
      <c r="K163" s="9"/>
      <c r="L163" s="170"/>
      <c r="M163" s="171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3"/>
      <c r="Y163" s="21"/>
      <c r="Z163" s="176"/>
      <c r="AA163" s="187">
        <f t="shared" si="261"/>
        <v>0</v>
      </c>
      <c r="AB163" s="7">
        <f t="shared" si="262"/>
        <v>0</v>
      </c>
      <c r="AC163" s="7">
        <f t="shared" si="226"/>
        <v>0</v>
      </c>
      <c r="AD163" s="10">
        <f t="shared" si="263"/>
        <v>0</v>
      </c>
      <c r="AE163" s="7">
        <f t="shared" si="264"/>
        <v>0</v>
      </c>
      <c r="AF163" s="7" t="str">
        <f t="shared" si="265"/>
        <v/>
      </c>
      <c r="AG163" s="10">
        <f t="shared" si="227"/>
        <v>0</v>
      </c>
      <c r="AH163" s="3" t="str">
        <f t="shared" si="295"/>
        <v/>
      </c>
      <c r="AI163" s="3" t="str">
        <f t="shared" si="296"/>
        <v/>
      </c>
      <c r="AJ163" s="3" t="str">
        <f t="array" ref="AJ163">IF(OR(AI163=$AI$15:AI162),"",AI163)</f>
        <v/>
      </c>
      <c r="AK163" s="3" t="str">
        <f t="shared" si="228"/>
        <v/>
      </c>
      <c r="AL163" s="3" t="str">
        <f t="array" ref="AL163">IF(OR(AK163=$AK$15:AK162),"",AK163)</f>
        <v/>
      </c>
      <c r="AM163" s="139" t="str">
        <f t="shared" si="266"/>
        <v/>
      </c>
      <c r="AN163" s="139" t="str">
        <f t="shared" si="267"/>
        <v/>
      </c>
      <c r="AO163" s="139" t="str">
        <f t="shared" si="268"/>
        <v/>
      </c>
      <c r="AP163" s="139" t="str">
        <f t="shared" si="269"/>
        <v/>
      </c>
      <c r="AQ163" s="139" t="str">
        <f t="shared" si="270"/>
        <v/>
      </c>
      <c r="AR163" s="10">
        <f t="shared" si="229"/>
        <v>0</v>
      </c>
      <c r="AS163" s="10">
        <f t="shared" si="230"/>
        <v>0</v>
      </c>
      <c r="AT163" s="10">
        <f t="shared" si="231"/>
        <v>0</v>
      </c>
      <c r="AU163" s="10">
        <f t="shared" si="232"/>
        <v>0</v>
      </c>
      <c r="AV163" s="10">
        <f t="shared" si="271"/>
        <v>0</v>
      </c>
      <c r="AW163" s="10">
        <f t="shared" si="233"/>
        <v>0</v>
      </c>
      <c r="AX163" s="10">
        <f t="shared" si="234"/>
        <v>0</v>
      </c>
      <c r="AY163" s="10">
        <f t="shared" si="235"/>
        <v>0</v>
      </c>
      <c r="AZ163" s="10">
        <f t="shared" si="236"/>
        <v>0</v>
      </c>
      <c r="BA163" s="10">
        <f t="shared" si="272"/>
        <v>0</v>
      </c>
      <c r="BB163" s="10">
        <f t="shared" si="237"/>
        <v>0</v>
      </c>
      <c r="BC163" s="10">
        <f t="shared" si="238"/>
        <v>0</v>
      </c>
      <c r="BD163" s="10">
        <f t="shared" si="239"/>
        <v>0</v>
      </c>
      <c r="BE163" s="10">
        <f t="shared" si="240"/>
        <v>0</v>
      </c>
      <c r="BF163" s="10">
        <f t="shared" si="273"/>
        <v>0</v>
      </c>
      <c r="BG163" s="10">
        <f t="shared" si="241"/>
        <v>0</v>
      </c>
      <c r="BH163" s="10">
        <f t="shared" si="242"/>
        <v>0</v>
      </c>
      <c r="BI163" s="10">
        <f t="shared" si="243"/>
        <v>0</v>
      </c>
      <c r="BJ163" s="10">
        <f t="shared" si="244"/>
        <v>0</v>
      </c>
      <c r="BK163" s="10">
        <f t="shared" si="274"/>
        <v>0</v>
      </c>
      <c r="BL163" s="20">
        <f t="shared" si="275"/>
        <v>0</v>
      </c>
      <c r="BM163" s="20">
        <f t="shared" si="276"/>
        <v>0</v>
      </c>
      <c r="BN163" s="20">
        <f t="shared" si="277"/>
        <v>0</v>
      </c>
      <c r="BO163" s="20">
        <f t="shared" si="278"/>
        <v>0</v>
      </c>
      <c r="BP163" s="10"/>
      <c r="BQ163" s="10"/>
      <c r="BR163" s="10"/>
      <c r="BS163" s="20">
        <f t="shared" si="279"/>
        <v>0</v>
      </c>
      <c r="BT163" s="20">
        <f t="shared" si="280"/>
        <v>0</v>
      </c>
      <c r="BU163" s="20">
        <f t="shared" si="245"/>
        <v>0</v>
      </c>
      <c r="BV163" s="20">
        <f t="shared" si="246"/>
        <v>0</v>
      </c>
      <c r="BW163" s="20">
        <f t="shared" si="247"/>
        <v>0</v>
      </c>
      <c r="BX163" s="20">
        <f t="shared" si="248"/>
        <v>0</v>
      </c>
      <c r="BY163" s="20">
        <f t="shared" si="249"/>
        <v>0</v>
      </c>
      <c r="BZ163" s="20">
        <f t="shared" si="250"/>
        <v>0</v>
      </c>
      <c r="CA163" s="20">
        <f t="shared" si="281"/>
        <v>0</v>
      </c>
      <c r="CB163" s="20">
        <f t="shared" si="282"/>
        <v>0</v>
      </c>
      <c r="CD163" s="20">
        <f t="shared" si="283"/>
        <v>0</v>
      </c>
      <c r="CH163" s="110"/>
      <c r="CI163" s="22"/>
      <c r="CJ163" s="7"/>
      <c r="CV163" s="134">
        <f t="shared" si="297"/>
        <v>0</v>
      </c>
      <c r="CW163" s="134">
        <f t="shared" si="251"/>
        <v>0</v>
      </c>
      <c r="CX163" s="134">
        <f t="shared" si="252"/>
        <v>0</v>
      </c>
      <c r="CY163" s="134">
        <f t="shared" si="253"/>
        <v>0</v>
      </c>
      <c r="CZ163" s="134">
        <f t="shared" si="254"/>
        <v>0</v>
      </c>
      <c r="DA163" s="134">
        <f t="shared" si="255"/>
        <v>0</v>
      </c>
      <c r="DB163" s="134">
        <f t="shared" si="256"/>
        <v>0</v>
      </c>
      <c r="DC163" s="134">
        <f t="shared" si="257"/>
        <v>0</v>
      </c>
      <c r="DD163" s="134">
        <f t="shared" si="258"/>
        <v>0</v>
      </c>
      <c r="DE163" s="134">
        <f t="shared" si="259"/>
        <v>0</v>
      </c>
      <c r="DF163" s="134">
        <f t="shared" si="260"/>
        <v>0</v>
      </c>
      <c r="DG163" s="149">
        <f t="shared" si="284"/>
        <v>0</v>
      </c>
      <c r="DH163" s="149">
        <f t="shared" si="285"/>
        <v>0</v>
      </c>
      <c r="DI163" s="149">
        <f t="shared" si="286"/>
        <v>0</v>
      </c>
      <c r="DJ163" s="149">
        <f t="shared" si="287"/>
        <v>0</v>
      </c>
      <c r="DK163" s="149">
        <f t="shared" si="288"/>
        <v>0</v>
      </c>
      <c r="DL163" s="149">
        <f t="shared" si="289"/>
        <v>0</v>
      </c>
      <c r="DM163" s="149">
        <f t="shared" si="290"/>
        <v>0</v>
      </c>
      <c r="DN163" s="149">
        <f t="shared" si="291"/>
        <v>0</v>
      </c>
      <c r="DO163" s="149">
        <f t="shared" si="292"/>
        <v>0</v>
      </c>
      <c r="DP163" s="149">
        <f t="shared" si="293"/>
        <v>0</v>
      </c>
      <c r="DQ163" s="134">
        <f t="array" ref="DQ163">MIN(IF(JPRL=AI163,$AG$15:$AG$214))</f>
        <v>0</v>
      </c>
      <c r="DR163" s="134">
        <f t="array" ref="DR163">MAX(IF(JPRL=AI163,$AG$15:$AG$214))</f>
        <v>0</v>
      </c>
      <c r="DS163" s="132">
        <f t="shared" si="294"/>
        <v>0</v>
      </c>
    </row>
    <row r="164" spans="1:123" ht="24.95" customHeight="1" x14ac:dyDescent="0.25">
      <c r="A164" s="5">
        <v>150</v>
      </c>
      <c r="B164" s="214"/>
      <c r="C164" s="215"/>
      <c r="D164" s="193"/>
      <c r="E164" s="174"/>
      <c r="F164" s="175"/>
      <c r="G164" s="175"/>
      <c r="H164" s="175"/>
      <c r="I164" s="9"/>
      <c r="J164" s="169"/>
      <c r="K164" s="9"/>
      <c r="L164" s="170"/>
      <c r="M164" s="171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3"/>
      <c r="Y164" s="21"/>
      <c r="Z164" s="176"/>
      <c r="AA164" s="187">
        <f t="shared" si="261"/>
        <v>0</v>
      </c>
      <c r="AB164" s="7">
        <f t="shared" si="262"/>
        <v>0</v>
      </c>
      <c r="AC164" s="7">
        <f t="shared" si="226"/>
        <v>0</v>
      </c>
      <c r="AD164" s="10">
        <f t="shared" si="263"/>
        <v>0</v>
      </c>
      <c r="AE164" s="7">
        <f t="shared" si="264"/>
        <v>0</v>
      </c>
      <c r="AF164" s="7" t="str">
        <f t="shared" si="265"/>
        <v/>
      </c>
      <c r="AG164" s="10">
        <f t="shared" si="227"/>
        <v>0</v>
      </c>
      <c r="AH164" s="3" t="str">
        <f t="shared" si="295"/>
        <v/>
      </c>
      <c r="AI164" s="3" t="str">
        <f t="shared" si="296"/>
        <v/>
      </c>
      <c r="AJ164" s="3" t="str">
        <f t="array" ref="AJ164">IF(OR(AI164=$AI$15:AI163),"",AI164)</f>
        <v/>
      </c>
      <c r="AK164" s="3" t="str">
        <f t="shared" si="228"/>
        <v/>
      </c>
      <c r="AL164" s="3" t="str">
        <f t="array" ref="AL164">IF(OR(AK164=$AK$15:AK163),"",AK164)</f>
        <v/>
      </c>
      <c r="AM164" s="139" t="str">
        <f t="shared" si="266"/>
        <v/>
      </c>
      <c r="AN164" s="139" t="str">
        <f t="shared" si="267"/>
        <v/>
      </c>
      <c r="AO164" s="139" t="str">
        <f t="shared" si="268"/>
        <v/>
      </c>
      <c r="AP164" s="139" t="str">
        <f t="shared" si="269"/>
        <v/>
      </c>
      <c r="AQ164" s="139" t="str">
        <f t="shared" si="270"/>
        <v/>
      </c>
      <c r="AR164" s="10">
        <f t="shared" si="229"/>
        <v>0</v>
      </c>
      <c r="AS164" s="10">
        <f t="shared" si="230"/>
        <v>0</v>
      </c>
      <c r="AT164" s="10">
        <f t="shared" si="231"/>
        <v>0</v>
      </c>
      <c r="AU164" s="10">
        <f t="shared" si="232"/>
        <v>0</v>
      </c>
      <c r="AV164" s="10">
        <f t="shared" si="271"/>
        <v>0</v>
      </c>
      <c r="AW164" s="10">
        <f t="shared" si="233"/>
        <v>0</v>
      </c>
      <c r="AX164" s="10">
        <f t="shared" si="234"/>
        <v>0</v>
      </c>
      <c r="AY164" s="10">
        <f t="shared" si="235"/>
        <v>0</v>
      </c>
      <c r="AZ164" s="10">
        <f t="shared" si="236"/>
        <v>0</v>
      </c>
      <c r="BA164" s="10">
        <f t="shared" si="272"/>
        <v>0</v>
      </c>
      <c r="BB164" s="10">
        <f t="shared" si="237"/>
        <v>0</v>
      </c>
      <c r="BC164" s="10">
        <f t="shared" si="238"/>
        <v>0</v>
      </c>
      <c r="BD164" s="10">
        <f t="shared" si="239"/>
        <v>0</v>
      </c>
      <c r="BE164" s="10">
        <f t="shared" si="240"/>
        <v>0</v>
      </c>
      <c r="BF164" s="10">
        <f t="shared" si="273"/>
        <v>0</v>
      </c>
      <c r="BG164" s="10">
        <f t="shared" si="241"/>
        <v>0</v>
      </c>
      <c r="BH164" s="10">
        <f t="shared" si="242"/>
        <v>0</v>
      </c>
      <c r="BI164" s="10">
        <f t="shared" si="243"/>
        <v>0</v>
      </c>
      <c r="BJ164" s="10">
        <f t="shared" si="244"/>
        <v>0</v>
      </c>
      <c r="BK164" s="10">
        <f t="shared" si="274"/>
        <v>0</v>
      </c>
      <c r="BL164" s="20">
        <f t="shared" si="275"/>
        <v>0</v>
      </c>
      <c r="BM164" s="20">
        <f t="shared" si="276"/>
        <v>0</v>
      </c>
      <c r="BN164" s="20">
        <f t="shared" si="277"/>
        <v>0</v>
      </c>
      <c r="BO164" s="20">
        <f t="shared" si="278"/>
        <v>0</v>
      </c>
      <c r="BP164" s="10"/>
      <c r="BQ164" s="10"/>
      <c r="BR164" s="10"/>
      <c r="BS164" s="20">
        <f t="shared" si="279"/>
        <v>0</v>
      </c>
      <c r="BT164" s="20">
        <f t="shared" si="280"/>
        <v>0</v>
      </c>
      <c r="BU164" s="20">
        <f t="shared" si="245"/>
        <v>0</v>
      </c>
      <c r="BV164" s="20">
        <f t="shared" si="246"/>
        <v>0</v>
      </c>
      <c r="BW164" s="20">
        <f t="shared" si="247"/>
        <v>0</v>
      </c>
      <c r="BX164" s="20">
        <f t="shared" si="248"/>
        <v>0</v>
      </c>
      <c r="BY164" s="20">
        <f t="shared" si="249"/>
        <v>0</v>
      </c>
      <c r="BZ164" s="20">
        <f t="shared" si="250"/>
        <v>0</v>
      </c>
      <c r="CA164" s="20">
        <f t="shared" si="281"/>
        <v>0</v>
      </c>
      <c r="CB164" s="20">
        <f t="shared" si="282"/>
        <v>0</v>
      </c>
      <c r="CD164" s="20">
        <f t="shared" si="283"/>
        <v>0</v>
      </c>
      <c r="CH164" s="110"/>
      <c r="CI164" s="22"/>
      <c r="CJ164" s="7"/>
      <c r="CV164" s="134">
        <f t="shared" si="297"/>
        <v>0</v>
      </c>
      <c r="CW164" s="134">
        <f t="shared" si="251"/>
        <v>0</v>
      </c>
      <c r="CX164" s="134">
        <f t="shared" si="252"/>
        <v>0</v>
      </c>
      <c r="CY164" s="134">
        <f t="shared" si="253"/>
        <v>0</v>
      </c>
      <c r="CZ164" s="134">
        <f t="shared" si="254"/>
        <v>0</v>
      </c>
      <c r="DA164" s="134">
        <f t="shared" si="255"/>
        <v>0</v>
      </c>
      <c r="DB164" s="134">
        <f t="shared" si="256"/>
        <v>0</v>
      </c>
      <c r="DC164" s="134">
        <f t="shared" si="257"/>
        <v>0</v>
      </c>
      <c r="DD164" s="134">
        <f t="shared" si="258"/>
        <v>0</v>
      </c>
      <c r="DE164" s="134">
        <f t="shared" si="259"/>
        <v>0</v>
      </c>
      <c r="DF164" s="134">
        <f t="shared" si="260"/>
        <v>0</v>
      </c>
      <c r="DG164" s="149">
        <f t="shared" si="284"/>
        <v>0</v>
      </c>
      <c r="DH164" s="149">
        <f t="shared" si="285"/>
        <v>0</v>
      </c>
      <c r="DI164" s="149">
        <f t="shared" si="286"/>
        <v>0</v>
      </c>
      <c r="DJ164" s="149">
        <f t="shared" si="287"/>
        <v>0</v>
      </c>
      <c r="DK164" s="149">
        <f t="shared" si="288"/>
        <v>0</v>
      </c>
      <c r="DL164" s="149">
        <f t="shared" si="289"/>
        <v>0</v>
      </c>
      <c r="DM164" s="149">
        <f t="shared" si="290"/>
        <v>0</v>
      </c>
      <c r="DN164" s="149">
        <f t="shared" si="291"/>
        <v>0</v>
      </c>
      <c r="DO164" s="149">
        <f t="shared" si="292"/>
        <v>0</v>
      </c>
      <c r="DP164" s="149">
        <f t="shared" si="293"/>
        <v>0</v>
      </c>
      <c r="DQ164" s="134">
        <f t="array" ref="DQ164">MIN(IF(JPRL=AI164,$AG$15:$AG$214))</f>
        <v>0</v>
      </c>
      <c r="DR164" s="134">
        <f t="array" ref="DR164">MAX(IF(JPRL=AI164,$AG$15:$AG$214))</f>
        <v>0</v>
      </c>
      <c r="DS164" s="132">
        <f t="shared" si="294"/>
        <v>0</v>
      </c>
    </row>
    <row r="165" spans="1:123" ht="24.95" customHeight="1" x14ac:dyDescent="0.25">
      <c r="A165" s="5">
        <v>151</v>
      </c>
      <c r="B165" s="214"/>
      <c r="C165" s="215"/>
      <c r="D165" s="193"/>
      <c r="E165" s="174"/>
      <c r="F165" s="175"/>
      <c r="G165" s="175"/>
      <c r="H165" s="175"/>
      <c r="I165" s="9"/>
      <c r="J165" s="169"/>
      <c r="K165" s="9"/>
      <c r="L165" s="170"/>
      <c r="M165" s="171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3"/>
      <c r="Y165" s="21"/>
      <c r="Z165" s="176"/>
      <c r="AA165" s="187">
        <f t="shared" si="261"/>
        <v>0</v>
      </c>
      <c r="AB165" s="7">
        <f t="shared" si="262"/>
        <v>0</v>
      </c>
      <c r="AC165" s="7">
        <f t="shared" si="226"/>
        <v>0</v>
      </c>
      <c r="AD165" s="10">
        <f t="shared" si="263"/>
        <v>0</v>
      </c>
      <c r="AE165" s="7">
        <f t="shared" si="264"/>
        <v>0</v>
      </c>
      <c r="AF165" s="7" t="str">
        <f t="shared" si="265"/>
        <v/>
      </c>
      <c r="AG165" s="10">
        <f t="shared" si="227"/>
        <v>0</v>
      </c>
      <c r="AH165" s="3" t="str">
        <f t="shared" si="295"/>
        <v/>
      </c>
      <c r="AI165" s="3" t="str">
        <f t="shared" si="296"/>
        <v/>
      </c>
      <c r="AJ165" s="3" t="str">
        <f t="array" ref="AJ165">IF(OR(AI165=$AI$15:AI164),"",AI165)</f>
        <v/>
      </c>
      <c r="AK165" s="3" t="str">
        <f t="shared" si="228"/>
        <v/>
      </c>
      <c r="AL165" s="3" t="str">
        <f t="array" ref="AL165">IF(OR(AK165=$AK$15:AK164),"",AK165)</f>
        <v/>
      </c>
      <c r="AM165" s="139" t="str">
        <f t="shared" si="266"/>
        <v/>
      </c>
      <c r="AN165" s="139" t="str">
        <f t="shared" si="267"/>
        <v/>
      </c>
      <c r="AO165" s="139" t="str">
        <f t="shared" si="268"/>
        <v/>
      </c>
      <c r="AP165" s="139" t="str">
        <f t="shared" si="269"/>
        <v/>
      </c>
      <c r="AQ165" s="139" t="str">
        <f t="shared" si="270"/>
        <v/>
      </c>
      <c r="AR165" s="10">
        <f t="shared" si="229"/>
        <v>0</v>
      </c>
      <c r="AS165" s="10">
        <f t="shared" si="230"/>
        <v>0</v>
      </c>
      <c r="AT165" s="10">
        <f t="shared" si="231"/>
        <v>0</v>
      </c>
      <c r="AU165" s="10">
        <f t="shared" si="232"/>
        <v>0</v>
      </c>
      <c r="AV165" s="10">
        <f t="shared" si="271"/>
        <v>0</v>
      </c>
      <c r="AW165" s="10">
        <f t="shared" si="233"/>
        <v>0</v>
      </c>
      <c r="AX165" s="10">
        <f t="shared" si="234"/>
        <v>0</v>
      </c>
      <c r="AY165" s="10">
        <f t="shared" si="235"/>
        <v>0</v>
      </c>
      <c r="AZ165" s="10">
        <f t="shared" si="236"/>
        <v>0</v>
      </c>
      <c r="BA165" s="10">
        <f t="shared" si="272"/>
        <v>0</v>
      </c>
      <c r="BB165" s="10">
        <f t="shared" si="237"/>
        <v>0</v>
      </c>
      <c r="BC165" s="10">
        <f t="shared" si="238"/>
        <v>0</v>
      </c>
      <c r="BD165" s="10">
        <f t="shared" si="239"/>
        <v>0</v>
      </c>
      <c r="BE165" s="10">
        <f t="shared" si="240"/>
        <v>0</v>
      </c>
      <c r="BF165" s="10">
        <f t="shared" si="273"/>
        <v>0</v>
      </c>
      <c r="BG165" s="10">
        <f t="shared" si="241"/>
        <v>0</v>
      </c>
      <c r="BH165" s="10">
        <f t="shared" si="242"/>
        <v>0</v>
      </c>
      <c r="BI165" s="10">
        <f t="shared" si="243"/>
        <v>0</v>
      </c>
      <c r="BJ165" s="10">
        <f t="shared" si="244"/>
        <v>0</v>
      </c>
      <c r="BK165" s="10">
        <f t="shared" si="274"/>
        <v>0</v>
      </c>
      <c r="BL165" s="20">
        <f t="shared" si="275"/>
        <v>0</v>
      </c>
      <c r="BM165" s="20">
        <f t="shared" si="276"/>
        <v>0</v>
      </c>
      <c r="BN165" s="20">
        <f t="shared" si="277"/>
        <v>0</v>
      </c>
      <c r="BO165" s="20">
        <f t="shared" si="278"/>
        <v>0</v>
      </c>
      <c r="BP165" s="10"/>
      <c r="BQ165" s="10"/>
      <c r="BR165" s="10"/>
      <c r="BS165" s="20">
        <f t="shared" si="279"/>
        <v>0</v>
      </c>
      <c r="BT165" s="20">
        <f t="shared" si="280"/>
        <v>0</v>
      </c>
      <c r="BU165" s="20">
        <f t="shared" si="245"/>
        <v>0</v>
      </c>
      <c r="BV165" s="20">
        <f t="shared" si="246"/>
        <v>0</v>
      </c>
      <c r="BW165" s="20">
        <f t="shared" si="247"/>
        <v>0</v>
      </c>
      <c r="BX165" s="20">
        <f t="shared" si="248"/>
        <v>0</v>
      </c>
      <c r="BY165" s="20">
        <f t="shared" si="249"/>
        <v>0</v>
      </c>
      <c r="BZ165" s="20">
        <f t="shared" si="250"/>
        <v>0</v>
      </c>
      <c r="CA165" s="20">
        <f t="shared" si="281"/>
        <v>0</v>
      </c>
      <c r="CB165" s="20">
        <f t="shared" si="282"/>
        <v>0</v>
      </c>
      <c r="CD165" s="20">
        <f t="shared" si="283"/>
        <v>0</v>
      </c>
      <c r="CH165" s="110"/>
      <c r="CI165" s="22"/>
      <c r="CJ165" s="7"/>
      <c r="CV165" s="134">
        <f t="shared" si="297"/>
        <v>0</v>
      </c>
      <c r="CW165" s="134">
        <f t="shared" si="251"/>
        <v>0</v>
      </c>
      <c r="CX165" s="134">
        <f t="shared" si="252"/>
        <v>0</v>
      </c>
      <c r="CY165" s="134">
        <f t="shared" si="253"/>
        <v>0</v>
      </c>
      <c r="CZ165" s="134">
        <f t="shared" si="254"/>
        <v>0</v>
      </c>
      <c r="DA165" s="134">
        <f t="shared" si="255"/>
        <v>0</v>
      </c>
      <c r="DB165" s="134">
        <f t="shared" si="256"/>
        <v>0</v>
      </c>
      <c r="DC165" s="134">
        <f t="shared" si="257"/>
        <v>0</v>
      </c>
      <c r="DD165" s="134">
        <f t="shared" si="258"/>
        <v>0</v>
      </c>
      <c r="DE165" s="134">
        <f t="shared" si="259"/>
        <v>0</v>
      </c>
      <c r="DF165" s="134">
        <f t="shared" si="260"/>
        <v>0</v>
      </c>
      <c r="DG165" s="149">
        <f t="shared" si="284"/>
        <v>0</v>
      </c>
      <c r="DH165" s="149">
        <f t="shared" si="285"/>
        <v>0</v>
      </c>
      <c r="DI165" s="149">
        <f t="shared" si="286"/>
        <v>0</v>
      </c>
      <c r="DJ165" s="149">
        <f t="shared" si="287"/>
        <v>0</v>
      </c>
      <c r="DK165" s="149">
        <f t="shared" si="288"/>
        <v>0</v>
      </c>
      <c r="DL165" s="149">
        <f t="shared" si="289"/>
        <v>0</v>
      </c>
      <c r="DM165" s="149">
        <f t="shared" si="290"/>
        <v>0</v>
      </c>
      <c r="DN165" s="149">
        <f t="shared" si="291"/>
        <v>0</v>
      </c>
      <c r="DO165" s="149">
        <f t="shared" si="292"/>
        <v>0</v>
      </c>
      <c r="DP165" s="149">
        <f t="shared" si="293"/>
        <v>0</v>
      </c>
      <c r="DQ165" s="134">
        <f t="array" ref="DQ165">MIN(IF(JPRL=AI165,$AG$15:$AG$214))</f>
        <v>0</v>
      </c>
      <c r="DR165" s="134">
        <f t="array" ref="DR165">MAX(IF(JPRL=AI165,$AG$15:$AG$214))</f>
        <v>0</v>
      </c>
      <c r="DS165" s="132">
        <f t="shared" si="294"/>
        <v>0</v>
      </c>
    </row>
    <row r="166" spans="1:123" ht="24.95" customHeight="1" x14ac:dyDescent="0.25">
      <c r="A166" s="5">
        <v>152</v>
      </c>
      <c r="B166" s="214"/>
      <c r="C166" s="215"/>
      <c r="D166" s="193"/>
      <c r="E166" s="174"/>
      <c r="F166" s="175"/>
      <c r="G166" s="175"/>
      <c r="H166" s="175"/>
      <c r="I166" s="9"/>
      <c r="J166" s="169"/>
      <c r="K166" s="9"/>
      <c r="L166" s="170"/>
      <c r="M166" s="171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3"/>
      <c r="Y166" s="21"/>
      <c r="Z166" s="176"/>
      <c r="AA166" s="187">
        <f t="shared" si="261"/>
        <v>0</v>
      </c>
      <c r="AB166" s="7">
        <f t="shared" si="262"/>
        <v>0</v>
      </c>
      <c r="AC166" s="7">
        <f t="shared" si="226"/>
        <v>0</v>
      </c>
      <c r="AD166" s="10">
        <f t="shared" si="263"/>
        <v>0</v>
      </c>
      <c r="AE166" s="7">
        <f t="shared" si="264"/>
        <v>0</v>
      </c>
      <c r="AF166" s="7" t="str">
        <f t="shared" si="265"/>
        <v/>
      </c>
      <c r="AG166" s="10">
        <f t="shared" si="227"/>
        <v>0</v>
      </c>
      <c r="AH166" s="3" t="str">
        <f t="shared" si="295"/>
        <v/>
      </c>
      <c r="AI166" s="3" t="str">
        <f t="shared" si="296"/>
        <v/>
      </c>
      <c r="AJ166" s="3" t="str">
        <f t="array" ref="AJ166">IF(OR(AI166=$AI$15:AI165),"",AI166)</f>
        <v/>
      </c>
      <c r="AK166" s="3" t="str">
        <f t="shared" si="228"/>
        <v/>
      </c>
      <c r="AL166" s="3" t="str">
        <f t="array" ref="AL166">IF(OR(AK166=$AK$15:AK165),"",AK166)</f>
        <v/>
      </c>
      <c r="AM166" s="139" t="str">
        <f t="shared" si="266"/>
        <v/>
      </c>
      <c r="AN166" s="139" t="str">
        <f t="shared" si="267"/>
        <v/>
      </c>
      <c r="AO166" s="139" t="str">
        <f t="shared" si="268"/>
        <v/>
      </c>
      <c r="AP166" s="139" t="str">
        <f t="shared" si="269"/>
        <v/>
      </c>
      <c r="AQ166" s="139" t="str">
        <f t="shared" si="270"/>
        <v/>
      </c>
      <c r="AR166" s="10">
        <f t="shared" si="229"/>
        <v>0</v>
      </c>
      <c r="AS166" s="10">
        <f t="shared" si="230"/>
        <v>0</v>
      </c>
      <c r="AT166" s="10">
        <f t="shared" si="231"/>
        <v>0</v>
      </c>
      <c r="AU166" s="10">
        <f t="shared" si="232"/>
        <v>0</v>
      </c>
      <c r="AV166" s="10">
        <f t="shared" si="271"/>
        <v>0</v>
      </c>
      <c r="AW166" s="10">
        <f t="shared" si="233"/>
        <v>0</v>
      </c>
      <c r="AX166" s="10">
        <f t="shared" si="234"/>
        <v>0</v>
      </c>
      <c r="AY166" s="10">
        <f t="shared" si="235"/>
        <v>0</v>
      </c>
      <c r="AZ166" s="10">
        <f t="shared" si="236"/>
        <v>0</v>
      </c>
      <c r="BA166" s="10">
        <f t="shared" si="272"/>
        <v>0</v>
      </c>
      <c r="BB166" s="10">
        <f t="shared" si="237"/>
        <v>0</v>
      </c>
      <c r="BC166" s="10">
        <f t="shared" si="238"/>
        <v>0</v>
      </c>
      <c r="BD166" s="10">
        <f t="shared" si="239"/>
        <v>0</v>
      </c>
      <c r="BE166" s="10">
        <f t="shared" si="240"/>
        <v>0</v>
      </c>
      <c r="BF166" s="10">
        <f t="shared" si="273"/>
        <v>0</v>
      </c>
      <c r="BG166" s="10">
        <f t="shared" si="241"/>
        <v>0</v>
      </c>
      <c r="BH166" s="10">
        <f t="shared" si="242"/>
        <v>0</v>
      </c>
      <c r="BI166" s="10">
        <f t="shared" si="243"/>
        <v>0</v>
      </c>
      <c r="BJ166" s="10">
        <f t="shared" si="244"/>
        <v>0</v>
      </c>
      <c r="BK166" s="10">
        <f t="shared" si="274"/>
        <v>0</v>
      </c>
      <c r="BL166" s="20">
        <f t="shared" si="275"/>
        <v>0</v>
      </c>
      <c r="BM166" s="20">
        <f t="shared" si="276"/>
        <v>0</v>
      </c>
      <c r="BN166" s="20">
        <f t="shared" si="277"/>
        <v>0</v>
      </c>
      <c r="BO166" s="20">
        <f t="shared" si="278"/>
        <v>0</v>
      </c>
      <c r="BP166" s="10"/>
      <c r="BQ166" s="10"/>
      <c r="BR166" s="10"/>
      <c r="BS166" s="20">
        <f t="shared" si="279"/>
        <v>0</v>
      </c>
      <c r="BT166" s="20">
        <f t="shared" si="280"/>
        <v>0</v>
      </c>
      <c r="BU166" s="20">
        <f t="shared" si="245"/>
        <v>0</v>
      </c>
      <c r="BV166" s="20">
        <f t="shared" si="246"/>
        <v>0</v>
      </c>
      <c r="BW166" s="20">
        <f t="shared" si="247"/>
        <v>0</v>
      </c>
      <c r="BX166" s="20">
        <f t="shared" si="248"/>
        <v>0</v>
      </c>
      <c r="BY166" s="20">
        <f t="shared" si="249"/>
        <v>0</v>
      </c>
      <c r="BZ166" s="20">
        <f t="shared" si="250"/>
        <v>0</v>
      </c>
      <c r="CA166" s="20">
        <f t="shared" si="281"/>
        <v>0</v>
      </c>
      <c r="CB166" s="20">
        <f t="shared" si="282"/>
        <v>0</v>
      </c>
      <c r="CD166" s="20">
        <f t="shared" si="283"/>
        <v>0</v>
      </c>
      <c r="CH166" s="110"/>
      <c r="CI166" s="22"/>
      <c r="CJ166" s="7"/>
      <c r="CV166" s="134">
        <f t="shared" si="297"/>
        <v>0</v>
      </c>
      <c r="CW166" s="134">
        <f t="shared" si="251"/>
        <v>0</v>
      </c>
      <c r="CX166" s="134">
        <f t="shared" si="252"/>
        <v>0</v>
      </c>
      <c r="CY166" s="134">
        <f t="shared" si="253"/>
        <v>0</v>
      </c>
      <c r="CZ166" s="134">
        <f t="shared" si="254"/>
        <v>0</v>
      </c>
      <c r="DA166" s="134">
        <f t="shared" si="255"/>
        <v>0</v>
      </c>
      <c r="DB166" s="134">
        <f t="shared" si="256"/>
        <v>0</v>
      </c>
      <c r="DC166" s="134">
        <f t="shared" si="257"/>
        <v>0</v>
      </c>
      <c r="DD166" s="134">
        <f t="shared" si="258"/>
        <v>0</v>
      </c>
      <c r="DE166" s="134">
        <f t="shared" si="259"/>
        <v>0</v>
      </c>
      <c r="DF166" s="134">
        <f t="shared" si="260"/>
        <v>0</v>
      </c>
      <c r="DG166" s="149">
        <f t="shared" si="284"/>
        <v>0</v>
      </c>
      <c r="DH166" s="149">
        <f t="shared" si="285"/>
        <v>0</v>
      </c>
      <c r="DI166" s="149">
        <f t="shared" si="286"/>
        <v>0</v>
      </c>
      <c r="DJ166" s="149">
        <f t="shared" si="287"/>
        <v>0</v>
      </c>
      <c r="DK166" s="149">
        <f t="shared" si="288"/>
        <v>0</v>
      </c>
      <c r="DL166" s="149">
        <f t="shared" si="289"/>
        <v>0</v>
      </c>
      <c r="DM166" s="149">
        <f t="shared" si="290"/>
        <v>0</v>
      </c>
      <c r="DN166" s="149">
        <f t="shared" si="291"/>
        <v>0</v>
      </c>
      <c r="DO166" s="149">
        <f t="shared" si="292"/>
        <v>0</v>
      </c>
      <c r="DP166" s="149">
        <f t="shared" si="293"/>
        <v>0</v>
      </c>
      <c r="DQ166" s="134">
        <f t="array" ref="DQ166">MIN(IF(JPRL=AI166,$AG$15:$AG$214))</f>
        <v>0</v>
      </c>
      <c r="DR166" s="134">
        <f t="array" ref="DR166">MAX(IF(JPRL=AI166,$AG$15:$AG$214))</f>
        <v>0</v>
      </c>
      <c r="DS166" s="132">
        <f t="shared" si="294"/>
        <v>0</v>
      </c>
    </row>
    <row r="167" spans="1:123" ht="24.95" customHeight="1" x14ac:dyDescent="0.25">
      <c r="A167" s="5">
        <v>153</v>
      </c>
      <c r="B167" s="214"/>
      <c r="C167" s="215"/>
      <c r="D167" s="193"/>
      <c r="E167" s="174"/>
      <c r="F167" s="175"/>
      <c r="G167" s="175"/>
      <c r="H167" s="175"/>
      <c r="I167" s="9"/>
      <c r="J167" s="169"/>
      <c r="K167" s="9"/>
      <c r="L167" s="170"/>
      <c r="M167" s="171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3"/>
      <c r="Y167" s="21"/>
      <c r="Z167" s="176"/>
      <c r="AA167" s="187">
        <f t="shared" si="261"/>
        <v>0</v>
      </c>
      <c r="AB167" s="7">
        <f t="shared" si="262"/>
        <v>0</v>
      </c>
      <c r="AC167" s="7">
        <f t="shared" si="226"/>
        <v>0</v>
      </c>
      <c r="AD167" s="10">
        <f t="shared" si="263"/>
        <v>0</v>
      </c>
      <c r="AE167" s="7">
        <f t="shared" si="264"/>
        <v>0</v>
      </c>
      <c r="AF167" s="7" t="str">
        <f t="shared" si="265"/>
        <v/>
      </c>
      <c r="AG167" s="10">
        <f t="shared" si="227"/>
        <v>0</v>
      </c>
      <c r="AH167" s="3" t="str">
        <f t="shared" si="295"/>
        <v/>
      </c>
      <c r="AI167" s="3" t="str">
        <f t="shared" si="296"/>
        <v/>
      </c>
      <c r="AJ167" s="3" t="str">
        <f t="array" ref="AJ167">IF(OR(AI167=$AI$15:AI166),"",AI167)</f>
        <v/>
      </c>
      <c r="AK167" s="3" t="str">
        <f t="shared" si="228"/>
        <v/>
      </c>
      <c r="AL167" s="3" t="str">
        <f t="array" ref="AL167">IF(OR(AK167=$AK$15:AK166),"",AK167)</f>
        <v/>
      </c>
      <c r="AM167" s="139" t="str">
        <f t="shared" si="266"/>
        <v/>
      </c>
      <c r="AN167" s="139" t="str">
        <f t="shared" si="267"/>
        <v/>
      </c>
      <c r="AO167" s="139" t="str">
        <f t="shared" si="268"/>
        <v/>
      </c>
      <c r="AP167" s="139" t="str">
        <f t="shared" si="269"/>
        <v/>
      </c>
      <c r="AQ167" s="139" t="str">
        <f t="shared" si="270"/>
        <v/>
      </c>
      <c r="AR167" s="10">
        <f t="shared" si="229"/>
        <v>0</v>
      </c>
      <c r="AS167" s="10">
        <f t="shared" si="230"/>
        <v>0</v>
      </c>
      <c r="AT167" s="10">
        <f t="shared" si="231"/>
        <v>0</v>
      </c>
      <c r="AU167" s="10">
        <f t="shared" si="232"/>
        <v>0</v>
      </c>
      <c r="AV167" s="10">
        <f t="shared" si="271"/>
        <v>0</v>
      </c>
      <c r="AW167" s="10">
        <f t="shared" si="233"/>
        <v>0</v>
      </c>
      <c r="AX167" s="10">
        <f t="shared" si="234"/>
        <v>0</v>
      </c>
      <c r="AY167" s="10">
        <f t="shared" si="235"/>
        <v>0</v>
      </c>
      <c r="AZ167" s="10">
        <f t="shared" si="236"/>
        <v>0</v>
      </c>
      <c r="BA167" s="10">
        <f t="shared" si="272"/>
        <v>0</v>
      </c>
      <c r="BB167" s="10">
        <f t="shared" si="237"/>
        <v>0</v>
      </c>
      <c r="BC167" s="10">
        <f t="shared" si="238"/>
        <v>0</v>
      </c>
      <c r="BD167" s="10">
        <f t="shared" si="239"/>
        <v>0</v>
      </c>
      <c r="BE167" s="10">
        <f t="shared" si="240"/>
        <v>0</v>
      </c>
      <c r="BF167" s="10">
        <f t="shared" si="273"/>
        <v>0</v>
      </c>
      <c r="BG167" s="10">
        <f t="shared" si="241"/>
        <v>0</v>
      </c>
      <c r="BH167" s="10">
        <f t="shared" si="242"/>
        <v>0</v>
      </c>
      <c r="BI167" s="10">
        <f t="shared" si="243"/>
        <v>0</v>
      </c>
      <c r="BJ167" s="10">
        <f t="shared" si="244"/>
        <v>0</v>
      </c>
      <c r="BK167" s="10">
        <f t="shared" si="274"/>
        <v>0</v>
      </c>
      <c r="BL167" s="20">
        <f t="shared" si="275"/>
        <v>0</v>
      </c>
      <c r="BM167" s="20">
        <f t="shared" si="276"/>
        <v>0</v>
      </c>
      <c r="BN167" s="20">
        <f t="shared" si="277"/>
        <v>0</v>
      </c>
      <c r="BO167" s="20">
        <f t="shared" si="278"/>
        <v>0</v>
      </c>
      <c r="BP167" s="10"/>
      <c r="BQ167" s="10"/>
      <c r="BR167" s="10"/>
      <c r="BS167" s="20">
        <f t="shared" si="279"/>
        <v>0</v>
      </c>
      <c r="BT167" s="20">
        <f t="shared" si="280"/>
        <v>0</v>
      </c>
      <c r="BU167" s="20">
        <f t="shared" si="245"/>
        <v>0</v>
      </c>
      <c r="BV167" s="20">
        <f t="shared" si="246"/>
        <v>0</v>
      </c>
      <c r="BW167" s="20">
        <f t="shared" si="247"/>
        <v>0</v>
      </c>
      <c r="BX167" s="20">
        <f t="shared" si="248"/>
        <v>0</v>
      </c>
      <c r="BY167" s="20">
        <f t="shared" si="249"/>
        <v>0</v>
      </c>
      <c r="BZ167" s="20">
        <f t="shared" si="250"/>
        <v>0</v>
      </c>
      <c r="CA167" s="20">
        <f t="shared" si="281"/>
        <v>0</v>
      </c>
      <c r="CB167" s="20">
        <f t="shared" si="282"/>
        <v>0</v>
      </c>
      <c r="CD167" s="20">
        <f t="shared" si="283"/>
        <v>0</v>
      </c>
      <c r="CH167" s="110"/>
      <c r="CI167" s="22"/>
      <c r="CJ167" s="7"/>
      <c r="CV167" s="134">
        <f t="shared" si="297"/>
        <v>0</v>
      </c>
      <c r="CW167" s="134">
        <f t="shared" si="251"/>
        <v>0</v>
      </c>
      <c r="CX167" s="134">
        <f t="shared" si="252"/>
        <v>0</v>
      </c>
      <c r="CY167" s="134">
        <f t="shared" si="253"/>
        <v>0</v>
      </c>
      <c r="CZ167" s="134">
        <f t="shared" si="254"/>
        <v>0</v>
      </c>
      <c r="DA167" s="134">
        <f t="shared" si="255"/>
        <v>0</v>
      </c>
      <c r="DB167" s="134">
        <f t="shared" si="256"/>
        <v>0</v>
      </c>
      <c r="DC167" s="134">
        <f t="shared" si="257"/>
        <v>0</v>
      </c>
      <c r="DD167" s="134">
        <f t="shared" si="258"/>
        <v>0</v>
      </c>
      <c r="DE167" s="134">
        <f t="shared" si="259"/>
        <v>0</v>
      </c>
      <c r="DF167" s="134">
        <f t="shared" si="260"/>
        <v>0</v>
      </c>
      <c r="DG167" s="149">
        <f t="shared" si="284"/>
        <v>0</v>
      </c>
      <c r="DH167" s="149">
        <f t="shared" si="285"/>
        <v>0</v>
      </c>
      <c r="DI167" s="149">
        <f t="shared" si="286"/>
        <v>0</v>
      </c>
      <c r="DJ167" s="149">
        <f t="shared" si="287"/>
        <v>0</v>
      </c>
      <c r="DK167" s="149">
        <f t="shared" si="288"/>
        <v>0</v>
      </c>
      <c r="DL167" s="149">
        <f t="shared" si="289"/>
        <v>0</v>
      </c>
      <c r="DM167" s="149">
        <f t="shared" si="290"/>
        <v>0</v>
      </c>
      <c r="DN167" s="149">
        <f t="shared" si="291"/>
        <v>0</v>
      </c>
      <c r="DO167" s="149">
        <f t="shared" si="292"/>
        <v>0</v>
      </c>
      <c r="DP167" s="149">
        <f t="shared" si="293"/>
        <v>0</v>
      </c>
      <c r="DQ167" s="134">
        <f t="array" ref="DQ167">MIN(IF(JPRL=AI167,$AG$15:$AG$214))</f>
        <v>0</v>
      </c>
      <c r="DR167" s="134">
        <f t="array" ref="DR167">MAX(IF(JPRL=AI167,$AG$15:$AG$214))</f>
        <v>0</v>
      </c>
      <c r="DS167" s="132">
        <f t="shared" si="294"/>
        <v>0</v>
      </c>
    </row>
    <row r="168" spans="1:123" ht="24.95" customHeight="1" x14ac:dyDescent="0.25">
      <c r="A168" s="5">
        <v>154</v>
      </c>
      <c r="B168" s="214"/>
      <c r="C168" s="215"/>
      <c r="D168" s="193"/>
      <c r="E168" s="174"/>
      <c r="F168" s="175"/>
      <c r="G168" s="175"/>
      <c r="H168" s="175"/>
      <c r="I168" s="9"/>
      <c r="J168" s="169"/>
      <c r="K168" s="9"/>
      <c r="L168" s="170"/>
      <c r="M168" s="171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3"/>
      <c r="Y168" s="21"/>
      <c r="Z168" s="176"/>
      <c r="AA168" s="187">
        <f t="shared" si="261"/>
        <v>0</v>
      </c>
      <c r="AB168" s="7">
        <f t="shared" si="262"/>
        <v>0</v>
      </c>
      <c r="AC168" s="7">
        <f t="shared" si="226"/>
        <v>0</v>
      </c>
      <c r="AD168" s="10">
        <f t="shared" si="263"/>
        <v>0</v>
      </c>
      <c r="AE168" s="7">
        <f t="shared" si="264"/>
        <v>0</v>
      </c>
      <c r="AF168" s="7" t="str">
        <f t="shared" si="265"/>
        <v/>
      </c>
      <c r="AG168" s="10">
        <f t="shared" si="227"/>
        <v>0</v>
      </c>
      <c r="AH168" s="3" t="str">
        <f t="shared" si="295"/>
        <v/>
      </c>
      <c r="AI168" s="3" t="str">
        <f t="shared" si="296"/>
        <v/>
      </c>
      <c r="AJ168" s="3" t="str">
        <f t="array" ref="AJ168">IF(OR(AI168=$AI$15:AI167),"",AI168)</f>
        <v/>
      </c>
      <c r="AK168" s="3" t="str">
        <f t="shared" si="228"/>
        <v/>
      </c>
      <c r="AL168" s="3" t="str">
        <f t="array" ref="AL168">IF(OR(AK168=$AK$15:AK167),"",AK168)</f>
        <v/>
      </c>
      <c r="AM168" s="139" t="str">
        <f t="shared" si="266"/>
        <v/>
      </c>
      <c r="AN168" s="139" t="str">
        <f t="shared" si="267"/>
        <v/>
      </c>
      <c r="AO168" s="139" t="str">
        <f t="shared" si="268"/>
        <v/>
      </c>
      <c r="AP168" s="139" t="str">
        <f t="shared" si="269"/>
        <v/>
      </c>
      <c r="AQ168" s="139" t="str">
        <f t="shared" si="270"/>
        <v/>
      </c>
      <c r="AR168" s="10">
        <f t="shared" si="229"/>
        <v>0</v>
      </c>
      <c r="AS168" s="10">
        <f t="shared" si="230"/>
        <v>0</v>
      </c>
      <c r="AT168" s="10">
        <f t="shared" si="231"/>
        <v>0</v>
      </c>
      <c r="AU168" s="10">
        <f t="shared" si="232"/>
        <v>0</v>
      </c>
      <c r="AV168" s="10">
        <f t="shared" si="271"/>
        <v>0</v>
      </c>
      <c r="AW168" s="10">
        <f t="shared" si="233"/>
        <v>0</v>
      </c>
      <c r="AX168" s="10">
        <f t="shared" si="234"/>
        <v>0</v>
      </c>
      <c r="AY168" s="10">
        <f t="shared" si="235"/>
        <v>0</v>
      </c>
      <c r="AZ168" s="10">
        <f t="shared" si="236"/>
        <v>0</v>
      </c>
      <c r="BA168" s="10">
        <f t="shared" si="272"/>
        <v>0</v>
      </c>
      <c r="BB168" s="10">
        <f t="shared" si="237"/>
        <v>0</v>
      </c>
      <c r="BC168" s="10">
        <f t="shared" si="238"/>
        <v>0</v>
      </c>
      <c r="BD168" s="10">
        <f t="shared" si="239"/>
        <v>0</v>
      </c>
      <c r="BE168" s="10">
        <f t="shared" si="240"/>
        <v>0</v>
      </c>
      <c r="BF168" s="10">
        <f t="shared" si="273"/>
        <v>0</v>
      </c>
      <c r="BG168" s="10">
        <f t="shared" si="241"/>
        <v>0</v>
      </c>
      <c r="BH168" s="10">
        <f t="shared" si="242"/>
        <v>0</v>
      </c>
      <c r="BI168" s="10">
        <f t="shared" si="243"/>
        <v>0</v>
      </c>
      <c r="BJ168" s="10">
        <f t="shared" si="244"/>
        <v>0</v>
      </c>
      <c r="BK168" s="10">
        <f t="shared" si="274"/>
        <v>0</v>
      </c>
      <c r="BL168" s="20">
        <f t="shared" si="275"/>
        <v>0</v>
      </c>
      <c r="BM168" s="20">
        <f t="shared" si="276"/>
        <v>0</v>
      </c>
      <c r="BN168" s="20">
        <f t="shared" si="277"/>
        <v>0</v>
      </c>
      <c r="BO168" s="20">
        <f t="shared" si="278"/>
        <v>0</v>
      </c>
      <c r="BP168" s="10"/>
      <c r="BQ168" s="10"/>
      <c r="BR168" s="10"/>
      <c r="BS168" s="20">
        <f t="shared" si="279"/>
        <v>0</v>
      </c>
      <c r="BT168" s="20">
        <f t="shared" si="280"/>
        <v>0</v>
      </c>
      <c r="BU168" s="20">
        <f t="shared" si="245"/>
        <v>0</v>
      </c>
      <c r="BV168" s="20">
        <f t="shared" si="246"/>
        <v>0</v>
      </c>
      <c r="BW168" s="20">
        <f t="shared" si="247"/>
        <v>0</v>
      </c>
      <c r="BX168" s="20">
        <f t="shared" si="248"/>
        <v>0</v>
      </c>
      <c r="BY168" s="20">
        <f t="shared" si="249"/>
        <v>0</v>
      </c>
      <c r="BZ168" s="20">
        <f t="shared" si="250"/>
        <v>0</v>
      </c>
      <c r="CA168" s="20">
        <f t="shared" si="281"/>
        <v>0</v>
      </c>
      <c r="CB168" s="20">
        <f t="shared" si="282"/>
        <v>0</v>
      </c>
      <c r="CD168" s="20">
        <f t="shared" si="283"/>
        <v>0</v>
      </c>
      <c r="CH168" s="110"/>
      <c r="CI168" s="22"/>
      <c r="CJ168" s="7"/>
      <c r="CV168" s="134">
        <f t="shared" si="297"/>
        <v>0</v>
      </c>
      <c r="CW168" s="134">
        <f t="shared" si="251"/>
        <v>0</v>
      </c>
      <c r="CX168" s="134">
        <f t="shared" si="252"/>
        <v>0</v>
      </c>
      <c r="CY168" s="134">
        <f t="shared" si="253"/>
        <v>0</v>
      </c>
      <c r="CZ168" s="134">
        <f t="shared" si="254"/>
        <v>0</v>
      </c>
      <c r="DA168" s="134">
        <f t="shared" si="255"/>
        <v>0</v>
      </c>
      <c r="DB168" s="134">
        <f t="shared" si="256"/>
        <v>0</v>
      </c>
      <c r="DC168" s="134">
        <f t="shared" si="257"/>
        <v>0</v>
      </c>
      <c r="DD168" s="134">
        <f t="shared" si="258"/>
        <v>0</v>
      </c>
      <c r="DE168" s="134">
        <f t="shared" si="259"/>
        <v>0</v>
      </c>
      <c r="DF168" s="134">
        <f t="shared" si="260"/>
        <v>0</v>
      </c>
      <c r="DG168" s="149">
        <f t="shared" si="284"/>
        <v>0</v>
      </c>
      <c r="DH168" s="149">
        <f t="shared" si="285"/>
        <v>0</v>
      </c>
      <c r="DI168" s="149">
        <f t="shared" si="286"/>
        <v>0</v>
      </c>
      <c r="DJ168" s="149">
        <f t="shared" si="287"/>
        <v>0</v>
      </c>
      <c r="DK168" s="149">
        <f t="shared" si="288"/>
        <v>0</v>
      </c>
      <c r="DL168" s="149">
        <f t="shared" si="289"/>
        <v>0</v>
      </c>
      <c r="DM168" s="149">
        <f t="shared" si="290"/>
        <v>0</v>
      </c>
      <c r="DN168" s="149">
        <f t="shared" si="291"/>
        <v>0</v>
      </c>
      <c r="DO168" s="149">
        <f t="shared" si="292"/>
        <v>0</v>
      </c>
      <c r="DP168" s="149">
        <f t="shared" si="293"/>
        <v>0</v>
      </c>
      <c r="DQ168" s="134">
        <f t="array" ref="DQ168">MIN(IF(JPRL=AI168,$AG$15:$AG$214))</f>
        <v>0</v>
      </c>
      <c r="DR168" s="134">
        <f t="array" ref="DR168">MAX(IF(JPRL=AI168,$AG$15:$AG$214))</f>
        <v>0</v>
      </c>
      <c r="DS168" s="132">
        <f t="shared" si="294"/>
        <v>0</v>
      </c>
    </row>
    <row r="169" spans="1:123" ht="24.95" customHeight="1" x14ac:dyDescent="0.25">
      <c r="A169" s="5">
        <v>155</v>
      </c>
      <c r="B169" s="214"/>
      <c r="C169" s="215"/>
      <c r="D169" s="193"/>
      <c r="E169" s="174"/>
      <c r="F169" s="175"/>
      <c r="G169" s="175"/>
      <c r="H169" s="175"/>
      <c r="I169" s="9"/>
      <c r="J169" s="169"/>
      <c r="K169" s="9"/>
      <c r="L169" s="170"/>
      <c r="M169" s="171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3"/>
      <c r="Y169" s="21"/>
      <c r="Z169" s="176"/>
      <c r="AA169" s="187">
        <f t="shared" si="261"/>
        <v>0</v>
      </c>
      <c r="AB169" s="7">
        <f t="shared" si="262"/>
        <v>0</v>
      </c>
      <c r="AC169" s="7">
        <f t="shared" si="226"/>
        <v>0</v>
      </c>
      <c r="AD169" s="10">
        <f t="shared" si="263"/>
        <v>0</v>
      </c>
      <c r="AE169" s="7">
        <f t="shared" si="264"/>
        <v>0</v>
      </c>
      <c r="AF169" s="7" t="str">
        <f t="shared" si="265"/>
        <v/>
      </c>
      <c r="AG169" s="10">
        <f t="shared" si="227"/>
        <v>0</v>
      </c>
      <c r="AH169" s="3" t="str">
        <f t="shared" si="295"/>
        <v/>
      </c>
      <c r="AI169" s="3" t="str">
        <f t="shared" si="296"/>
        <v/>
      </c>
      <c r="AJ169" s="3" t="str">
        <f t="array" ref="AJ169">IF(OR(AI169=$AI$15:AI168),"",AI169)</f>
        <v/>
      </c>
      <c r="AK169" s="3" t="str">
        <f t="shared" si="228"/>
        <v/>
      </c>
      <c r="AL169" s="3" t="str">
        <f t="array" ref="AL169">IF(OR(AK169=$AK$15:AK168),"",AK169)</f>
        <v/>
      </c>
      <c r="AM169" s="139" t="str">
        <f t="shared" si="266"/>
        <v/>
      </c>
      <c r="AN169" s="139" t="str">
        <f t="shared" si="267"/>
        <v/>
      </c>
      <c r="AO169" s="139" t="str">
        <f t="shared" si="268"/>
        <v/>
      </c>
      <c r="AP169" s="139" t="str">
        <f t="shared" si="269"/>
        <v/>
      </c>
      <c r="AQ169" s="139" t="str">
        <f t="shared" si="270"/>
        <v/>
      </c>
      <c r="AR169" s="10">
        <f t="shared" si="229"/>
        <v>0</v>
      </c>
      <c r="AS169" s="10">
        <f t="shared" si="230"/>
        <v>0</v>
      </c>
      <c r="AT169" s="10">
        <f t="shared" si="231"/>
        <v>0</v>
      </c>
      <c r="AU169" s="10">
        <f t="shared" si="232"/>
        <v>0</v>
      </c>
      <c r="AV169" s="10">
        <f t="shared" si="271"/>
        <v>0</v>
      </c>
      <c r="AW169" s="10">
        <f t="shared" si="233"/>
        <v>0</v>
      </c>
      <c r="AX169" s="10">
        <f t="shared" si="234"/>
        <v>0</v>
      </c>
      <c r="AY169" s="10">
        <f t="shared" si="235"/>
        <v>0</v>
      </c>
      <c r="AZ169" s="10">
        <f t="shared" si="236"/>
        <v>0</v>
      </c>
      <c r="BA169" s="10">
        <f t="shared" si="272"/>
        <v>0</v>
      </c>
      <c r="BB169" s="10">
        <f t="shared" si="237"/>
        <v>0</v>
      </c>
      <c r="BC169" s="10">
        <f t="shared" si="238"/>
        <v>0</v>
      </c>
      <c r="BD169" s="10">
        <f t="shared" si="239"/>
        <v>0</v>
      </c>
      <c r="BE169" s="10">
        <f t="shared" si="240"/>
        <v>0</v>
      </c>
      <c r="BF169" s="10">
        <f t="shared" si="273"/>
        <v>0</v>
      </c>
      <c r="BG169" s="10">
        <f t="shared" si="241"/>
        <v>0</v>
      </c>
      <c r="BH169" s="10">
        <f t="shared" si="242"/>
        <v>0</v>
      </c>
      <c r="BI169" s="10">
        <f t="shared" si="243"/>
        <v>0</v>
      </c>
      <c r="BJ169" s="10">
        <f t="shared" si="244"/>
        <v>0</v>
      </c>
      <c r="BK169" s="10">
        <f t="shared" si="274"/>
        <v>0</v>
      </c>
      <c r="BL169" s="20">
        <f t="shared" si="275"/>
        <v>0</v>
      </c>
      <c r="BM169" s="20">
        <f t="shared" si="276"/>
        <v>0</v>
      </c>
      <c r="BN169" s="20">
        <f t="shared" si="277"/>
        <v>0</v>
      </c>
      <c r="BO169" s="20">
        <f t="shared" si="278"/>
        <v>0</v>
      </c>
      <c r="BP169" s="10"/>
      <c r="BQ169" s="10"/>
      <c r="BR169" s="10"/>
      <c r="BS169" s="20">
        <f t="shared" si="279"/>
        <v>0</v>
      </c>
      <c r="BT169" s="20">
        <f t="shared" si="280"/>
        <v>0</v>
      </c>
      <c r="BU169" s="20">
        <f t="shared" si="245"/>
        <v>0</v>
      </c>
      <c r="BV169" s="20">
        <f t="shared" si="246"/>
        <v>0</v>
      </c>
      <c r="BW169" s="20">
        <f t="shared" si="247"/>
        <v>0</v>
      </c>
      <c r="BX169" s="20">
        <f t="shared" si="248"/>
        <v>0</v>
      </c>
      <c r="BY169" s="20">
        <f t="shared" si="249"/>
        <v>0</v>
      </c>
      <c r="BZ169" s="20">
        <f t="shared" si="250"/>
        <v>0</v>
      </c>
      <c r="CA169" s="20">
        <f t="shared" si="281"/>
        <v>0</v>
      </c>
      <c r="CB169" s="20">
        <f t="shared" si="282"/>
        <v>0</v>
      </c>
      <c r="CD169" s="20">
        <f t="shared" si="283"/>
        <v>0</v>
      </c>
      <c r="CH169" s="110"/>
      <c r="CI169" s="22"/>
      <c r="CJ169" s="7"/>
      <c r="CV169" s="134">
        <f t="shared" si="297"/>
        <v>0</v>
      </c>
      <c r="CW169" s="134">
        <f t="shared" si="251"/>
        <v>0</v>
      </c>
      <c r="CX169" s="134">
        <f t="shared" si="252"/>
        <v>0</v>
      </c>
      <c r="CY169" s="134">
        <f t="shared" si="253"/>
        <v>0</v>
      </c>
      <c r="CZ169" s="134">
        <f t="shared" si="254"/>
        <v>0</v>
      </c>
      <c r="DA169" s="134">
        <f t="shared" si="255"/>
        <v>0</v>
      </c>
      <c r="DB169" s="134">
        <f t="shared" si="256"/>
        <v>0</v>
      </c>
      <c r="DC169" s="134">
        <f t="shared" si="257"/>
        <v>0</v>
      </c>
      <c r="DD169" s="134">
        <f t="shared" si="258"/>
        <v>0</v>
      </c>
      <c r="DE169" s="134">
        <f t="shared" si="259"/>
        <v>0</v>
      </c>
      <c r="DF169" s="134">
        <f t="shared" si="260"/>
        <v>0</v>
      </c>
      <c r="DG169" s="149">
        <f t="shared" si="284"/>
        <v>0</v>
      </c>
      <c r="DH169" s="149">
        <f t="shared" si="285"/>
        <v>0</v>
      </c>
      <c r="DI169" s="149">
        <f t="shared" si="286"/>
        <v>0</v>
      </c>
      <c r="DJ169" s="149">
        <f t="shared" si="287"/>
        <v>0</v>
      </c>
      <c r="DK169" s="149">
        <f t="shared" si="288"/>
        <v>0</v>
      </c>
      <c r="DL169" s="149">
        <f t="shared" si="289"/>
        <v>0</v>
      </c>
      <c r="DM169" s="149">
        <f t="shared" si="290"/>
        <v>0</v>
      </c>
      <c r="DN169" s="149">
        <f t="shared" si="291"/>
        <v>0</v>
      </c>
      <c r="DO169" s="149">
        <f t="shared" si="292"/>
        <v>0</v>
      </c>
      <c r="DP169" s="149">
        <f t="shared" si="293"/>
        <v>0</v>
      </c>
      <c r="DQ169" s="134">
        <f t="array" ref="DQ169">MIN(IF(JPRL=AI169,$AG$15:$AG$214))</f>
        <v>0</v>
      </c>
      <c r="DR169" s="134">
        <f t="array" ref="DR169">MAX(IF(JPRL=AI169,$AG$15:$AG$214))</f>
        <v>0</v>
      </c>
      <c r="DS169" s="132">
        <f t="shared" si="294"/>
        <v>0</v>
      </c>
    </row>
    <row r="170" spans="1:123" ht="24.95" customHeight="1" x14ac:dyDescent="0.25">
      <c r="A170" s="5">
        <v>156</v>
      </c>
      <c r="B170" s="214"/>
      <c r="C170" s="215"/>
      <c r="D170" s="193"/>
      <c r="E170" s="174"/>
      <c r="F170" s="175"/>
      <c r="G170" s="175"/>
      <c r="H170" s="175"/>
      <c r="I170" s="9"/>
      <c r="J170" s="169"/>
      <c r="K170" s="9"/>
      <c r="L170" s="170"/>
      <c r="M170" s="171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3"/>
      <c r="Y170" s="21"/>
      <c r="Z170" s="176"/>
      <c r="AA170" s="187">
        <f t="shared" si="261"/>
        <v>0</v>
      </c>
      <c r="AB170" s="7">
        <f t="shared" si="262"/>
        <v>0</v>
      </c>
      <c r="AC170" s="7">
        <f t="shared" si="226"/>
        <v>0</v>
      </c>
      <c r="AD170" s="10">
        <f t="shared" si="263"/>
        <v>0</v>
      </c>
      <c r="AE170" s="7">
        <f t="shared" si="264"/>
        <v>0</v>
      </c>
      <c r="AF170" s="7" t="str">
        <f t="shared" si="265"/>
        <v/>
      </c>
      <c r="AG170" s="10">
        <f t="shared" si="227"/>
        <v>0</v>
      </c>
      <c r="AH170" s="3" t="str">
        <f t="shared" si="295"/>
        <v/>
      </c>
      <c r="AI170" s="3" t="str">
        <f t="shared" si="296"/>
        <v/>
      </c>
      <c r="AJ170" s="3" t="str">
        <f t="array" ref="AJ170">IF(OR(AI170=$AI$15:AI169),"",AI170)</f>
        <v/>
      </c>
      <c r="AK170" s="3" t="str">
        <f t="shared" si="228"/>
        <v/>
      </c>
      <c r="AL170" s="3" t="str">
        <f t="array" ref="AL170">IF(OR(AK170=$AK$15:AK169),"",AK170)</f>
        <v/>
      </c>
      <c r="AM170" s="139" t="str">
        <f t="shared" si="266"/>
        <v/>
      </c>
      <c r="AN170" s="139" t="str">
        <f t="shared" si="267"/>
        <v/>
      </c>
      <c r="AO170" s="139" t="str">
        <f t="shared" si="268"/>
        <v/>
      </c>
      <c r="AP170" s="139" t="str">
        <f t="shared" si="269"/>
        <v/>
      </c>
      <c r="AQ170" s="139" t="str">
        <f t="shared" si="270"/>
        <v/>
      </c>
      <c r="AR170" s="10">
        <f t="shared" si="229"/>
        <v>0</v>
      </c>
      <c r="AS170" s="10">
        <f t="shared" si="230"/>
        <v>0</v>
      </c>
      <c r="AT170" s="10">
        <f t="shared" si="231"/>
        <v>0</v>
      </c>
      <c r="AU170" s="10">
        <f t="shared" si="232"/>
        <v>0</v>
      </c>
      <c r="AV170" s="10">
        <f t="shared" si="271"/>
        <v>0</v>
      </c>
      <c r="AW170" s="10">
        <f t="shared" si="233"/>
        <v>0</v>
      </c>
      <c r="AX170" s="10">
        <f t="shared" si="234"/>
        <v>0</v>
      </c>
      <c r="AY170" s="10">
        <f t="shared" si="235"/>
        <v>0</v>
      </c>
      <c r="AZ170" s="10">
        <f t="shared" si="236"/>
        <v>0</v>
      </c>
      <c r="BA170" s="10">
        <f t="shared" si="272"/>
        <v>0</v>
      </c>
      <c r="BB170" s="10">
        <f t="shared" si="237"/>
        <v>0</v>
      </c>
      <c r="BC170" s="10">
        <f t="shared" si="238"/>
        <v>0</v>
      </c>
      <c r="BD170" s="10">
        <f t="shared" si="239"/>
        <v>0</v>
      </c>
      <c r="BE170" s="10">
        <f t="shared" si="240"/>
        <v>0</v>
      </c>
      <c r="BF170" s="10">
        <f t="shared" si="273"/>
        <v>0</v>
      </c>
      <c r="BG170" s="10">
        <f t="shared" si="241"/>
        <v>0</v>
      </c>
      <c r="BH170" s="10">
        <f t="shared" si="242"/>
        <v>0</v>
      </c>
      <c r="BI170" s="10">
        <f t="shared" si="243"/>
        <v>0</v>
      </c>
      <c r="BJ170" s="10">
        <f t="shared" si="244"/>
        <v>0</v>
      </c>
      <c r="BK170" s="10">
        <f t="shared" si="274"/>
        <v>0</v>
      </c>
      <c r="BL170" s="20">
        <f t="shared" si="275"/>
        <v>0</v>
      </c>
      <c r="BM170" s="20">
        <f t="shared" si="276"/>
        <v>0</v>
      </c>
      <c r="BN170" s="20">
        <f t="shared" si="277"/>
        <v>0</v>
      </c>
      <c r="BO170" s="20">
        <f t="shared" si="278"/>
        <v>0</v>
      </c>
      <c r="BP170" s="10"/>
      <c r="BQ170" s="10"/>
      <c r="BR170" s="10"/>
      <c r="BS170" s="20">
        <f t="shared" si="279"/>
        <v>0</v>
      </c>
      <c r="BT170" s="20">
        <f t="shared" si="280"/>
        <v>0</v>
      </c>
      <c r="BU170" s="20">
        <f t="shared" si="245"/>
        <v>0</v>
      </c>
      <c r="BV170" s="20">
        <f t="shared" si="246"/>
        <v>0</v>
      </c>
      <c r="BW170" s="20">
        <f t="shared" si="247"/>
        <v>0</v>
      </c>
      <c r="BX170" s="20">
        <f t="shared" si="248"/>
        <v>0</v>
      </c>
      <c r="BY170" s="20">
        <f t="shared" si="249"/>
        <v>0</v>
      </c>
      <c r="BZ170" s="20">
        <f t="shared" si="250"/>
        <v>0</v>
      </c>
      <c r="CA170" s="20">
        <f t="shared" si="281"/>
        <v>0</v>
      </c>
      <c r="CB170" s="20">
        <f t="shared" si="282"/>
        <v>0</v>
      </c>
      <c r="CD170" s="20">
        <f t="shared" si="283"/>
        <v>0</v>
      </c>
      <c r="CH170" s="110"/>
      <c r="CI170" s="22"/>
      <c r="CJ170" s="7"/>
      <c r="CV170" s="134">
        <f t="shared" si="297"/>
        <v>0</v>
      </c>
      <c r="CW170" s="134">
        <f t="shared" si="251"/>
        <v>0</v>
      </c>
      <c r="CX170" s="134">
        <f t="shared" si="252"/>
        <v>0</v>
      </c>
      <c r="CY170" s="134">
        <f t="shared" si="253"/>
        <v>0</v>
      </c>
      <c r="CZ170" s="134">
        <f t="shared" si="254"/>
        <v>0</v>
      </c>
      <c r="DA170" s="134">
        <f t="shared" si="255"/>
        <v>0</v>
      </c>
      <c r="DB170" s="134">
        <f t="shared" si="256"/>
        <v>0</v>
      </c>
      <c r="DC170" s="134">
        <f t="shared" si="257"/>
        <v>0</v>
      </c>
      <c r="DD170" s="134">
        <f t="shared" si="258"/>
        <v>0</v>
      </c>
      <c r="DE170" s="134">
        <f t="shared" si="259"/>
        <v>0</v>
      </c>
      <c r="DF170" s="134">
        <f t="shared" si="260"/>
        <v>0</v>
      </c>
      <c r="DG170" s="149">
        <f t="shared" si="284"/>
        <v>0</v>
      </c>
      <c r="DH170" s="149">
        <f t="shared" si="285"/>
        <v>0</v>
      </c>
      <c r="DI170" s="149">
        <f t="shared" si="286"/>
        <v>0</v>
      </c>
      <c r="DJ170" s="149">
        <f t="shared" si="287"/>
        <v>0</v>
      </c>
      <c r="DK170" s="149">
        <f t="shared" si="288"/>
        <v>0</v>
      </c>
      <c r="DL170" s="149">
        <f t="shared" si="289"/>
        <v>0</v>
      </c>
      <c r="DM170" s="149">
        <f t="shared" si="290"/>
        <v>0</v>
      </c>
      <c r="DN170" s="149">
        <f t="shared" si="291"/>
        <v>0</v>
      </c>
      <c r="DO170" s="149">
        <f t="shared" si="292"/>
        <v>0</v>
      </c>
      <c r="DP170" s="149">
        <f t="shared" si="293"/>
        <v>0</v>
      </c>
      <c r="DQ170" s="134">
        <f t="array" ref="DQ170">MIN(IF(JPRL=AI170,$AG$15:$AG$214))</f>
        <v>0</v>
      </c>
      <c r="DR170" s="134">
        <f t="array" ref="DR170">MAX(IF(JPRL=AI170,$AG$15:$AG$214))</f>
        <v>0</v>
      </c>
      <c r="DS170" s="132">
        <f t="shared" si="294"/>
        <v>0</v>
      </c>
    </row>
    <row r="171" spans="1:123" ht="24.95" customHeight="1" x14ac:dyDescent="0.25">
      <c r="A171" s="5">
        <v>157</v>
      </c>
      <c r="B171" s="214"/>
      <c r="C171" s="215"/>
      <c r="D171" s="193"/>
      <c r="E171" s="174"/>
      <c r="F171" s="175"/>
      <c r="G171" s="175"/>
      <c r="H171" s="175"/>
      <c r="I171" s="9"/>
      <c r="J171" s="169"/>
      <c r="K171" s="9"/>
      <c r="L171" s="170"/>
      <c r="M171" s="171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3"/>
      <c r="Y171" s="21"/>
      <c r="Z171" s="176"/>
      <c r="AA171" s="187">
        <f t="shared" si="261"/>
        <v>0</v>
      </c>
      <c r="AB171" s="7">
        <f t="shared" si="262"/>
        <v>0</v>
      </c>
      <c r="AC171" s="7">
        <f t="shared" si="226"/>
        <v>0</v>
      </c>
      <c r="AD171" s="10">
        <f t="shared" si="263"/>
        <v>0</v>
      </c>
      <c r="AE171" s="7">
        <f t="shared" si="264"/>
        <v>0</v>
      </c>
      <c r="AF171" s="7" t="str">
        <f t="shared" si="265"/>
        <v/>
      </c>
      <c r="AG171" s="10">
        <f t="shared" si="227"/>
        <v>0</v>
      </c>
      <c r="AH171" s="3" t="str">
        <f t="shared" si="295"/>
        <v/>
      </c>
      <c r="AI171" s="3" t="str">
        <f t="shared" si="296"/>
        <v/>
      </c>
      <c r="AJ171" s="3" t="str">
        <f t="array" ref="AJ171">IF(OR(AI171=$AI$15:AI170),"",AI171)</f>
        <v/>
      </c>
      <c r="AK171" s="3" t="str">
        <f t="shared" si="228"/>
        <v/>
      </c>
      <c r="AL171" s="3" t="str">
        <f t="array" ref="AL171">IF(OR(AK171=$AK$15:AK170),"",AK171)</f>
        <v/>
      </c>
      <c r="AM171" s="139" t="str">
        <f t="shared" si="266"/>
        <v/>
      </c>
      <c r="AN171" s="139" t="str">
        <f t="shared" si="267"/>
        <v/>
      </c>
      <c r="AO171" s="139" t="str">
        <f t="shared" si="268"/>
        <v/>
      </c>
      <c r="AP171" s="139" t="str">
        <f t="shared" si="269"/>
        <v/>
      </c>
      <c r="AQ171" s="139" t="str">
        <f t="shared" si="270"/>
        <v/>
      </c>
      <c r="AR171" s="10">
        <f t="shared" si="229"/>
        <v>0</v>
      </c>
      <c r="AS171" s="10">
        <f t="shared" si="230"/>
        <v>0</v>
      </c>
      <c r="AT171" s="10">
        <f t="shared" si="231"/>
        <v>0</v>
      </c>
      <c r="AU171" s="10">
        <f t="shared" si="232"/>
        <v>0</v>
      </c>
      <c r="AV171" s="10">
        <f t="shared" si="271"/>
        <v>0</v>
      </c>
      <c r="AW171" s="10">
        <f t="shared" si="233"/>
        <v>0</v>
      </c>
      <c r="AX171" s="10">
        <f t="shared" si="234"/>
        <v>0</v>
      </c>
      <c r="AY171" s="10">
        <f t="shared" si="235"/>
        <v>0</v>
      </c>
      <c r="AZ171" s="10">
        <f t="shared" si="236"/>
        <v>0</v>
      </c>
      <c r="BA171" s="10">
        <f t="shared" si="272"/>
        <v>0</v>
      </c>
      <c r="BB171" s="10">
        <f t="shared" si="237"/>
        <v>0</v>
      </c>
      <c r="BC171" s="10">
        <f t="shared" si="238"/>
        <v>0</v>
      </c>
      <c r="BD171" s="10">
        <f t="shared" si="239"/>
        <v>0</v>
      </c>
      <c r="BE171" s="10">
        <f t="shared" si="240"/>
        <v>0</v>
      </c>
      <c r="BF171" s="10">
        <f t="shared" si="273"/>
        <v>0</v>
      </c>
      <c r="BG171" s="10">
        <f t="shared" si="241"/>
        <v>0</v>
      </c>
      <c r="BH171" s="10">
        <f t="shared" si="242"/>
        <v>0</v>
      </c>
      <c r="BI171" s="10">
        <f t="shared" si="243"/>
        <v>0</v>
      </c>
      <c r="BJ171" s="10">
        <f t="shared" si="244"/>
        <v>0</v>
      </c>
      <c r="BK171" s="10">
        <f t="shared" si="274"/>
        <v>0</v>
      </c>
      <c r="BL171" s="20">
        <f t="shared" si="275"/>
        <v>0</v>
      </c>
      <c r="BM171" s="20">
        <f t="shared" si="276"/>
        <v>0</v>
      </c>
      <c r="BN171" s="20">
        <f t="shared" si="277"/>
        <v>0</v>
      </c>
      <c r="BO171" s="20">
        <f t="shared" si="278"/>
        <v>0</v>
      </c>
      <c r="BP171" s="10"/>
      <c r="BQ171" s="10"/>
      <c r="BR171" s="10"/>
      <c r="BS171" s="20">
        <f t="shared" si="279"/>
        <v>0</v>
      </c>
      <c r="BT171" s="20">
        <f t="shared" si="280"/>
        <v>0</v>
      </c>
      <c r="BU171" s="20">
        <f t="shared" si="245"/>
        <v>0</v>
      </c>
      <c r="BV171" s="20">
        <f t="shared" si="246"/>
        <v>0</v>
      </c>
      <c r="BW171" s="20">
        <f t="shared" si="247"/>
        <v>0</v>
      </c>
      <c r="BX171" s="20">
        <f t="shared" si="248"/>
        <v>0</v>
      </c>
      <c r="BY171" s="20">
        <f t="shared" si="249"/>
        <v>0</v>
      </c>
      <c r="BZ171" s="20">
        <f t="shared" si="250"/>
        <v>0</v>
      </c>
      <c r="CA171" s="20">
        <f t="shared" si="281"/>
        <v>0</v>
      </c>
      <c r="CB171" s="20">
        <f t="shared" si="282"/>
        <v>0</v>
      </c>
      <c r="CD171" s="20">
        <f t="shared" si="283"/>
        <v>0</v>
      </c>
      <c r="CH171" s="110"/>
      <c r="CI171" s="22"/>
      <c r="CJ171" s="7"/>
      <c r="CV171" s="134">
        <f t="shared" si="297"/>
        <v>0</v>
      </c>
      <c r="CW171" s="134">
        <f t="shared" si="251"/>
        <v>0</v>
      </c>
      <c r="CX171" s="134">
        <f t="shared" si="252"/>
        <v>0</v>
      </c>
      <c r="CY171" s="134">
        <f t="shared" si="253"/>
        <v>0</v>
      </c>
      <c r="CZ171" s="134">
        <f t="shared" si="254"/>
        <v>0</v>
      </c>
      <c r="DA171" s="134">
        <f t="shared" si="255"/>
        <v>0</v>
      </c>
      <c r="DB171" s="134">
        <f t="shared" si="256"/>
        <v>0</v>
      </c>
      <c r="DC171" s="134">
        <f t="shared" si="257"/>
        <v>0</v>
      </c>
      <c r="DD171" s="134">
        <f t="shared" si="258"/>
        <v>0</v>
      </c>
      <c r="DE171" s="134">
        <f t="shared" si="259"/>
        <v>0</v>
      </c>
      <c r="DF171" s="134">
        <f t="shared" si="260"/>
        <v>0</v>
      </c>
      <c r="DG171" s="149">
        <f t="shared" si="284"/>
        <v>0</v>
      </c>
      <c r="DH171" s="149">
        <f t="shared" si="285"/>
        <v>0</v>
      </c>
      <c r="DI171" s="149">
        <f t="shared" si="286"/>
        <v>0</v>
      </c>
      <c r="DJ171" s="149">
        <f t="shared" si="287"/>
        <v>0</v>
      </c>
      <c r="DK171" s="149">
        <f t="shared" si="288"/>
        <v>0</v>
      </c>
      <c r="DL171" s="149">
        <f t="shared" si="289"/>
        <v>0</v>
      </c>
      <c r="DM171" s="149">
        <f t="shared" si="290"/>
        <v>0</v>
      </c>
      <c r="DN171" s="149">
        <f t="shared" si="291"/>
        <v>0</v>
      </c>
      <c r="DO171" s="149">
        <f t="shared" si="292"/>
        <v>0</v>
      </c>
      <c r="DP171" s="149">
        <f t="shared" si="293"/>
        <v>0</v>
      </c>
      <c r="DQ171" s="134">
        <f t="array" ref="DQ171">MIN(IF(JPRL=AI171,$AG$15:$AG$214))</f>
        <v>0</v>
      </c>
      <c r="DR171" s="134">
        <f t="array" ref="DR171">MAX(IF(JPRL=AI171,$AG$15:$AG$214))</f>
        <v>0</v>
      </c>
      <c r="DS171" s="132">
        <f t="shared" si="294"/>
        <v>0</v>
      </c>
    </row>
    <row r="172" spans="1:123" ht="24.95" customHeight="1" x14ac:dyDescent="0.25">
      <c r="A172" s="5">
        <v>158</v>
      </c>
      <c r="B172" s="214"/>
      <c r="C172" s="215"/>
      <c r="D172" s="193"/>
      <c r="E172" s="174"/>
      <c r="F172" s="175"/>
      <c r="G172" s="175"/>
      <c r="H172" s="175"/>
      <c r="I172" s="9"/>
      <c r="J172" s="169"/>
      <c r="K172" s="9"/>
      <c r="L172" s="170"/>
      <c r="M172" s="171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3"/>
      <c r="Y172" s="21"/>
      <c r="Z172" s="176"/>
      <c r="AA172" s="187">
        <f t="shared" si="261"/>
        <v>0</v>
      </c>
      <c r="AB172" s="7">
        <f t="shared" si="262"/>
        <v>0</v>
      </c>
      <c r="AC172" s="7">
        <f t="shared" si="226"/>
        <v>0</v>
      </c>
      <c r="AD172" s="10">
        <f t="shared" si="263"/>
        <v>0</v>
      </c>
      <c r="AE172" s="7">
        <f t="shared" si="264"/>
        <v>0</v>
      </c>
      <c r="AF172" s="7" t="str">
        <f t="shared" si="265"/>
        <v/>
      </c>
      <c r="AG172" s="10">
        <f t="shared" si="227"/>
        <v>0</v>
      </c>
      <c r="AH172" s="3" t="str">
        <f t="shared" si="295"/>
        <v/>
      </c>
      <c r="AI172" s="3" t="str">
        <f t="shared" si="296"/>
        <v/>
      </c>
      <c r="AJ172" s="3" t="str">
        <f t="array" ref="AJ172">IF(OR(AI172=$AI$15:AI171),"",AI172)</f>
        <v/>
      </c>
      <c r="AK172" s="3" t="str">
        <f t="shared" si="228"/>
        <v/>
      </c>
      <c r="AL172" s="3" t="str">
        <f t="array" ref="AL172">IF(OR(AK172=$AK$15:AK171),"",AK172)</f>
        <v/>
      </c>
      <c r="AM172" s="139" t="str">
        <f t="shared" si="266"/>
        <v/>
      </c>
      <c r="AN172" s="139" t="str">
        <f t="shared" si="267"/>
        <v/>
      </c>
      <c r="AO172" s="139" t="str">
        <f t="shared" si="268"/>
        <v/>
      </c>
      <c r="AP172" s="139" t="str">
        <f t="shared" si="269"/>
        <v/>
      </c>
      <c r="AQ172" s="139" t="str">
        <f t="shared" si="270"/>
        <v/>
      </c>
      <c r="AR172" s="10">
        <f t="shared" si="229"/>
        <v>0</v>
      </c>
      <c r="AS172" s="10">
        <f t="shared" si="230"/>
        <v>0</v>
      </c>
      <c r="AT172" s="10">
        <f t="shared" si="231"/>
        <v>0</v>
      </c>
      <c r="AU172" s="10">
        <f t="shared" si="232"/>
        <v>0</v>
      </c>
      <c r="AV172" s="10">
        <f t="shared" si="271"/>
        <v>0</v>
      </c>
      <c r="AW172" s="10">
        <f t="shared" si="233"/>
        <v>0</v>
      </c>
      <c r="AX172" s="10">
        <f t="shared" si="234"/>
        <v>0</v>
      </c>
      <c r="AY172" s="10">
        <f t="shared" si="235"/>
        <v>0</v>
      </c>
      <c r="AZ172" s="10">
        <f t="shared" si="236"/>
        <v>0</v>
      </c>
      <c r="BA172" s="10">
        <f t="shared" si="272"/>
        <v>0</v>
      </c>
      <c r="BB172" s="10">
        <f t="shared" si="237"/>
        <v>0</v>
      </c>
      <c r="BC172" s="10">
        <f t="shared" si="238"/>
        <v>0</v>
      </c>
      <c r="BD172" s="10">
        <f t="shared" si="239"/>
        <v>0</v>
      </c>
      <c r="BE172" s="10">
        <f t="shared" si="240"/>
        <v>0</v>
      </c>
      <c r="BF172" s="10">
        <f t="shared" si="273"/>
        <v>0</v>
      </c>
      <c r="BG172" s="10">
        <f t="shared" si="241"/>
        <v>0</v>
      </c>
      <c r="BH172" s="10">
        <f t="shared" si="242"/>
        <v>0</v>
      </c>
      <c r="BI172" s="10">
        <f t="shared" si="243"/>
        <v>0</v>
      </c>
      <c r="BJ172" s="10">
        <f t="shared" si="244"/>
        <v>0</v>
      </c>
      <c r="BK172" s="10">
        <f t="shared" si="274"/>
        <v>0</v>
      </c>
      <c r="BL172" s="20">
        <f t="shared" si="275"/>
        <v>0</v>
      </c>
      <c r="BM172" s="20">
        <f t="shared" si="276"/>
        <v>0</v>
      </c>
      <c r="BN172" s="20">
        <f t="shared" si="277"/>
        <v>0</v>
      </c>
      <c r="BO172" s="20">
        <f t="shared" si="278"/>
        <v>0</v>
      </c>
      <c r="BP172" s="10"/>
      <c r="BQ172" s="10"/>
      <c r="BR172" s="10"/>
      <c r="BS172" s="20">
        <f t="shared" si="279"/>
        <v>0</v>
      </c>
      <c r="BT172" s="20">
        <f t="shared" si="280"/>
        <v>0</v>
      </c>
      <c r="BU172" s="20">
        <f t="shared" si="245"/>
        <v>0</v>
      </c>
      <c r="BV172" s="20">
        <f t="shared" si="246"/>
        <v>0</v>
      </c>
      <c r="BW172" s="20">
        <f t="shared" si="247"/>
        <v>0</v>
      </c>
      <c r="BX172" s="20">
        <f t="shared" si="248"/>
        <v>0</v>
      </c>
      <c r="BY172" s="20">
        <f t="shared" si="249"/>
        <v>0</v>
      </c>
      <c r="BZ172" s="20">
        <f t="shared" si="250"/>
        <v>0</v>
      </c>
      <c r="CA172" s="20">
        <f t="shared" si="281"/>
        <v>0</v>
      </c>
      <c r="CB172" s="20">
        <f t="shared" si="282"/>
        <v>0</v>
      </c>
      <c r="CD172" s="20">
        <f t="shared" si="283"/>
        <v>0</v>
      </c>
      <c r="CH172" s="110"/>
      <c r="CI172" s="22"/>
      <c r="CJ172" s="7"/>
      <c r="CV172" s="134">
        <f t="shared" si="297"/>
        <v>0</v>
      </c>
      <c r="CW172" s="134">
        <f t="shared" si="251"/>
        <v>0</v>
      </c>
      <c r="CX172" s="134">
        <f t="shared" si="252"/>
        <v>0</v>
      </c>
      <c r="CY172" s="134">
        <f t="shared" si="253"/>
        <v>0</v>
      </c>
      <c r="CZ172" s="134">
        <f t="shared" si="254"/>
        <v>0</v>
      </c>
      <c r="DA172" s="134">
        <f t="shared" si="255"/>
        <v>0</v>
      </c>
      <c r="DB172" s="134">
        <f t="shared" si="256"/>
        <v>0</v>
      </c>
      <c r="DC172" s="134">
        <f t="shared" si="257"/>
        <v>0</v>
      </c>
      <c r="DD172" s="134">
        <f t="shared" si="258"/>
        <v>0</v>
      </c>
      <c r="DE172" s="134">
        <f t="shared" si="259"/>
        <v>0</v>
      </c>
      <c r="DF172" s="134">
        <f t="shared" si="260"/>
        <v>0</v>
      </c>
      <c r="DG172" s="149">
        <f t="shared" si="284"/>
        <v>0</v>
      </c>
      <c r="DH172" s="149">
        <f t="shared" si="285"/>
        <v>0</v>
      </c>
      <c r="DI172" s="149">
        <f t="shared" si="286"/>
        <v>0</v>
      </c>
      <c r="DJ172" s="149">
        <f t="shared" si="287"/>
        <v>0</v>
      </c>
      <c r="DK172" s="149">
        <f t="shared" si="288"/>
        <v>0</v>
      </c>
      <c r="DL172" s="149">
        <f t="shared" si="289"/>
        <v>0</v>
      </c>
      <c r="DM172" s="149">
        <f t="shared" si="290"/>
        <v>0</v>
      </c>
      <c r="DN172" s="149">
        <f t="shared" si="291"/>
        <v>0</v>
      </c>
      <c r="DO172" s="149">
        <f t="shared" si="292"/>
        <v>0</v>
      </c>
      <c r="DP172" s="149">
        <f t="shared" si="293"/>
        <v>0</v>
      </c>
      <c r="DQ172" s="134">
        <f t="array" ref="DQ172">MIN(IF(JPRL=AI172,$AG$15:$AG$214))</f>
        <v>0</v>
      </c>
      <c r="DR172" s="134">
        <f t="array" ref="DR172">MAX(IF(JPRL=AI172,$AG$15:$AG$214))</f>
        <v>0</v>
      </c>
      <c r="DS172" s="132">
        <f t="shared" si="294"/>
        <v>0</v>
      </c>
    </row>
    <row r="173" spans="1:123" ht="24.95" customHeight="1" x14ac:dyDescent="0.25">
      <c r="A173" s="5">
        <v>159</v>
      </c>
      <c r="B173" s="214"/>
      <c r="C173" s="215"/>
      <c r="D173" s="193"/>
      <c r="E173" s="174"/>
      <c r="F173" s="175"/>
      <c r="G173" s="175"/>
      <c r="H173" s="175"/>
      <c r="I173" s="9"/>
      <c r="J173" s="169"/>
      <c r="K173" s="9"/>
      <c r="L173" s="170"/>
      <c r="M173" s="171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3"/>
      <c r="Y173" s="21"/>
      <c r="Z173" s="176"/>
      <c r="AA173" s="187">
        <f t="shared" si="261"/>
        <v>0</v>
      </c>
      <c r="AB173" s="7">
        <f t="shared" si="262"/>
        <v>0</v>
      </c>
      <c r="AC173" s="7">
        <f t="shared" si="226"/>
        <v>0</v>
      </c>
      <c r="AD173" s="10">
        <f t="shared" si="263"/>
        <v>0</v>
      </c>
      <c r="AE173" s="7">
        <f t="shared" si="264"/>
        <v>0</v>
      </c>
      <c r="AF173" s="7" t="str">
        <f t="shared" si="265"/>
        <v/>
      </c>
      <c r="AG173" s="10">
        <f t="shared" si="227"/>
        <v>0</v>
      </c>
      <c r="AH173" s="3" t="str">
        <f t="shared" si="295"/>
        <v/>
      </c>
      <c r="AI173" s="3" t="str">
        <f t="shared" si="296"/>
        <v/>
      </c>
      <c r="AJ173" s="3" t="str">
        <f t="array" ref="AJ173">IF(OR(AI173=$AI$15:AI172),"",AI173)</f>
        <v/>
      </c>
      <c r="AK173" s="3" t="str">
        <f t="shared" si="228"/>
        <v/>
      </c>
      <c r="AL173" s="3" t="str">
        <f t="array" ref="AL173">IF(OR(AK173=$AK$15:AK172),"",AK173)</f>
        <v/>
      </c>
      <c r="AM173" s="139" t="str">
        <f t="shared" si="266"/>
        <v/>
      </c>
      <c r="AN173" s="139" t="str">
        <f t="shared" si="267"/>
        <v/>
      </c>
      <c r="AO173" s="139" t="str">
        <f t="shared" si="268"/>
        <v/>
      </c>
      <c r="AP173" s="139" t="str">
        <f t="shared" si="269"/>
        <v/>
      </c>
      <c r="AQ173" s="139" t="str">
        <f t="shared" si="270"/>
        <v/>
      </c>
      <c r="AR173" s="10">
        <f t="shared" si="229"/>
        <v>0</v>
      </c>
      <c r="AS173" s="10">
        <f t="shared" si="230"/>
        <v>0</v>
      </c>
      <c r="AT173" s="10">
        <f t="shared" si="231"/>
        <v>0</v>
      </c>
      <c r="AU173" s="10">
        <f t="shared" si="232"/>
        <v>0</v>
      </c>
      <c r="AV173" s="10">
        <f t="shared" si="271"/>
        <v>0</v>
      </c>
      <c r="AW173" s="10">
        <f t="shared" si="233"/>
        <v>0</v>
      </c>
      <c r="AX173" s="10">
        <f t="shared" si="234"/>
        <v>0</v>
      </c>
      <c r="AY173" s="10">
        <f t="shared" si="235"/>
        <v>0</v>
      </c>
      <c r="AZ173" s="10">
        <f t="shared" si="236"/>
        <v>0</v>
      </c>
      <c r="BA173" s="10">
        <f t="shared" si="272"/>
        <v>0</v>
      </c>
      <c r="BB173" s="10">
        <f t="shared" si="237"/>
        <v>0</v>
      </c>
      <c r="BC173" s="10">
        <f t="shared" si="238"/>
        <v>0</v>
      </c>
      <c r="BD173" s="10">
        <f t="shared" si="239"/>
        <v>0</v>
      </c>
      <c r="BE173" s="10">
        <f t="shared" si="240"/>
        <v>0</v>
      </c>
      <c r="BF173" s="10">
        <f t="shared" si="273"/>
        <v>0</v>
      </c>
      <c r="BG173" s="10">
        <f t="shared" si="241"/>
        <v>0</v>
      </c>
      <c r="BH173" s="10">
        <f t="shared" si="242"/>
        <v>0</v>
      </c>
      <c r="BI173" s="10">
        <f t="shared" si="243"/>
        <v>0</v>
      </c>
      <c r="BJ173" s="10">
        <f t="shared" si="244"/>
        <v>0</v>
      </c>
      <c r="BK173" s="10">
        <f t="shared" si="274"/>
        <v>0</v>
      </c>
      <c r="BL173" s="20">
        <f t="shared" si="275"/>
        <v>0</v>
      </c>
      <c r="BM173" s="20">
        <f t="shared" si="276"/>
        <v>0</v>
      </c>
      <c r="BN173" s="20">
        <f t="shared" si="277"/>
        <v>0</v>
      </c>
      <c r="BO173" s="20">
        <f t="shared" si="278"/>
        <v>0</v>
      </c>
      <c r="BP173" s="10"/>
      <c r="BQ173" s="10"/>
      <c r="BR173" s="10"/>
      <c r="BS173" s="20">
        <f t="shared" si="279"/>
        <v>0</v>
      </c>
      <c r="BT173" s="20">
        <f t="shared" si="280"/>
        <v>0</v>
      </c>
      <c r="BU173" s="20">
        <f t="shared" si="245"/>
        <v>0</v>
      </c>
      <c r="BV173" s="20">
        <f t="shared" si="246"/>
        <v>0</v>
      </c>
      <c r="BW173" s="20">
        <f t="shared" si="247"/>
        <v>0</v>
      </c>
      <c r="BX173" s="20">
        <f t="shared" si="248"/>
        <v>0</v>
      </c>
      <c r="BY173" s="20">
        <f t="shared" si="249"/>
        <v>0</v>
      </c>
      <c r="BZ173" s="20">
        <f t="shared" si="250"/>
        <v>0</v>
      </c>
      <c r="CA173" s="20">
        <f t="shared" si="281"/>
        <v>0</v>
      </c>
      <c r="CB173" s="20">
        <f t="shared" si="282"/>
        <v>0</v>
      </c>
      <c r="CD173" s="20">
        <f t="shared" si="283"/>
        <v>0</v>
      </c>
      <c r="CH173" s="110"/>
      <c r="CI173" s="22"/>
      <c r="CJ173" s="7"/>
      <c r="CV173" s="134">
        <f t="shared" si="297"/>
        <v>0</v>
      </c>
      <c r="CW173" s="134">
        <f t="shared" si="251"/>
        <v>0</v>
      </c>
      <c r="CX173" s="134">
        <f t="shared" si="252"/>
        <v>0</v>
      </c>
      <c r="CY173" s="134">
        <f t="shared" si="253"/>
        <v>0</v>
      </c>
      <c r="CZ173" s="134">
        <f t="shared" si="254"/>
        <v>0</v>
      </c>
      <c r="DA173" s="134">
        <f t="shared" si="255"/>
        <v>0</v>
      </c>
      <c r="DB173" s="134">
        <f t="shared" si="256"/>
        <v>0</v>
      </c>
      <c r="DC173" s="134">
        <f t="shared" si="257"/>
        <v>0</v>
      </c>
      <c r="DD173" s="134">
        <f t="shared" si="258"/>
        <v>0</v>
      </c>
      <c r="DE173" s="134">
        <f t="shared" si="259"/>
        <v>0</v>
      </c>
      <c r="DF173" s="134">
        <f t="shared" si="260"/>
        <v>0</v>
      </c>
      <c r="DG173" s="149">
        <f t="shared" si="284"/>
        <v>0</v>
      </c>
      <c r="DH173" s="149">
        <f t="shared" si="285"/>
        <v>0</v>
      </c>
      <c r="DI173" s="149">
        <f t="shared" si="286"/>
        <v>0</v>
      </c>
      <c r="DJ173" s="149">
        <f t="shared" si="287"/>
        <v>0</v>
      </c>
      <c r="DK173" s="149">
        <f t="shared" si="288"/>
        <v>0</v>
      </c>
      <c r="DL173" s="149">
        <f t="shared" si="289"/>
        <v>0</v>
      </c>
      <c r="DM173" s="149">
        <f t="shared" si="290"/>
        <v>0</v>
      </c>
      <c r="DN173" s="149">
        <f t="shared" si="291"/>
        <v>0</v>
      </c>
      <c r="DO173" s="149">
        <f t="shared" si="292"/>
        <v>0</v>
      </c>
      <c r="DP173" s="149">
        <f t="shared" si="293"/>
        <v>0</v>
      </c>
      <c r="DQ173" s="134">
        <f t="array" ref="DQ173">MIN(IF(JPRL=AI173,$AG$15:$AG$214))</f>
        <v>0</v>
      </c>
      <c r="DR173" s="134">
        <f t="array" ref="DR173">MAX(IF(JPRL=AI173,$AG$15:$AG$214))</f>
        <v>0</v>
      </c>
      <c r="DS173" s="132">
        <f t="shared" si="294"/>
        <v>0</v>
      </c>
    </row>
    <row r="174" spans="1:123" ht="24.95" customHeight="1" x14ac:dyDescent="0.25">
      <c r="A174" s="5">
        <v>160</v>
      </c>
      <c r="B174" s="214"/>
      <c r="C174" s="215"/>
      <c r="D174" s="193"/>
      <c r="E174" s="174"/>
      <c r="F174" s="175"/>
      <c r="G174" s="175"/>
      <c r="H174" s="175"/>
      <c r="I174" s="9"/>
      <c r="J174" s="169"/>
      <c r="K174" s="9"/>
      <c r="L174" s="170"/>
      <c r="M174" s="171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13"/>
      <c r="Y174" s="21"/>
      <c r="Z174" s="176"/>
      <c r="AA174" s="187">
        <f t="shared" si="261"/>
        <v>0</v>
      </c>
      <c r="AB174" s="7">
        <f t="shared" si="262"/>
        <v>0</v>
      </c>
      <c r="AC174" s="7">
        <f t="shared" si="226"/>
        <v>0</v>
      </c>
      <c r="AD174" s="10">
        <f t="shared" si="263"/>
        <v>0</v>
      </c>
      <c r="AE174" s="7">
        <f t="shared" si="264"/>
        <v>0</v>
      </c>
      <c r="AF174" s="7" t="str">
        <f t="shared" si="265"/>
        <v/>
      </c>
      <c r="AG174" s="10">
        <f t="shared" si="227"/>
        <v>0</v>
      </c>
      <c r="AH174" s="3" t="str">
        <f t="shared" si="295"/>
        <v/>
      </c>
      <c r="AI174" s="3" t="str">
        <f t="shared" si="296"/>
        <v/>
      </c>
      <c r="AJ174" s="3" t="str">
        <f t="array" ref="AJ174">IF(OR(AI174=$AI$15:AI173),"",AI174)</f>
        <v/>
      </c>
      <c r="AK174" s="3" t="str">
        <f t="shared" si="228"/>
        <v/>
      </c>
      <c r="AL174" s="3" t="str">
        <f t="array" ref="AL174">IF(OR(AK174=$AK$15:AK173),"",AK174)</f>
        <v/>
      </c>
      <c r="AM174" s="139" t="str">
        <f t="shared" si="266"/>
        <v/>
      </c>
      <c r="AN174" s="139" t="str">
        <f t="shared" si="267"/>
        <v/>
      </c>
      <c r="AO174" s="139" t="str">
        <f t="shared" si="268"/>
        <v/>
      </c>
      <c r="AP174" s="139" t="str">
        <f t="shared" si="269"/>
        <v/>
      </c>
      <c r="AQ174" s="139" t="str">
        <f t="shared" si="270"/>
        <v/>
      </c>
      <c r="AR174" s="10">
        <f t="shared" si="229"/>
        <v>0</v>
      </c>
      <c r="AS174" s="10">
        <f t="shared" si="230"/>
        <v>0</v>
      </c>
      <c r="AT174" s="10">
        <f t="shared" si="231"/>
        <v>0</v>
      </c>
      <c r="AU174" s="10">
        <f t="shared" si="232"/>
        <v>0</v>
      </c>
      <c r="AV174" s="10">
        <f t="shared" si="271"/>
        <v>0</v>
      </c>
      <c r="AW174" s="10">
        <f t="shared" si="233"/>
        <v>0</v>
      </c>
      <c r="AX174" s="10">
        <f t="shared" si="234"/>
        <v>0</v>
      </c>
      <c r="AY174" s="10">
        <f t="shared" si="235"/>
        <v>0</v>
      </c>
      <c r="AZ174" s="10">
        <f t="shared" si="236"/>
        <v>0</v>
      </c>
      <c r="BA174" s="10">
        <f t="shared" si="272"/>
        <v>0</v>
      </c>
      <c r="BB174" s="10">
        <f t="shared" si="237"/>
        <v>0</v>
      </c>
      <c r="BC174" s="10">
        <f t="shared" si="238"/>
        <v>0</v>
      </c>
      <c r="BD174" s="10">
        <f t="shared" si="239"/>
        <v>0</v>
      </c>
      <c r="BE174" s="10">
        <f t="shared" si="240"/>
        <v>0</v>
      </c>
      <c r="BF174" s="10">
        <f t="shared" si="273"/>
        <v>0</v>
      </c>
      <c r="BG174" s="10">
        <f t="shared" si="241"/>
        <v>0</v>
      </c>
      <c r="BH174" s="10">
        <f t="shared" si="242"/>
        <v>0</v>
      </c>
      <c r="BI174" s="10">
        <f t="shared" si="243"/>
        <v>0</v>
      </c>
      <c r="BJ174" s="10">
        <f t="shared" si="244"/>
        <v>0</v>
      </c>
      <c r="BK174" s="10">
        <f t="shared" si="274"/>
        <v>0</v>
      </c>
      <c r="BL174" s="20">
        <f t="shared" si="275"/>
        <v>0</v>
      </c>
      <c r="BM174" s="20">
        <f t="shared" si="276"/>
        <v>0</v>
      </c>
      <c r="BN174" s="20">
        <f t="shared" si="277"/>
        <v>0</v>
      </c>
      <c r="BO174" s="20">
        <f t="shared" si="278"/>
        <v>0</v>
      </c>
      <c r="BP174" s="10"/>
      <c r="BQ174" s="10"/>
      <c r="BR174" s="10"/>
      <c r="BS174" s="20">
        <f t="shared" si="279"/>
        <v>0</v>
      </c>
      <c r="BT174" s="20">
        <f t="shared" si="280"/>
        <v>0</v>
      </c>
      <c r="BU174" s="20">
        <f t="shared" si="245"/>
        <v>0</v>
      </c>
      <c r="BV174" s="20">
        <f t="shared" si="246"/>
        <v>0</v>
      </c>
      <c r="BW174" s="20">
        <f t="shared" si="247"/>
        <v>0</v>
      </c>
      <c r="BX174" s="20">
        <f t="shared" si="248"/>
        <v>0</v>
      </c>
      <c r="BY174" s="20">
        <f t="shared" si="249"/>
        <v>0</v>
      </c>
      <c r="BZ174" s="20">
        <f t="shared" si="250"/>
        <v>0</v>
      </c>
      <c r="CA174" s="20">
        <f t="shared" si="281"/>
        <v>0</v>
      </c>
      <c r="CB174" s="20">
        <f t="shared" si="282"/>
        <v>0</v>
      </c>
      <c r="CD174" s="20">
        <f t="shared" si="283"/>
        <v>0</v>
      </c>
      <c r="CH174" s="110"/>
      <c r="CI174" s="22"/>
      <c r="CJ174" s="7"/>
      <c r="CV174" s="134">
        <f t="shared" si="297"/>
        <v>0</v>
      </c>
      <c r="CW174" s="134">
        <f t="shared" si="251"/>
        <v>0</v>
      </c>
      <c r="CX174" s="134">
        <f t="shared" si="252"/>
        <v>0</v>
      </c>
      <c r="CY174" s="134">
        <f t="shared" si="253"/>
        <v>0</v>
      </c>
      <c r="CZ174" s="134">
        <f t="shared" si="254"/>
        <v>0</v>
      </c>
      <c r="DA174" s="134">
        <f t="shared" si="255"/>
        <v>0</v>
      </c>
      <c r="DB174" s="134">
        <f t="shared" si="256"/>
        <v>0</v>
      </c>
      <c r="DC174" s="134">
        <f t="shared" si="257"/>
        <v>0</v>
      </c>
      <c r="DD174" s="134">
        <f t="shared" si="258"/>
        <v>0</v>
      </c>
      <c r="DE174" s="134">
        <f t="shared" si="259"/>
        <v>0</v>
      </c>
      <c r="DF174" s="134">
        <f t="shared" si="260"/>
        <v>0</v>
      </c>
      <c r="DG174" s="149">
        <f t="shared" si="284"/>
        <v>0</v>
      </c>
      <c r="DH174" s="149">
        <f t="shared" si="285"/>
        <v>0</v>
      </c>
      <c r="DI174" s="149">
        <f t="shared" si="286"/>
        <v>0</v>
      </c>
      <c r="DJ174" s="149">
        <f t="shared" si="287"/>
        <v>0</v>
      </c>
      <c r="DK174" s="149">
        <f t="shared" si="288"/>
        <v>0</v>
      </c>
      <c r="DL174" s="149">
        <f t="shared" si="289"/>
        <v>0</v>
      </c>
      <c r="DM174" s="149">
        <f t="shared" si="290"/>
        <v>0</v>
      </c>
      <c r="DN174" s="149">
        <f t="shared" si="291"/>
        <v>0</v>
      </c>
      <c r="DO174" s="149">
        <f t="shared" si="292"/>
        <v>0</v>
      </c>
      <c r="DP174" s="149">
        <f t="shared" si="293"/>
        <v>0</v>
      </c>
      <c r="DQ174" s="134">
        <f t="array" ref="DQ174">MIN(IF(JPRL=AI174,$AG$15:$AG$214))</f>
        <v>0</v>
      </c>
      <c r="DR174" s="134">
        <f t="array" ref="DR174">MAX(IF(JPRL=AI174,$AG$15:$AG$214))</f>
        <v>0</v>
      </c>
      <c r="DS174" s="132">
        <f t="shared" si="294"/>
        <v>0</v>
      </c>
    </row>
    <row r="175" spans="1:123" ht="24.95" customHeight="1" x14ac:dyDescent="0.25">
      <c r="A175" s="5">
        <v>161</v>
      </c>
      <c r="B175" s="214"/>
      <c r="C175" s="215"/>
      <c r="D175" s="193"/>
      <c r="E175" s="174"/>
      <c r="F175" s="175"/>
      <c r="G175" s="175"/>
      <c r="H175" s="175"/>
      <c r="I175" s="9"/>
      <c r="J175" s="169"/>
      <c r="K175" s="9"/>
      <c r="L175" s="170"/>
      <c r="M175" s="171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13"/>
      <c r="Y175" s="21"/>
      <c r="Z175" s="176"/>
      <c r="AA175" s="187">
        <f t="shared" si="261"/>
        <v>0</v>
      </c>
      <c r="AB175" s="7">
        <f t="shared" si="262"/>
        <v>0</v>
      </c>
      <c r="AC175" s="7">
        <f t="shared" ref="AC175:AC206" si="298">IF(OR(J175=$CC$8,J175=$CC$9),1,0)</f>
        <v>0</v>
      </c>
      <c r="AD175" s="10">
        <f t="shared" si="263"/>
        <v>0</v>
      </c>
      <c r="AE175" s="7">
        <f t="shared" si="264"/>
        <v>0</v>
      </c>
      <c r="AF175" s="7" t="str">
        <f t="shared" si="265"/>
        <v/>
      </c>
      <c r="AG175" s="10">
        <f t="shared" ref="AG175:AG206" si="299">I175</f>
        <v>0</v>
      </c>
      <c r="AH175" s="3" t="str">
        <f t="shared" si="295"/>
        <v/>
      </c>
      <c r="AI175" s="3" t="str">
        <f t="shared" si="296"/>
        <v/>
      </c>
      <c r="AJ175" s="3" t="str">
        <f t="array" ref="AJ175">IF(OR(AI175=$AI$15:AI174),"",AI175)</f>
        <v/>
      </c>
      <c r="AK175" s="3" t="str">
        <f t="shared" ref="AK175:AK206" si="300">IF(AND(AF175&lt;&gt;"",OR(J175=$CC$8,J175=$CC$9)),AI175,"")</f>
        <v/>
      </c>
      <c r="AL175" s="3" t="str">
        <f t="array" ref="AL175">IF(OR(AK175=$AK$15:AK174),"",AK175)</f>
        <v/>
      </c>
      <c r="AM175" s="139" t="str">
        <f t="shared" si="266"/>
        <v/>
      </c>
      <c r="AN175" s="139" t="str">
        <f t="shared" si="267"/>
        <v/>
      </c>
      <c r="AO175" s="139" t="str">
        <f t="shared" si="268"/>
        <v/>
      </c>
      <c r="AP175" s="139" t="str">
        <f t="shared" si="269"/>
        <v/>
      </c>
      <c r="AQ175" s="139" t="str">
        <f t="shared" si="270"/>
        <v/>
      </c>
      <c r="AR175" s="10">
        <f t="shared" ref="AR175:AR206" si="301">SUMIFS($K$15:$K$214,$AI$15:$AI$214,AJ175,$J$15:$J$214,$CC$6)</f>
        <v>0</v>
      </c>
      <c r="AS175" s="10">
        <f t="shared" ref="AS175:AS206" si="302">SUMIFS($K$15:$K$214,$AI$15:$AI$214,AJ175,$J$15:$J$214,$CC$7)</f>
        <v>0</v>
      </c>
      <c r="AT175" s="10">
        <f t="shared" ref="AT175:AT206" si="303">SUMIFS($K$15:$K$214,$AI$15:$AI$214,AJ175,$J$15:$J$214,$CC$8)</f>
        <v>0</v>
      </c>
      <c r="AU175" s="10">
        <f t="shared" ref="AU175:AU206" si="304">SUMIFS($K$15:$K$214,$AI$15:$AI$214,AJ175,$J$15:$J$214,$CC$9)</f>
        <v>0</v>
      </c>
      <c r="AV175" s="10">
        <f t="shared" si="271"/>
        <v>0</v>
      </c>
      <c r="AW175" s="10">
        <f t="shared" ref="AW175:AW206" si="305">SUMIFS($K$15:$K$214,$AI$15:$AI$214,AJ175,$J$15:$J$214,$CC$10)</f>
        <v>0</v>
      </c>
      <c r="AX175" s="10">
        <f t="shared" ref="AX175:AX206" si="306">SUMIFS($K$15:$K$214,$AI$15:$AI$214,AJ175,$J$15:$J$214,$CC$11)</f>
        <v>0</v>
      </c>
      <c r="AY175" s="10">
        <f t="shared" ref="AY175:AY206" si="307">SUMIFS($K$15:$K$214,$AI$15:$AI$214,AJ175,$J$15:$J$214,$CC$12)</f>
        <v>0</v>
      </c>
      <c r="AZ175" s="10">
        <f t="shared" ref="AZ175:AZ206" si="308">SUMIFS($K$15:$K$214,$AI$15:$AI$214,AJ175,$J$15:$J$214,$CC$13)</f>
        <v>0</v>
      </c>
      <c r="BA175" s="10">
        <f t="shared" si="272"/>
        <v>0</v>
      </c>
      <c r="BB175" s="10">
        <f t="shared" ref="BB175:BB206" si="309">SUMIFS($K$15:$K$214,$AI$15:$AI$214,AI175,$J$15:$J$214,$CC$6)</f>
        <v>0</v>
      </c>
      <c r="BC175" s="10">
        <f t="shared" ref="BC175:BC206" si="310">SUMIFS($K$15:$K$214,$AI$15:$AI$214,AI175,$J$15:$J$214,$CC$7)</f>
        <v>0</v>
      </c>
      <c r="BD175" s="10">
        <f t="shared" ref="BD175:BD206" si="311">SUMIFS($K$15:$K$214,$AI$15:$AI$214,AI175,$J$15:$J$214,$CC$8)</f>
        <v>0</v>
      </c>
      <c r="BE175" s="10">
        <f t="shared" ref="BE175:BE206" si="312">SUMIFS($K$15:$K$214,$AI$15:$AI$214,AI175,$J$15:$J$214,$CC$9)</f>
        <v>0</v>
      </c>
      <c r="BF175" s="10">
        <f t="shared" si="273"/>
        <v>0</v>
      </c>
      <c r="BG175" s="10">
        <f t="shared" ref="BG175:BG206" si="313">SUMIFS($K$15:$K$214,$AI$15:$AI$214,AI175,$J$15:$J$214,$CC$10)</f>
        <v>0</v>
      </c>
      <c r="BH175" s="10">
        <f t="shared" ref="BH175:BH206" si="314">SUMIFS($K$15:$K$214,$AI$15:$AI$214,AI175,$J$15:$J$214,$CC$11)</f>
        <v>0</v>
      </c>
      <c r="BI175" s="10">
        <f t="shared" ref="BI175:BI206" si="315">SUMIFS($K$15:$K$214,$AI$15:$AI$214,AI175,$J$15:$J$214,$CC$12)</f>
        <v>0</v>
      </c>
      <c r="BJ175" s="10">
        <f t="shared" ref="BJ175:BJ206" si="316">SUMIFS($K$15:$K$214,$AI$15:$AI$214,AI175,$J$15:$J$214,$CC$13)</f>
        <v>0</v>
      </c>
      <c r="BK175" s="10">
        <f t="shared" si="274"/>
        <v>0</v>
      </c>
      <c r="BL175" s="20">
        <f t="shared" si="275"/>
        <v>0</v>
      </c>
      <c r="BM175" s="20">
        <f t="shared" si="276"/>
        <v>0</v>
      </c>
      <c r="BN175" s="20">
        <f t="shared" si="277"/>
        <v>0</v>
      </c>
      <c r="BO175" s="20">
        <f t="shared" si="278"/>
        <v>0</v>
      </c>
      <c r="BP175" s="10"/>
      <c r="BQ175" s="10"/>
      <c r="BR175" s="10"/>
      <c r="BS175" s="20">
        <f t="shared" si="279"/>
        <v>0</v>
      </c>
      <c r="BT175" s="20">
        <f t="shared" si="280"/>
        <v>0</v>
      </c>
      <c r="BU175" s="20">
        <f t="shared" ref="BU175:BU206" si="317">IF(AND(BB175&gt;AG175,J175=$BU$14),1,0)</f>
        <v>0</v>
      </c>
      <c r="BV175" s="20">
        <f t="shared" ref="BV175:BV206" si="318">IF(AND(BC175&gt;AG175,J175=$BV$14),1,0)</f>
        <v>0</v>
      </c>
      <c r="BW175" s="20">
        <f t="shared" ref="BW175:BW206" si="319">IF(AND(BD175&gt;AG175,J175=$BW$14),1,0)</f>
        <v>0</v>
      </c>
      <c r="BX175" s="20">
        <f t="shared" ref="BX175:BX206" si="320">IF(AND(BE175&gt;AG175,J175=$BX$14),1,0)</f>
        <v>0</v>
      </c>
      <c r="BY175" s="20">
        <f t="shared" ref="BY175:BY206" si="321">IF(AND(BF175&gt;AG175,OR(J175=$CC$8,J175=$CC$9)),1,0)</f>
        <v>0</v>
      </c>
      <c r="BZ175" s="20">
        <f t="shared" ref="BZ175:BZ206" si="322">IF(AND(BJ175&gt;AG175,J175=$BZ$14),1,0)</f>
        <v>0</v>
      </c>
      <c r="CA175" s="20">
        <f t="shared" si="281"/>
        <v>0</v>
      </c>
      <c r="CB175" s="20">
        <f t="shared" si="282"/>
        <v>0</v>
      </c>
      <c r="CD175" s="20">
        <f t="shared" si="283"/>
        <v>0</v>
      </c>
      <c r="CH175" s="110"/>
      <c r="CI175" s="22"/>
      <c r="CJ175" s="7"/>
      <c r="CV175" s="134">
        <f t="shared" si="297"/>
        <v>0</v>
      </c>
      <c r="CW175" s="134">
        <f t="shared" ref="CW175:CW206" si="323">SUMIF(JPRL,AL175,$N$15:$N$214)</f>
        <v>0</v>
      </c>
      <c r="CX175" s="134">
        <f t="shared" ref="CX175:CX206" si="324">SUMIF(JPRL,AL175,$O$15:$O$214)</f>
        <v>0</v>
      </c>
      <c r="CY175" s="134">
        <f t="shared" ref="CY175:CY206" si="325">SUMIF(JPRL,AL175,$P$15:$P$214)</f>
        <v>0</v>
      </c>
      <c r="CZ175" s="134">
        <f t="shared" ref="CZ175:CZ206" si="326">SUMIF(JPRL,AL175,$Q$15:$Q$214)</f>
        <v>0</v>
      </c>
      <c r="DA175" s="134">
        <f t="shared" ref="DA175:DA206" si="327">SUMIF(JPRL,AL175,$R$15:$R$214)</f>
        <v>0</v>
      </c>
      <c r="DB175" s="134">
        <f t="shared" ref="DB175:DB206" si="328">SUMIF(JPRL,AL175,$S$15:$S$214)</f>
        <v>0</v>
      </c>
      <c r="DC175" s="134">
        <f t="shared" ref="DC175:DC206" si="329">SUMIF(JPRL,AL175,$T$15:$T$214)</f>
        <v>0</v>
      </c>
      <c r="DD175" s="134">
        <f t="shared" ref="DD175:DD206" si="330">SUMIF(JPRL,AL175,$U$15:$U$214)</f>
        <v>0</v>
      </c>
      <c r="DE175" s="134">
        <f t="shared" ref="DE175:DE206" si="331">SUMIF(JPRL,AL175,$V$15:$V$214)</f>
        <v>0</v>
      </c>
      <c r="DF175" s="134">
        <f t="shared" ref="DF175:DF206" si="332">SUMIF(JPRL,AL175,$W$15:$W$214)</f>
        <v>0</v>
      </c>
      <c r="DG175" s="149">
        <f t="shared" si="284"/>
        <v>0</v>
      </c>
      <c r="DH175" s="149">
        <f t="shared" si="285"/>
        <v>0</v>
      </c>
      <c r="DI175" s="149">
        <f t="shared" si="286"/>
        <v>0</v>
      </c>
      <c r="DJ175" s="149">
        <f t="shared" si="287"/>
        <v>0</v>
      </c>
      <c r="DK175" s="149">
        <f t="shared" si="288"/>
        <v>0</v>
      </c>
      <c r="DL175" s="149">
        <f t="shared" si="289"/>
        <v>0</v>
      </c>
      <c r="DM175" s="149">
        <f t="shared" si="290"/>
        <v>0</v>
      </c>
      <c r="DN175" s="149">
        <f t="shared" si="291"/>
        <v>0</v>
      </c>
      <c r="DO175" s="149">
        <f t="shared" si="292"/>
        <v>0</v>
      </c>
      <c r="DP175" s="149">
        <f t="shared" si="293"/>
        <v>0</v>
      </c>
      <c r="DQ175" s="134">
        <f t="array" ref="DQ175">MIN(IF(JPRL=AI175,$AG$15:$AG$214))</f>
        <v>0</v>
      </c>
      <c r="DR175" s="134">
        <f t="array" ref="DR175">MAX(IF(JPRL=AI175,$AG$15:$AG$214))</f>
        <v>0</v>
      </c>
      <c r="DS175" s="132">
        <f t="shared" si="294"/>
        <v>0</v>
      </c>
    </row>
    <row r="176" spans="1:123" ht="24.95" customHeight="1" x14ac:dyDescent="0.25">
      <c r="A176" s="5">
        <v>162</v>
      </c>
      <c r="B176" s="214"/>
      <c r="C176" s="215"/>
      <c r="D176" s="193"/>
      <c r="E176" s="174"/>
      <c r="F176" s="175"/>
      <c r="G176" s="175"/>
      <c r="H176" s="175"/>
      <c r="I176" s="9"/>
      <c r="J176" s="169"/>
      <c r="K176" s="9"/>
      <c r="L176" s="170"/>
      <c r="M176" s="171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13"/>
      <c r="Y176" s="21"/>
      <c r="Z176" s="176"/>
      <c r="AA176" s="187">
        <f t="shared" si="261"/>
        <v>0</v>
      </c>
      <c r="AB176" s="7">
        <f t="shared" si="262"/>
        <v>0</v>
      </c>
      <c r="AC176" s="7">
        <f t="shared" si="298"/>
        <v>0</v>
      </c>
      <c r="AD176" s="10">
        <f t="shared" si="263"/>
        <v>0</v>
      </c>
      <c r="AE176" s="7">
        <f t="shared" si="264"/>
        <v>0</v>
      </c>
      <c r="AF176" s="7" t="str">
        <f t="shared" si="265"/>
        <v/>
      </c>
      <c r="AG176" s="10">
        <f t="shared" si="299"/>
        <v>0</v>
      </c>
      <c r="AH176" s="3" t="str">
        <f t="shared" si="295"/>
        <v/>
      </c>
      <c r="AI176" s="3" t="str">
        <f t="shared" si="296"/>
        <v/>
      </c>
      <c r="AJ176" s="3" t="str">
        <f t="array" ref="AJ176">IF(OR(AI176=$AI$15:AI175),"",AI176)</f>
        <v/>
      </c>
      <c r="AK176" s="3" t="str">
        <f t="shared" si="300"/>
        <v/>
      </c>
      <c r="AL176" s="3" t="str">
        <f t="array" ref="AL176">IF(OR(AK176=$AK$15:AK175),"",AK176)</f>
        <v/>
      </c>
      <c r="AM176" s="139" t="str">
        <f t="shared" si="266"/>
        <v/>
      </c>
      <c r="AN176" s="139" t="str">
        <f t="shared" si="267"/>
        <v/>
      </c>
      <c r="AO176" s="139" t="str">
        <f t="shared" si="268"/>
        <v/>
      </c>
      <c r="AP176" s="139" t="str">
        <f t="shared" si="269"/>
        <v/>
      </c>
      <c r="AQ176" s="139" t="str">
        <f t="shared" si="270"/>
        <v/>
      </c>
      <c r="AR176" s="10">
        <f t="shared" si="301"/>
        <v>0</v>
      </c>
      <c r="AS176" s="10">
        <f t="shared" si="302"/>
        <v>0</v>
      </c>
      <c r="AT176" s="10">
        <f t="shared" si="303"/>
        <v>0</v>
      </c>
      <c r="AU176" s="10">
        <f t="shared" si="304"/>
        <v>0</v>
      </c>
      <c r="AV176" s="10">
        <f t="shared" si="271"/>
        <v>0</v>
      </c>
      <c r="AW176" s="10">
        <f t="shared" si="305"/>
        <v>0</v>
      </c>
      <c r="AX176" s="10">
        <f t="shared" si="306"/>
        <v>0</v>
      </c>
      <c r="AY176" s="10">
        <f t="shared" si="307"/>
        <v>0</v>
      </c>
      <c r="AZ176" s="10">
        <f t="shared" si="308"/>
        <v>0</v>
      </c>
      <c r="BA176" s="10">
        <f t="shared" si="272"/>
        <v>0</v>
      </c>
      <c r="BB176" s="10">
        <f t="shared" si="309"/>
        <v>0</v>
      </c>
      <c r="BC176" s="10">
        <f t="shared" si="310"/>
        <v>0</v>
      </c>
      <c r="BD176" s="10">
        <f t="shared" si="311"/>
        <v>0</v>
      </c>
      <c r="BE176" s="10">
        <f t="shared" si="312"/>
        <v>0</v>
      </c>
      <c r="BF176" s="10">
        <f t="shared" si="273"/>
        <v>0</v>
      </c>
      <c r="BG176" s="10">
        <f t="shared" si="313"/>
        <v>0</v>
      </c>
      <c r="BH176" s="10">
        <f t="shared" si="314"/>
        <v>0</v>
      </c>
      <c r="BI176" s="10">
        <f t="shared" si="315"/>
        <v>0</v>
      </c>
      <c r="BJ176" s="10">
        <f t="shared" si="316"/>
        <v>0</v>
      </c>
      <c r="BK176" s="10">
        <f t="shared" si="274"/>
        <v>0</v>
      </c>
      <c r="BL176" s="20">
        <f t="shared" si="275"/>
        <v>0</v>
      </c>
      <c r="BM176" s="20">
        <f t="shared" si="276"/>
        <v>0</v>
      </c>
      <c r="BN176" s="20">
        <f t="shared" si="277"/>
        <v>0</v>
      </c>
      <c r="BO176" s="20">
        <f t="shared" si="278"/>
        <v>0</v>
      </c>
      <c r="BP176" s="10"/>
      <c r="BQ176" s="10"/>
      <c r="BR176" s="10"/>
      <c r="BS176" s="20">
        <f t="shared" si="279"/>
        <v>0</v>
      </c>
      <c r="BT176" s="20">
        <f t="shared" si="280"/>
        <v>0</v>
      </c>
      <c r="BU176" s="20">
        <f t="shared" si="317"/>
        <v>0</v>
      </c>
      <c r="BV176" s="20">
        <f t="shared" si="318"/>
        <v>0</v>
      </c>
      <c r="BW176" s="20">
        <f t="shared" si="319"/>
        <v>0</v>
      </c>
      <c r="BX176" s="20">
        <f t="shared" si="320"/>
        <v>0</v>
      </c>
      <c r="BY176" s="20">
        <f t="shared" si="321"/>
        <v>0</v>
      </c>
      <c r="BZ176" s="20">
        <f t="shared" si="322"/>
        <v>0</v>
      </c>
      <c r="CA176" s="20">
        <f t="shared" si="281"/>
        <v>0</v>
      </c>
      <c r="CB176" s="20">
        <f t="shared" si="282"/>
        <v>0</v>
      </c>
      <c r="CD176" s="20">
        <f t="shared" si="283"/>
        <v>0</v>
      </c>
      <c r="CH176" s="110"/>
      <c r="CI176" s="22"/>
      <c r="CJ176" s="7"/>
      <c r="CV176" s="134">
        <f t="shared" si="297"/>
        <v>0</v>
      </c>
      <c r="CW176" s="134">
        <f t="shared" si="323"/>
        <v>0</v>
      </c>
      <c r="CX176" s="134">
        <f t="shared" si="324"/>
        <v>0</v>
      </c>
      <c r="CY176" s="134">
        <f t="shared" si="325"/>
        <v>0</v>
      </c>
      <c r="CZ176" s="134">
        <f t="shared" si="326"/>
        <v>0</v>
      </c>
      <c r="DA176" s="134">
        <f t="shared" si="327"/>
        <v>0</v>
      </c>
      <c r="DB176" s="134">
        <f t="shared" si="328"/>
        <v>0</v>
      </c>
      <c r="DC176" s="134">
        <f t="shared" si="329"/>
        <v>0</v>
      </c>
      <c r="DD176" s="134">
        <f t="shared" si="330"/>
        <v>0</v>
      </c>
      <c r="DE176" s="134">
        <f t="shared" si="331"/>
        <v>0</v>
      </c>
      <c r="DF176" s="134">
        <f t="shared" si="332"/>
        <v>0</v>
      </c>
      <c r="DG176" s="149">
        <f t="shared" si="284"/>
        <v>0</v>
      </c>
      <c r="DH176" s="149">
        <f t="shared" si="285"/>
        <v>0</v>
      </c>
      <c r="DI176" s="149">
        <f t="shared" si="286"/>
        <v>0</v>
      </c>
      <c r="DJ176" s="149">
        <f t="shared" si="287"/>
        <v>0</v>
      </c>
      <c r="DK176" s="149">
        <f t="shared" si="288"/>
        <v>0</v>
      </c>
      <c r="DL176" s="149">
        <f t="shared" si="289"/>
        <v>0</v>
      </c>
      <c r="DM176" s="149">
        <f t="shared" si="290"/>
        <v>0</v>
      </c>
      <c r="DN176" s="149">
        <f t="shared" si="291"/>
        <v>0</v>
      </c>
      <c r="DO176" s="149">
        <f t="shared" si="292"/>
        <v>0</v>
      </c>
      <c r="DP176" s="149">
        <f t="shared" si="293"/>
        <v>0</v>
      </c>
      <c r="DQ176" s="134">
        <f t="array" ref="DQ176">MIN(IF(JPRL=AI176,$AG$15:$AG$214))</f>
        <v>0</v>
      </c>
      <c r="DR176" s="134">
        <f t="array" ref="DR176">MAX(IF(JPRL=AI176,$AG$15:$AG$214))</f>
        <v>0</v>
      </c>
      <c r="DS176" s="132">
        <f t="shared" si="294"/>
        <v>0</v>
      </c>
    </row>
    <row r="177" spans="1:123" ht="24.95" customHeight="1" x14ac:dyDescent="0.25">
      <c r="A177" s="5">
        <v>163</v>
      </c>
      <c r="B177" s="214"/>
      <c r="C177" s="215"/>
      <c r="D177" s="193"/>
      <c r="E177" s="174"/>
      <c r="F177" s="175"/>
      <c r="G177" s="175"/>
      <c r="H177" s="175"/>
      <c r="I177" s="9"/>
      <c r="J177" s="169"/>
      <c r="K177" s="9"/>
      <c r="L177" s="170"/>
      <c r="M177" s="171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3"/>
      <c r="Y177" s="21"/>
      <c r="Z177" s="176"/>
      <c r="AA177" s="187">
        <f t="shared" si="261"/>
        <v>0</v>
      </c>
      <c r="AB177" s="7">
        <f t="shared" si="262"/>
        <v>0</v>
      </c>
      <c r="AC177" s="7">
        <f t="shared" si="298"/>
        <v>0</v>
      </c>
      <c r="AD177" s="10">
        <f t="shared" si="263"/>
        <v>0</v>
      </c>
      <c r="AE177" s="7">
        <f t="shared" si="264"/>
        <v>0</v>
      </c>
      <c r="AF177" s="7" t="str">
        <f t="shared" si="265"/>
        <v/>
      </c>
      <c r="AG177" s="10">
        <f t="shared" si="299"/>
        <v>0</v>
      </c>
      <c r="AH177" s="3" t="str">
        <f t="shared" si="295"/>
        <v/>
      </c>
      <c r="AI177" s="3" t="str">
        <f t="shared" si="296"/>
        <v/>
      </c>
      <c r="AJ177" s="3" t="str">
        <f t="array" ref="AJ177">IF(OR(AI177=$AI$15:AI176),"",AI177)</f>
        <v/>
      </c>
      <c r="AK177" s="3" t="str">
        <f t="shared" si="300"/>
        <v/>
      </c>
      <c r="AL177" s="3" t="str">
        <f t="array" ref="AL177">IF(OR(AK177=$AK$15:AK176),"",AK177)</f>
        <v/>
      </c>
      <c r="AM177" s="139" t="str">
        <f t="shared" si="266"/>
        <v/>
      </c>
      <c r="AN177" s="139" t="str">
        <f t="shared" si="267"/>
        <v/>
      </c>
      <c r="AO177" s="139" t="str">
        <f t="shared" si="268"/>
        <v/>
      </c>
      <c r="AP177" s="139" t="str">
        <f t="shared" si="269"/>
        <v/>
      </c>
      <c r="AQ177" s="139" t="str">
        <f t="shared" si="270"/>
        <v/>
      </c>
      <c r="AR177" s="10">
        <f t="shared" si="301"/>
        <v>0</v>
      </c>
      <c r="AS177" s="10">
        <f t="shared" si="302"/>
        <v>0</v>
      </c>
      <c r="AT177" s="10">
        <f t="shared" si="303"/>
        <v>0</v>
      </c>
      <c r="AU177" s="10">
        <f t="shared" si="304"/>
        <v>0</v>
      </c>
      <c r="AV177" s="10">
        <f t="shared" si="271"/>
        <v>0</v>
      </c>
      <c r="AW177" s="10">
        <f t="shared" si="305"/>
        <v>0</v>
      </c>
      <c r="AX177" s="10">
        <f t="shared" si="306"/>
        <v>0</v>
      </c>
      <c r="AY177" s="10">
        <f t="shared" si="307"/>
        <v>0</v>
      </c>
      <c r="AZ177" s="10">
        <f t="shared" si="308"/>
        <v>0</v>
      </c>
      <c r="BA177" s="10">
        <f t="shared" si="272"/>
        <v>0</v>
      </c>
      <c r="BB177" s="10">
        <f t="shared" si="309"/>
        <v>0</v>
      </c>
      <c r="BC177" s="10">
        <f t="shared" si="310"/>
        <v>0</v>
      </c>
      <c r="BD177" s="10">
        <f t="shared" si="311"/>
        <v>0</v>
      </c>
      <c r="BE177" s="10">
        <f t="shared" si="312"/>
        <v>0</v>
      </c>
      <c r="BF177" s="10">
        <f t="shared" si="273"/>
        <v>0</v>
      </c>
      <c r="BG177" s="10">
        <f t="shared" si="313"/>
        <v>0</v>
      </c>
      <c r="BH177" s="10">
        <f t="shared" si="314"/>
        <v>0</v>
      </c>
      <c r="BI177" s="10">
        <f t="shared" si="315"/>
        <v>0</v>
      </c>
      <c r="BJ177" s="10">
        <f t="shared" si="316"/>
        <v>0</v>
      </c>
      <c r="BK177" s="10">
        <f t="shared" si="274"/>
        <v>0</v>
      </c>
      <c r="BL177" s="20">
        <f t="shared" si="275"/>
        <v>0</v>
      </c>
      <c r="BM177" s="20">
        <f t="shared" si="276"/>
        <v>0</v>
      </c>
      <c r="BN177" s="20">
        <f t="shared" si="277"/>
        <v>0</v>
      </c>
      <c r="BO177" s="20">
        <f t="shared" si="278"/>
        <v>0</v>
      </c>
      <c r="BP177" s="10"/>
      <c r="BQ177" s="10"/>
      <c r="BR177" s="10"/>
      <c r="BS177" s="20">
        <f t="shared" si="279"/>
        <v>0</v>
      </c>
      <c r="BT177" s="20">
        <f t="shared" si="280"/>
        <v>0</v>
      </c>
      <c r="BU177" s="20">
        <f t="shared" si="317"/>
        <v>0</v>
      </c>
      <c r="BV177" s="20">
        <f t="shared" si="318"/>
        <v>0</v>
      </c>
      <c r="BW177" s="20">
        <f t="shared" si="319"/>
        <v>0</v>
      </c>
      <c r="BX177" s="20">
        <f t="shared" si="320"/>
        <v>0</v>
      </c>
      <c r="BY177" s="20">
        <f t="shared" si="321"/>
        <v>0</v>
      </c>
      <c r="BZ177" s="20">
        <f t="shared" si="322"/>
        <v>0</v>
      </c>
      <c r="CA177" s="20">
        <f t="shared" si="281"/>
        <v>0</v>
      </c>
      <c r="CB177" s="20">
        <f t="shared" si="282"/>
        <v>0</v>
      </c>
      <c r="CD177" s="20">
        <f t="shared" si="283"/>
        <v>0</v>
      </c>
      <c r="CH177" s="110"/>
      <c r="CI177" s="22"/>
      <c r="CJ177" s="7"/>
      <c r="CV177" s="134">
        <f t="shared" si="297"/>
        <v>0</v>
      </c>
      <c r="CW177" s="134">
        <f t="shared" si="323"/>
        <v>0</v>
      </c>
      <c r="CX177" s="134">
        <f t="shared" si="324"/>
        <v>0</v>
      </c>
      <c r="CY177" s="134">
        <f t="shared" si="325"/>
        <v>0</v>
      </c>
      <c r="CZ177" s="134">
        <f t="shared" si="326"/>
        <v>0</v>
      </c>
      <c r="DA177" s="134">
        <f t="shared" si="327"/>
        <v>0</v>
      </c>
      <c r="DB177" s="134">
        <f t="shared" si="328"/>
        <v>0</v>
      </c>
      <c r="DC177" s="134">
        <f t="shared" si="329"/>
        <v>0</v>
      </c>
      <c r="DD177" s="134">
        <f t="shared" si="330"/>
        <v>0</v>
      </c>
      <c r="DE177" s="134">
        <f t="shared" si="331"/>
        <v>0</v>
      </c>
      <c r="DF177" s="134">
        <f t="shared" si="332"/>
        <v>0</v>
      </c>
      <c r="DG177" s="149">
        <f t="shared" si="284"/>
        <v>0</v>
      </c>
      <c r="DH177" s="149">
        <f t="shared" si="285"/>
        <v>0</v>
      </c>
      <c r="DI177" s="149">
        <f t="shared" si="286"/>
        <v>0</v>
      </c>
      <c r="DJ177" s="149">
        <f t="shared" si="287"/>
        <v>0</v>
      </c>
      <c r="DK177" s="149">
        <f t="shared" si="288"/>
        <v>0</v>
      </c>
      <c r="DL177" s="149">
        <f t="shared" si="289"/>
        <v>0</v>
      </c>
      <c r="DM177" s="149">
        <f t="shared" si="290"/>
        <v>0</v>
      </c>
      <c r="DN177" s="149">
        <f t="shared" si="291"/>
        <v>0</v>
      </c>
      <c r="DO177" s="149">
        <f t="shared" si="292"/>
        <v>0</v>
      </c>
      <c r="DP177" s="149">
        <f t="shared" si="293"/>
        <v>0</v>
      </c>
      <c r="DQ177" s="134">
        <f t="array" ref="DQ177">MIN(IF(JPRL=AI177,$AG$15:$AG$214))</f>
        <v>0</v>
      </c>
      <c r="DR177" s="134">
        <f t="array" ref="DR177">MAX(IF(JPRL=AI177,$AG$15:$AG$214))</f>
        <v>0</v>
      </c>
      <c r="DS177" s="132">
        <f t="shared" si="294"/>
        <v>0</v>
      </c>
    </row>
    <row r="178" spans="1:123" ht="24.95" customHeight="1" x14ac:dyDescent="0.25">
      <c r="A178" s="5">
        <v>164</v>
      </c>
      <c r="B178" s="214"/>
      <c r="C178" s="215"/>
      <c r="D178" s="193"/>
      <c r="E178" s="174"/>
      <c r="F178" s="175"/>
      <c r="G178" s="175"/>
      <c r="H178" s="175"/>
      <c r="I178" s="9"/>
      <c r="J178" s="169"/>
      <c r="K178" s="9"/>
      <c r="L178" s="170"/>
      <c r="M178" s="171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3"/>
      <c r="Y178" s="21"/>
      <c r="Z178" s="176"/>
      <c r="AA178" s="187">
        <f t="shared" si="261"/>
        <v>0</v>
      </c>
      <c r="AB178" s="7">
        <f t="shared" si="262"/>
        <v>0</v>
      </c>
      <c r="AC178" s="7">
        <f t="shared" si="298"/>
        <v>0</v>
      </c>
      <c r="AD178" s="10">
        <f t="shared" si="263"/>
        <v>0</v>
      </c>
      <c r="AE178" s="7">
        <f t="shared" si="264"/>
        <v>0</v>
      </c>
      <c r="AF178" s="7" t="str">
        <f t="shared" si="265"/>
        <v/>
      </c>
      <c r="AG178" s="10">
        <f t="shared" si="299"/>
        <v>0</v>
      </c>
      <c r="AH178" s="3" t="str">
        <f t="shared" si="295"/>
        <v/>
      </c>
      <c r="AI178" s="3" t="str">
        <f t="shared" si="296"/>
        <v/>
      </c>
      <c r="AJ178" s="3" t="str">
        <f t="array" ref="AJ178">IF(OR(AI178=$AI$15:AI177),"",AI178)</f>
        <v/>
      </c>
      <c r="AK178" s="3" t="str">
        <f t="shared" si="300"/>
        <v/>
      </c>
      <c r="AL178" s="3" t="str">
        <f t="array" ref="AL178">IF(OR(AK178=$AK$15:AK177),"",AK178)</f>
        <v/>
      </c>
      <c r="AM178" s="139" t="str">
        <f t="shared" si="266"/>
        <v/>
      </c>
      <c r="AN178" s="139" t="str">
        <f t="shared" si="267"/>
        <v/>
      </c>
      <c r="AO178" s="139" t="str">
        <f t="shared" si="268"/>
        <v/>
      </c>
      <c r="AP178" s="139" t="str">
        <f t="shared" si="269"/>
        <v/>
      </c>
      <c r="AQ178" s="139" t="str">
        <f t="shared" si="270"/>
        <v/>
      </c>
      <c r="AR178" s="10">
        <f t="shared" si="301"/>
        <v>0</v>
      </c>
      <c r="AS178" s="10">
        <f t="shared" si="302"/>
        <v>0</v>
      </c>
      <c r="AT178" s="10">
        <f t="shared" si="303"/>
        <v>0</v>
      </c>
      <c r="AU178" s="10">
        <f t="shared" si="304"/>
        <v>0</v>
      </c>
      <c r="AV178" s="10">
        <f t="shared" si="271"/>
        <v>0</v>
      </c>
      <c r="AW178" s="10">
        <f t="shared" si="305"/>
        <v>0</v>
      </c>
      <c r="AX178" s="10">
        <f t="shared" si="306"/>
        <v>0</v>
      </c>
      <c r="AY178" s="10">
        <f t="shared" si="307"/>
        <v>0</v>
      </c>
      <c r="AZ178" s="10">
        <f t="shared" si="308"/>
        <v>0</v>
      </c>
      <c r="BA178" s="10">
        <f t="shared" si="272"/>
        <v>0</v>
      </c>
      <c r="BB178" s="10">
        <f t="shared" si="309"/>
        <v>0</v>
      </c>
      <c r="BC178" s="10">
        <f t="shared" si="310"/>
        <v>0</v>
      </c>
      <c r="BD178" s="10">
        <f t="shared" si="311"/>
        <v>0</v>
      </c>
      <c r="BE178" s="10">
        <f t="shared" si="312"/>
        <v>0</v>
      </c>
      <c r="BF178" s="10">
        <f t="shared" si="273"/>
        <v>0</v>
      </c>
      <c r="BG178" s="10">
        <f t="shared" si="313"/>
        <v>0</v>
      </c>
      <c r="BH178" s="10">
        <f t="shared" si="314"/>
        <v>0</v>
      </c>
      <c r="BI178" s="10">
        <f t="shared" si="315"/>
        <v>0</v>
      </c>
      <c r="BJ178" s="10">
        <f t="shared" si="316"/>
        <v>0</v>
      </c>
      <c r="BK178" s="10">
        <f t="shared" si="274"/>
        <v>0</v>
      </c>
      <c r="BL178" s="20">
        <f t="shared" si="275"/>
        <v>0</v>
      </c>
      <c r="BM178" s="20">
        <f t="shared" si="276"/>
        <v>0</v>
      </c>
      <c r="BN178" s="20">
        <f t="shared" si="277"/>
        <v>0</v>
      </c>
      <c r="BO178" s="20">
        <f t="shared" si="278"/>
        <v>0</v>
      </c>
      <c r="BP178" s="10"/>
      <c r="BQ178" s="10"/>
      <c r="BR178" s="10"/>
      <c r="BS178" s="20">
        <f t="shared" si="279"/>
        <v>0</v>
      </c>
      <c r="BT178" s="20">
        <f t="shared" si="280"/>
        <v>0</v>
      </c>
      <c r="BU178" s="20">
        <f t="shared" si="317"/>
        <v>0</v>
      </c>
      <c r="BV178" s="20">
        <f t="shared" si="318"/>
        <v>0</v>
      </c>
      <c r="BW178" s="20">
        <f t="shared" si="319"/>
        <v>0</v>
      </c>
      <c r="BX178" s="20">
        <f t="shared" si="320"/>
        <v>0</v>
      </c>
      <c r="BY178" s="20">
        <f t="shared" si="321"/>
        <v>0</v>
      </c>
      <c r="BZ178" s="20">
        <f t="shared" si="322"/>
        <v>0</v>
      </c>
      <c r="CA178" s="20">
        <f t="shared" si="281"/>
        <v>0</v>
      </c>
      <c r="CB178" s="20">
        <f t="shared" si="282"/>
        <v>0</v>
      </c>
      <c r="CD178" s="20">
        <f t="shared" si="283"/>
        <v>0</v>
      </c>
      <c r="CH178" s="110"/>
      <c r="CI178" s="22"/>
      <c r="CJ178" s="7"/>
      <c r="CV178" s="134">
        <f t="shared" si="297"/>
        <v>0</v>
      </c>
      <c r="CW178" s="134">
        <f t="shared" si="323"/>
        <v>0</v>
      </c>
      <c r="CX178" s="134">
        <f t="shared" si="324"/>
        <v>0</v>
      </c>
      <c r="CY178" s="134">
        <f t="shared" si="325"/>
        <v>0</v>
      </c>
      <c r="CZ178" s="134">
        <f t="shared" si="326"/>
        <v>0</v>
      </c>
      <c r="DA178" s="134">
        <f t="shared" si="327"/>
        <v>0</v>
      </c>
      <c r="DB178" s="134">
        <f t="shared" si="328"/>
        <v>0</v>
      </c>
      <c r="DC178" s="134">
        <f t="shared" si="329"/>
        <v>0</v>
      </c>
      <c r="DD178" s="134">
        <f t="shared" si="330"/>
        <v>0</v>
      </c>
      <c r="DE178" s="134">
        <f t="shared" si="331"/>
        <v>0</v>
      </c>
      <c r="DF178" s="134">
        <f t="shared" si="332"/>
        <v>0</v>
      </c>
      <c r="DG178" s="149">
        <f t="shared" si="284"/>
        <v>0</v>
      </c>
      <c r="DH178" s="149">
        <f t="shared" si="285"/>
        <v>0</v>
      </c>
      <c r="DI178" s="149">
        <f t="shared" si="286"/>
        <v>0</v>
      </c>
      <c r="DJ178" s="149">
        <f t="shared" si="287"/>
        <v>0</v>
      </c>
      <c r="DK178" s="149">
        <f t="shared" si="288"/>
        <v>0</v>
      </c>
      <c r="DL178" s="149">
        <f t="shared" si="289"/>
        <v>0</v>
      </c>
      <c r="DM178" s="149">
        <f t="shared" si="290"/>
        <v>0</v>
      </c>
      <c r="DN178" s="149">
        <f t="shared" si="291"/>
        <v>0</v>
      </c>
      <c r="DO178" s="149">
        <f t="shared" si="292"/>
        <v>0</v>
      </c>
      <c r="DP178" s="149">
        <f t="shared" si="293"/>
        <v>0</v>
      </c>
      <c r="DQ178" s="134">
        <f t="array" ref="DQ178">MIN(IF(JPRL=AI178,$AG$15:$AG$214))</f>
        <v>0</v>
      </c>
      <c r="DR178" s="134">
        <f t="array" ref="DR178">MAX(IF(JPRL=AI178,$AG$15:$AG$214))</f>
        <v>0</v>
      </c>
      <c r="DS178" s="132">
        <f t="shared" si="294"/>
        <v>0</v>
      </c>
    </row>
    <row r="179" spans="1:123" ht="24.95" customHeight="1" x14ac:dyDescent="0.25">
      <c r="A179" s="5">
        <v>165</v>
      </c>
      <c r="B179" s="214"/>
      <c r="C179" s="215"/>
      <c r="D179" s="193"/>
      <c r="E179" s="174"/>
      <c r="F179" s="175"/>
      <c r="G179" s="175"/>
      <c r="H179" s="175"/>
      <c r="I179" s="9"/>
      <c r="J179" s="169"/>
      <c r="K179" s="9"/>
      <c r="L179" s="170"/>
      <c r="M179" s="171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3"/>
      <c r="Y179" s="21"/>
      <c r="Z179" s="176"/>
      <c r="AA179" s="187">
        <f t="shared" si="261"/>
        <v>0</v>
      </c>
      <c r="AB179" s="7">
        <f t="shared" si="262"/>
        <v>0</v>
      </c>
      <c r="AC179" s="7">
        <f t="shared" si="298"/>
        <v>0</v>
      </c>
      <c r="AD179" s="10">
        <f t="shared" si="263"/>
        <v>0</v>
      </c>
      <c r="AE179" s="7">
        <f t="shared" si="264"/>
        <v>0</v>
      </c>
      <c r="AF179" s="7" t="str">
        <f t="shared" si="265"/>
        <v/>
      </c>
      <c r="AG179" s="10">
        <f t="shared" si="299"/>
        <v>0</v>
      </c>
      <c r="AH179" s="3" t="str">
        <f t="shared" si="295"/>
        <v/>
      </c>
      <c r="AI179" s="3" t="str">
        <f t="shared" si="296"/>
        <v/>
      </c>
      <c r="AJ179" s="3" t="str">
        <f t="array" ref="AJ179">IF(OR(AI179=$AI$15:AI178),"",AI179)</f>
        <v/>
      </c>
      <c r="AK179" s="3" t="str">
        <f t="shared" si="300"/>
        <v/>
      </c>
      <c r="AL179" s="3" t="str">
        <f t="array" ref="AL179">IF(OR(AK179=$AK$15:AK178),"",AK179)</f>
        <v/>
      </c>
      <c r="AM179" s="139" t="str">
        <f t="shared" si="266"/>
        <v/>
      </c>
      <c r="AN179" s="139" t="str">
        <f t="shared" si="267"/>
        <v/>
      </c>
      <c r="AO179" s="139" t="str">
        <f t="shared" si="268"/>
        <v/>
      </c>
      <c r="AP179" s="139" t="str">
        <f t="shared" si="269"/>
        <v/>
      </c>
      <c r="AQ179" s="139" t="str">
        <f t="shared" si="270"/>
        <v/>
      </c>
      <c r="AR179" s="10">
        <f t="shared" si="301"/>
        <v>0</v>
      </c>
      <c r="AS179" s="10">
        <f t="shared" si="302"/>
        <v>0</v>
      </c>
      <c r="AT179" s="10">
        <f t="shared" si="303"/>
        <v>0</v>
      </c>
      <c r="AU179" s="10">
        <f t="shared" si="304"/>
        <v>0</v>
      </c>
      <c r="AV179" s="10">
        <f t="shared" si="271"/>
        <v>0</v>
      </c>
      <c r="AW179" s="10">
        <f t="shared" si="305"/>
        <v>0</v>
      </c>
      <c r="AX179" s="10">
        <f t="shared" si="306"/>
        <v>0</v>
      </c>
      <c r="AY179" s="10">
        <f t="shared" si="307"/>
        <v>0</v>
      </c>
      <c r="AZ179" s="10">
        <f t="shared" si="308"/>
        <v>0</v>
      </c>
      <c r="BA179" s="10">
        <f t="shared" si="272"/>
        <v>0</v>
      </c>
      <c r="BB179" s="10">
        <f t="shared" si="309"/>
        <v>0</v>
      </c>
      <c r="BC179" s="10">
        <f t="shared" si="310"/>
        <v>0</v>
      </c>
      <c r="BD179" s="10">
        <f t="shared" si="311"/>
        <v>0</v>
      </c>
      <c r="BE179" s="10">
        <f t="shared" si="312"/>
        <v>0</v>
      </c>
      <c r="BF179" s="10">
        <f t="shared" si="273"/>
        <v>0</v>
      </c>
      <c r="BG179" s="10">
        <f t="shared" si="313"/>
        <v>0</v>
      </c>
      <c r="BH179" s="10">
        <f t="shared" si="314"/>
        <v>0</v>
      </c>
      <c r="BI179" s="10">
        <f t="shared" si="315"/>
        <v>0</v>
      </c>
      <c r="BJ179" s="10">
        <f t="shared" si="316"/>
        <v>0</v>
      </c>
      <c r="BK179" s="10">
        <f t="shared" si="274"/>
        <v>0</v>
      </c>
      <c r="BL179" s="20">
        <f t="shared" si="275"/>
        <v>0</v>
      </c>
      <c r="BM179" s="20">
        <f t="shared" si="276"/>
        <v>0</v>
      </c>
      <c r="BN179" s="20">
        <f t="shared" si="277"/>
        <v>0</v>
      </c>
      <c r="BO179" s="20">
        <f t="shared" si="278"/>
        <v>0</v>
      </c>
      <c r="BP179" s="10"/>
      <c r="BQ179" s="10"/>
      <c r="BR179" s="10"/>
      <c r="BS179" s="20">
        <f t="shared" si="279"/>
        <v>0</v>
      </c>
      <c r="BT179" s="20">
        <f t="shared" si="280"/>
        <v>0</v>
      </c>
      <c r="BU179" s="20">
        <f t="shared" si="317"/>
        <v>0</v>
      </c>
      <c r="BV179" s="20">
        <f t="shared" si="318"/>
        <v>0</v>
      </c>
      <c r="BW179" s="20">
        <f t="shared" si="319"/>
        <v>0</v>
      </c>
      <c r="BX179" s="20">
        <f t="shared" si="320"/>
        <v>0</v>
      </c>
      <c r="BY179" s="20">
        <f t="shared" si="321"/>
        <v>0</v>
      </c>
      <c r="BZ179" s="20">
        <f t="shared" si="322"/>
        <v>0</v>
      </c>
      <c r="CA179" s="20">
        <f t="shared" si="281"/>
        <v>0</v>
      </c>
      <c r="CB179" s="20">
        <f t="shared" si="282"/>
        <v>0</v>
      </c>
      <c r="CD179" s="20">
        <f t="shared" si="283"/>
        <v>0</v>
      </c>
      <c r="CH179" s="110"/>
      <c r="CI179" s="22"/>
      <c r="CJ179" s="7"/>
      <c r="CV179" s="134">
        <f t="shared" si="297"/>
        <v>0</v>
      </c>
      <c r="CW179" s="134">
        <f t="shared" si="323"/>
        <v>0</v>
      </c>
      <c r="CX179" s="134">
        <f t="shared" si="324"/>
        <v>0</v>
      </c>
      <c r="CY179" s="134">
        <f t="shared" si="325"/>
        <v>0</v>
      </c>
      <c r="CZ179" s="134">
        <f t="shared" si="326"/>
        <v>0</v>
      </c>
      <c r="DA179" s="134">
        <f t="shared" si="327"/>
        <v>0</v>
      </c>
      <c r="DB179" s="134">
        <f t="shared" si="328"/>
        <v>0</v>
      </c>
      <c r="DC179" s="134">
        <f t="shared" si="329"/>
        <v>0</v>
      </c>
      <c r="DD179" s="134">
        <f t="shared" si="330"/>
        <v>0</v>
      </c>
      <c r="DE179" s="134">
        <f t="shared" si="331"/>
        <v>0</v>
      </c>
      <c r="DF179" s="134">
        <f t="shared" si="332"/>
        <v>0</v>
      </c>
      <c r="DG179" s="149">
        <f t="shared" si="284"/>
        <v>0</v>
      </c>
      <c r="DH179" s="149">
        <f t="shared" si="285"/>
        <v>0</v>
      </c>
      <c r="DI179" s="149">
        <f t="shared" si="286"/>
        <v>0</v>
      </c>
      <c r="DJ179" s="149">
        <f t="shared" si="287"/>
        <v>0</v>
      </c>
      <c r="DK179" s="149">
        <f t="shared" si="288"/>
        <v>0</v>
      </c>
      <c r="DL179" s="149">
        <f t="shared" si="289"/>
        <v>0</v>
      </c>
      <c r="DM179" s="149">
        <f t="shared" si="290"/>
        <v>0</v>
      </c>
      <c r="DN179" s="149">
        <f t="shared" si="291"/>
        <v>0</v>
      </c>
      <c r="DO179" s="149">
        <f t="shared" si="292"/>
        <v>0</v>
      </c>
      <c r="DP179" s="149">
        <f t="shared" si="293"/>
        <v>0</v>
      </c>
      <c r="DQ179" s="134">
        <f t="array" ref="DQ179">MIN(IF(JPRL=AI179,$AG$15:$AG$214))</f>
        <v>0</v>
      </c>
      <c r="DR179" s="134">
        <f t="array" ref="DR179">MAX(IF(JPRL=AI179,$AG$15:$AG$214))</f>
        <v>0</v>
      </c>
      <c r="DS179" s="132">
        <f t="shared" si="294"/>
        <v>0</v>
      </c>
    </row>
    <row r="180" spans="1:123" ht="24.95" customHeight="1" x14ac:dyDescent="0.25">
      <c r="A180" s="5">
        <v>166</v>
      </c>
      <c r="B180" s="214"/>
      <c r="C180" s="215"/>
      <c r="D180" s="193"/>
      <c r="E180" s="174"/>
      <c r="F180" s="175"/>
      <c r="G180" s="175"/>
      <c r="H180" s="175"/>
      <c r="I180" s="9"/>
      <c r="J180" s="169"/>
      <c r="K180" s="9"/>
      <c r="L180" s="170"/>
      <c r="M180" s="171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3"/>
      <c r="Y180" s="21"/>
      <c r="Z180" s="176"/>
      <c r="AA180" s="187">
        <f t="shared" si="261"/>
        <v>0</v>
      </c>
      <c r="AB180" s="7">
        <f t="shared" si="262"/>
        <v>0</v>
      </c>
      <c r="AC180" s="7">
        <f t="shared" si="298"/>
        <v>0</v>
      </c>
      <c r="AD180" s="10">
        <f t="shared" si="263"/>
        <v>0</v>
      </c>
      <c r="AE180" s="7">
        <f t="shared" si="264"/>
        <v>0</v>
      </c>
      <c r="AF180" s="7" t="str">
        <f t="shared" si="265"/>
        <v/>
      </c>
      <c r="AG180" s="10">
        <f t="shared" si="299"/>
        <v>0</v>
      </c>
      <c r="AH180" s="3" t="str">
        <f t="shared" si="295"/>
        <v/>
      </c>
      <c r="AI180" s="3" t="str">
        <f t="shared" si="296"/>
        <v/>
      </c>
      <c r="AJ180" s="3" t="str">
        <f t="array" ref="AJ180">IF(OR(AI180=$AI$15:AI179),"",AI180)</f>
        <v/>
      </c>
      <c r="AK180" s="3" t="str">
        <f t="shared" si="300"/>
        <v/>
      </c>
      <c r="AL180" s="3" t="str">
        <f t="array" ref="AL180">IF(OR(AK180=$AK$15:AK179),"",AK180)</f>
        <v/>
      </c>
      <c r="AM180" s="139" t="str">
        <f t="shared" si="266"/>
        <v/>
      </c>
      <c r="AN180" s="139" t="str">
        <f t="shared" si="267"/>
        <v/>
      </c>
      <c r="AO180" s="139" t="str">
        <f t="shared" si="268"/>
        <v/>
      </c>
      <c r="AP180" s="139" t="str">
        <f t="shared" si="269"/>
        <v/>
      </c>
      <c r="AQ180" s="139" t="str">
        <f t="shared" si="270"/>
        <v/>
      </c>
      <c r="AR180" s="10">
        <f t="shared" si="301"/>
        <v>0</v>
      </c>
      <c r="AS180" s="10">
        <f t="shared" si="302"/>
        <v>0</v>
      </c>
      <c r="AT180" s="10">
        <f t="shared" si="303"/>
        <v>0</v>
      </c>
      <c r="AU180" s="10">
        <f t="shared" si="304"/>
        <v>0</v>
      </c>
      <c r="AV180" s="10">
        <f t="shared" si="271"/>
        <v>0</v>
      </c>
      <c r="AW180" s="10">
        <f t="shared" si="305"/>
        <v>0</v>
      </c>
      <c r="AX180" s="10">
        <f t="shared" si="306"/>
        <v>0</v>
      </c>
      <c r="AY180" s="10">
        <f t="shared" si="307"/>
        <v>0</v>
      </c>
      <c r="AZ180" s="10">
        <f t="shared" si="308"/>
        <v>0</v>
      </c>
      <c r="BA180" s="10">
        <f t="shared" si="272"/>
        <v>0</v>
      </c>
      <c r="BB180" s="10">
        <f t="shared" si="309"/>
        <v>0</v>
      </c>
      <c r="BC180" s="10">
        <f t="shared" si="310"/>
        <v>0</v>
      </c>
      <c r="BD180" s="10">
        <f t="shared" si="311"/>
        <v>0</v>
      </c>
      <c r="BE180" s="10">
        <f t="shared" si="312"/>
        <v>0</v>
      </c>
      <c r="BF180" s="10">
        <f t="shared" si="273"/>
        <v>0</v>
      </c>
      <c r="BG180" s="10">
        <f t="shared" si="313"/>
        <v>0</v>
      </c>
      <c r="BH180" s="10">
        <f t="shared" si="314"/>
        <v>0</v>
      </c>
      <c r="BI180" s="10">
        <f t="shared" si="315"/>
        <v>0</v>
      </c>
      <c r="BJ180" s="10">
        <f t="shared" si="316"/>
        <v>0</v>
      </c>
      <c r="BK180" s="10">
        <f t="shared" si="274"/>
        <v>0</v>
      </c>
      <c r="BL180" s="20">
        <f t="shared" si="275"/>
        <v>0</v>
      </c>
      <c r="BM180" s="20">
        <f t="shared" si="276"/>
        <v>0</v>
      </c>
      <c r="BN180" s="20">
        <f t="shared" si="277"/>
        <v>0</v>
      </c>
      <c r="BO180" s="20">
        <f t="shared" si="278"/>
        <v>0</v>
      </c>
      <c r="BP180" s="10"/>
      <c r="BQ180" s="10"/>
      <c r="BR180" s="10"/>
      <c r="BS180" s="20">
        <f t="shared" si="279"/>
        <v>0</v>
      </c>
      <c r="BT180" s="20">
        <f t="shared" si="280"/>
        <v>0</v>
      </c>
      <c r="BU180" s="20">
        <f t="shared" si="317"/>
        <v>0</v>
      </c>
      <c r="BV180" s="20">
        <f t="shared" si="318"/>
        <v>0</v>
      </c>
      <c r="BW180" s="20">
        <f t="shared" si="319"/>
        <v>0</v>
      </c>
      <c r="BX180" s="20">
        <f t="shared" si="320"/>
        <v>0</v>
      </c>
      <c r="BY180" s="20">
        <f t="shared" si="321"/>
        <v>0</v>
      </c>
      <c r="BZ180" s="20">
        <f t="shared" si="322"/>
        <v>0</v>
      </c>
      <c r="CA180" s="20">
        <f t="shared" si="281"/>
        <v>0</v>
      </c>
      <c r="CB180" s="20">
        <f t="shared" si="282"/>
        <v>0</v>
      </c>
      <c r="CD180" s="20">
        <f t="shared" si="283"/>
        <v>0</v>
      </c>
      <c r="CH180" s="110"/>
      <c r="CI180" s="22"/>
      <c r="CJ180" s="7"/>
      <c r="CV180" s="134">
        <f t="shared" si="297"/>
        <v>0</v>
      </c>
      <c r="CW180" s="134">
        <f t="shared" si="323"/>
        <v>0</v>
      </c>
      <c r="CX180" s="134">
        <f t="shared" si="324"/>
        <v>0</v>
      </c>
      <c r="CY180" s="134">
        <f t="shared" si="325"/>
        <v>0</v>
      </c>
      <c r="CZ180" s="134">
        <f t="shared" si="326"/>
        <v>0</v>
      </c>
      <c r="DA180" s="134">
        <f t="shared" si="327"/>
        <v>0</v>
      </c>
      <c r="DB180" s="134">
        <f t="shared" si="328"/>
        <v>0</v>
      </c>
      <c r="DC180" s="134">
        <f t="shared" si="329"/>
        <v>0</v>
      </c>
      <c r="DD180" s="134">
        <f t="shared" si="330"/>
        <v>0</v>
      </c>
      <c r="DE180" s="134">
        <f t="shared" si="331"/>
        <v>0</v>
      </c>
      <c r="DF180" s="134">
        <f t="shared" si="332"/>
        <v>0</v>
      </c>
      <c r="DG180" s="149">
        <f t="shared" si="284"/>
        <v>0</v>
      </c>
      <c r="DH180" s="149">
        <f t="shared" si="285"/>
        <v>0</v>
      </c>
      <c r="DI180" s="149">
        <f t="shared" si="286"/>
        <v>0</v>
      </c>
      <c r="DJ180" s="149">
        <f t="shared" si="287"/>
        <v>0</v>
      </c>
      <c r="DK180" s="149">
        <f t="shared" si="288"/>
        <v>0</v>
      </c>
      <c r="DL180" s="149">
        <f t="shared" si="289"/>
        <v>0</v>
      </c>
      <c r="DM180" s="149">
        <f t="shared" si="290"/>
        <v>0</v>
      </c>
      <c r="DN180" s="149">
        <f t="shared" si="291"/>
        <v>0</v>
      </c>
      <c r="DO180" s="149">
        <f t="shared" si="292"/>
        <v>0</v>
      </c>
      <c r="DP180" s="149">
        <f t="shared" si="293"/>
        <v>0</v>
      </c>
      <c r="DQ180" s="134">
        <f t="array" ref="DQ180">MIN(IF(JPRL=AI180,$AG$15:$AG$214))</f>
        <v>0</v>
      </c>
      <c r="DR180" s="134">
        <f t="array" ref="DR180">MAX(IF(JPRL=AI180,$AG$15:$AG$214))</f>
        <v>0</v>
      </c>
      <c r="DS180" s="132">
        <f t="shared" si="294"/>
        <v>0</v>
      </c>
    </row>
    <row r="181" spans="1:123" ht="24.95" customHeight="1" x14ac:dyDescent="0.25">
      <c r="A181" s="5">
        <v>167</v>
      </c>
      <c r="B181" s="214"/>
      <c r="C181" s="215"/>
      <c r="D181" s="193"/>
      <c r="E181" s="174"/>
      <c r="F181" s="175"/>
      <c r="G181" s="175"/>
      <c r="H181" s="175"/>
      <c r="I181" s="9"/>
      <c r="J181" s="169"/>
      <c r="K181" s="9"/>
      <c r="L181" s="170"/>
      <c r="M181" s="171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3"/>
      <c r="Y181" s="21"/>
      <c r="Z181" s="176"/>
      <c r="AA181" s="187">
        <f t="shared" si="261"/>
        <v>0</v>
      </c>
      <c r="AB181" s="7">
        <f t="shared" si="262"/>
        <v>0</v>
      </c>
      <c r="AC181" s="7">
        <f t="shared" si="298"/>
        <v>0</v>
      </c>
      <c r="AD181" s="10">
        <f t="shared" si="263"/>
        <v>0</v>
      </c>
      <c r="AE181" s="7">
        <f t="shared" si="264"/>
        <v>0</v>
      </c>
      <c r="AF181" s="7" t="str">
        <f t="shared" si="265"/>
        <v/>
      </c>
      <c r="AG181" s="10">
        <f t="shared" si="299"/>
        <v>0</v>
      </c>
      <c r="AH181" s="3" t="str">
        <f t="shared" si="295"/>
        <v/>
      </c>
      <c r="AI181" s="3" t="str">
        <f t="shared" si="296"/>
        <v/>
      </c>
      <c r="AJ181" s="3" t="str">
        <f t="array" ref="AJ181">IF(OR(AI181=$AI$15:AI180),"",AI181)</f>
        <v/>
      </c>
      <c r="AK181" s="3" t="str">
        <f t="shared" si="300"/>
        <v/>
      </c>
      <c r="AL181" s="3" t="str">
        <f t="array" ref="AL181">IF(OR(AK181=$AK$15:AK180),"",AK181)</f>
        <v/>
      </c>
      <c r="AM181" s="139" t="str">
        <f t="shared" si="266"/>
        <v/>
      </c>
      <c r="AN181" s="139" t="str">
        <f t="shared" si="267"/>
        <v/>
      </c>
      <c r="AO181" s="139" t="str">
        <f t="shared" si="268"/>
        <v/>
      </c>
      <c r="AP181" s="139" t="str">
        <f t="shared" si="269"/>
        <v/>
      </c>
      <c r="AQ181" s="139" t="str">
        <f t="shared" si="270"/>
        <v/>
      </c>
      <c r="AR181" s="10">
        <f t="shared" si="301"/>
        <v>0</v>
      </c>
      <c r="AS181" s="10">
        <f t="shared" si="302"/>
        <v>0</v>
      </c>
      <c r="AT181" s="10">
        <f t="shared" si="303"/>
        <v>0</v>
      </c>
      <c r="AU181" s="10">
        <f t="shared" si="304"/>
        <v>0</v>
      </c>
      <c r="AV181" s="10">
        <f t="shared" si="271"/>
        <v>0</v>
      </c>
      <c r="AW181" s="10">
        <f t="shared" si="305"/>
        <v>0</v>
      </c>
      <c r="AX181" s="10">
        <f t="shared" si="306"/>
        <v>0</v>
      </c>
      <c r="AY181" s="10">
        <f t="shared" si="307"/>
        <v>0</v>
      </c>
      <c r="AZ181" s="10">
        <f t="shared" si="308"/>
        <v>0</v>
      </c>
      <c r="BA181" s="10">
        <f t="shared" si="272"/>
        <v>0</v>
      </c>
      <c r="BB181" s="10">
        <f t="shared" si="309"/>
        <v>0</v>
      </c>
      <c r="BC181" s="10">
        <f t="shared" si="310"/>
        <v>0</v>
      </c>
      <c r="BD181" s="10">
        <f t="shared" si="311"/>
        <v>0</v>
      </c>
      <c r="BE181" s="10">
        <f t="shared" si="312"/>
        <v>0</v>
      </c>
      <c r="BF181" s="10">
        <f t="shared" si="273"/>
        <v>0</v>
      </c>
      <c r="BG181" s="10">
        <f t="shared" si="313"/>
        <v>0</v>
      </c>
      <c r="BH181" s="10">
        <f t="shared" si="314"/>
        <v>0</v>
      </c>
      <c r="BI181" s="10">
        <f t="shared" si="315"/>
        <v>0</v>
      </c>
      <c r="BJ181" s="10">
        <f t="shared" si="316"/>
        <v>0</v>
      </c>
      <c r="BK181" s="10">
        <f t="shared" si="274"/>
        <v>0</v>
      </c>
      <c r="BL181" s="20">
        <f t="shared" si="275"/>
        <v>0</v>
      </c>
      <c r="BM181" s="20">
        <f t="shared" si="276"/>
        <v>0</v>
      </c>
      <c r="BN181" s="20">
        <f t="shared" si="277"/>
        <v>0</v>
      </c>
      <c r="BO181" s="20">
        <f t="shared" si="278"/>
        <v>0</v>
      </c>
      <c r="BP181" s="10"/>
      <c r="BQ181" s="10"/>
      <c r="BR181" s="10"/>
      <c r="BS181" s="20">
        <f t="shared" si="279"/>
        <v>0</v>
      </c>
      <c r="BT181" s="20">
        <f t="shared" si="280"/>
        <v>0</v>
      </c>
      <c r="BU181" s="20">
        <f t="shared" si="317"/>
        <v>0</v>
      </c>
      <c r="BV181" s="20">
        <f t="shared" si="318"/>
        <v>0</v>
      </c>
      <c r="BW181" s="20">
        <f t="shared" si="319"/>
        <v>0</v>
      </c>
      <c r="BX181" s="20">
        <f t="shared" si="320"/>
        <v>0</v>
      </c>
      <c r="BY181" s="20">
        <f t="shared" si="321"/>
        <v>0</v>
      </c>
      <c r="BZ181" s="20">
        <f t="shared" si="322"/>
        <v>0</v>
      </c>
      <c r="CA181" s="20">
        <f t="shared" si="281"/>
        <v>0</v>
      </c>
      <c r="CB181" s="20">
        <f t="shared" si="282"/>
        <v>0</v>
      </c>
      <c r="CD181" s="20">
        <f t="shared" si="283"/>
        <v>0</v>
      </c>
      <c r="CH181" s="110"/>
      <c r="CI181" s="22"/>
      <c r="CJ181" s="7"/>
      <c r="CV181" s="134">
        <f t="shared" si="297"/>
        <v>0</v>
      </c>
      <c r="CW181" s="134">
        <f t="shared" si="323"/>
        <v>0</v>
      </c>
      <c r="CX181" s="134">
        <f t="shared" si="324"/>
        <v>0</v>
      </c>
      <c r="CY181" s="134">
        <f t="shared" si="325"/>
        <v>0</v>
      </c>
      <c r="CZ181" s="134">
        <f t="shared" si="326"/>
        <v>0</v>
      </c>
      <c r="DA181" s="134">
        <f t="shared" si="327"/>
        <v>0</v>
      </c>
      <c r="DB181" s="134">
        <f t="shared" si="328"/>
        <v>0</v>
      </c>
      <c r="DC181" s="134">
        <f t="shared" si="329"/>
        <v>0</v>
      </c>
      <c r="DD181" s="134">
        <f t="shared" si="330"/>
        <v>0</v>
      </c>
      <c r="DE181" s="134">
        <f t="shared" si="331"/>
        <v>0</v>
      </c>
      <c r="DF181" s="134">
        <f t="shared" si="332"/>
        <v>0</v>
      </c>
      <c r="DG181" s="149">
        <f t="shared" si="284"/>
        <v>0</v>
      </c>
      <c r="DH181" s="149">
        <f t="shared" si="285"/>
        <v>0</v>
      </c>
      <c r="DI181" s="149">
        <f t="shared" si="286"/>
        <v>0</v>
      </c>
      <c r="DJ181" s="149">
        <f t="shared" si="287"/>
        <v>0</v>
      </c>
      <c r="DK181" s="149">
        <f t="shared" si="288"/>
        <v>0</v>
      </c>
      <c r="DL181" s="149">
        <f t="shared" si="289"/>
        <v>0</v>
      </c>
      <c r="DM181" s="149">
        <f t="shared" si="290"/>
        <v>0</v>
      </c>
      <c r="DN181" s="149">
        <f t="shared" si="291"/>
        <v>0</v>
      </c>
      <c r="DO181" s="149">
        <f t="shared" si="292"/>
        <v>0</v>
      </c>
      <c r="DP181" s="149">
        <f t="shared" si="293"/>
        <v>0</v>
      </c>
      <c r="DQ181" s="134">
        <f t="array" ref="DQ181">MIN(IF(JPRL=AI181,$AG$15:$AG$214))</f>
        <v>0</v>
      </c>
      <c r="DR181" s="134">
        <f t="array" ref="DR181">MAX(IF(JPRL=AI181,$AG$15:$AG$214))</f>
        <v>0</v>
      </c>
      <c r="DS181" s="132">
        <f t="shared" si="294"/>
        <v>0</v>
      </c>
    </row>
    <row r="182" spans="1:123" ht="24.95" customHeight="1" x14ac:dyDescent="0.25">
      <c r="A182" s="5">
        <v>168</v>
      </c>
      <c r="B182" s="214"/>
      <c r="C182" s="215"/>
      <c r="D182" s="193"/>
      <c r="E182" s="174"/>
      <c r="F182" s="175"/>
      <c r="G182" s="175"/>
      <c r="H182" s="175"/>
      <c r="I182" s="9"/>
      <c r="J182" s="169"/>
      <c r="K182" s="9"/>
      <c r="L182" s="170"/>
      <c r="M182" s="171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3"/>
      <c r="Y182" s="21"/>
      <c r="Z182" s="176"/>
      <c r="AA182" s="187">
        <f t="shared" si="261"/>
        <v>0</v>
      </c>
      <c r="AB182" s="7">
        <f t="shared" si="262"/>
        <v>0</v>
      </c>
      <c r="AC182" s="7">
        <f t="shared" si="298"/>
        <v>0</v>
      </c>
      <c r="AD182" s="10">
        <f t="shared" si="263"/>
        <v>0</v>
      </c>
      <c r="AE182" s="7">
        <f t="shared" si="264"/>
        <v>0</v>
      </c>
      <c r="AF182" s="7" t="str">
        <f t="shared" si="265"/>
        <v/>
      </c>
      <c r="AG182" s="10">
        <f t="shared" si="299"/>
        <v>0</v>
      </c>
      <c r="AH182" s="3" t="str">
        <f t="shared" si="295"/>
        <v/>
      </c>
      <c r="AI182" s="3" t="str">
        <f t="shared" si="296"/>
        <v/>
      </c>
      <c r="AJ182" s="3" t="str">
        <f t="array" ref="AJ182">IF(OR(AI182=$AI$15:AI181),"",AI182)</f>
        <v/>
      </c>
      <c r="AK182" s="3" t="str">
        <f t="shared" si="300"/>
        <v/>
      </c>
      <c r="AL182" s="3" t="str">
        <f t="array" ref="AL182">IF(OR(AK182=$AK$15:AK181),"",AK182)</f>
        <v/>
      </c>
      <c r="AM182" s="139" t="str">
        <f t="shared" si="266"/>
        <v/>
      </c>
      <c r="AN182" s="139" t="str">
        <f t="shared" si="267"/>
        <v/>
      </c>
      <c r="AO182" s="139" t="str">
        <f t="shared" si="268"/>
        <v/>
      </c>
      <c r="AP182" s="139" t="str">
        <f t="shared" si="269"/>
        <v/>
      </c>
      <c r="AQ182" s="139" t="str">
        <f t="shared" si="270"/>
        <v/>
      </c>
      <c r="AR182" s="10">
        <f t="shared" si="301"/>
        <v>0</v>
      </c>
      <c r="AS182" s="10">
        <f t="shared" si="302"/>
        <v>0</v>
      </c>
      <c r="AT182" s="10">
        <f t="shared" si="303"/>
        <v>0</v>
      </c>
      <c r="AU182" s="10">
        <f t="shared" si="304"/>
        <v>0</v>
      </c>
      <c r="AV182" s="10">
        <f t="shared" si="271"/>
        <v>0</v>
      </c>
      <c r="AW182" s="10">
        <f t="shared" si="305"/>
        <v>0</v>
      </c>
      <c r="AX182" s="10">
        <f t="shared" si="306"/>
        <v>0</v>
      </c>
      <c r="AY182" s="10">
        <f t="shared" si="307"/>
        <v>0</v>
      </c>
      <c r="AZ182" s="10">
        <f t="shared" si="308"/>
        <v>0</v>
      </c>
      <c r="BA182" s="10">
        <f t="shared" si="272"/>
        <v>0</v>
      </c>
      <c r="BB182" s="10">
        <f t="shared" si="309"/>
        <v>0</v>
      </c>
      <c r="BC182" s="10">
        <f t="shared" si="310"/>
        <v>0</v>
      </c>
      <c r="BD182" s="10">
        <f t="shared" si="311"/>
        <v>0</v>
      </c>
      <c r="BE182" s="10">
        <f t="shared" si="312"/>
        <v>0</v>
      </c>
      <c r="BF182" s="10">
        <f t="shared" si="273"/>
        <v>0</v>
      </c>
      <c r="BG182" s="10">
        <f t="shared" si="313"/>
        <v>0</v>
      </c>
      <c r="BH182" s="10">
        <f t="shared" si="314"/>
        <v>0</v>
      </c>
      <c r="BI182" s="10">
        <f t="shared" si="315"/>
        <v>0</v>
      </c>
      <c r="BJ182" s="10">
        <f t="shared" si="316"/>
        <v>0</v>
      </c>
      <c r="BK182" s="10">
        <f t="shared" si="274"/>
        <v>0</v>
      </c>
      <c r="BL182" s="20">
        <f t="shared" si="275"/>
        <v>0</v>
      </c>
      <c r="BM182" s="20">
        <f t="shared" si="276"/>
        <v>0</v>
      </c>
      <c r="BN182" s="20">
        <f t="shared" si="277"/>
        <v>0</v>
      </c>
      <c r="BO182" s="20">
        <f t="shared" si="278"/>
        <v>0</v>
      </c>
      <c r="BP182" s="10"/>
      <c r="BQ182" s="10"/>
      <c r="BR182" s="10"/>
      <c r="BS182" s="20">
        <f t="shared" si="279"/>
        <v>0</v>
      </c>
      <c r="BT182" s="20">
        <f t="shared" si="280"/>
        <v>0</v>
      </c>
      <c r="BU182" s="20">
        <f t="shared" si="317"/>
        <v>0</v>
      </c>
      <c r="BV182" s="20">
        <f t="shared" si="318"/>
        <v>0</v>
      </c>
      <c r="BW182" s="20">
        <f t="shared" si="319"/>
        <v>0</v>
      </c>
      <c r="BX182" s="20">
        <f t="shared" si="320"/>
        <v>0</v>
      </c>
      <c r="BY182" s="20">
        <f t="shared" si="321"/>
        <v>0</v>
      </c>
      <c r="BZ182" s="20">
        <f t="shared" si="322"/>
        <v>0</v>
      </c>
      <c r="CA182" s="20">
        <f t="shared" si="281"/>
        <v>0</v>
      </c>
      <c r="CB182" s="20">
        <f t="shared" si="282"/>
        <v>0</v>
      </c>
      <c r="CD182" s="20">
        <f t="shared" si="283"/>
        <v>0</v>
      </c>
      <c r="CH182" s="110"/>
      <c r="CI182" s="22"/>
      <c r="CJ182" s="7"/>
      <c r="CV182" s="134">
        <f t="shared" si="297"/>
        <v>0</v>
      </c>
      <c r="CW182" s="134">
        <f t="shared" si="323"/>
        <v>0</v>
      </c>
      <c r="CX182" s="134">
        <f t="shared" si="324"/>
        <v>0</v>
      </c>
      <c r="CY182" s="134">
        <f t="shared" si="325"/>
        <v>0</v>
      </c>
      <c r="CZ182" s="134">
        <f t="shared" si="326"/>
        <v>0</v>
      </c>
      <c r="DA182" s="134">
        <f t="shared" si="327"/>
        <v>0</v>
      </c>
      <c r="DB182" s="134">
        <f t="shared" si="328"/>
        <v>0</v>
      </c>
      <c r="DC182" s="134">
        <f t="shared" si="329"/>
        <v>0</v>
      </c>
      <c r="DD182" s="134">
        <f t="shared" si="330"/>
        <v>0</v>
      </c>
      <c r="DE182" s="134">
        <f t="shared" si="331"/>
        <v>0</v>
      </c>
      <c r="DF182" s="134">
        <f t="shared" si="332"/>
        <v>0</v>
      </c>
      <c r="DG182" s="149">
        <f t="shared" si="284"/>
        <v>0</v>
      </c>
      <c r="DH182" s="149">
        <f t="shared" si="285"/>
        <v>0</v>
      </c>
      <c r="DI182" s="149">
        <f t="shared" si="286"/>
        <v>0</v>
      </c>
      <c r="DJ182" s="149">
        <f t="shared" si="287"/>
        <v>0</v>
      </c>
      <c r="DK182" s="149">
        <f t="shared" si="288"/>
        <v>0</v>
      </c>
      <c r="DL182" s="149">
        <f t="shared" si="289"/>
        <v>0</v>
      </c>
      <c r="DM182" s="149">
        <f t="shared" si="290"/>
        <v>0</v>
      </c>
      <c r="DN182" s="149">
        <f t="shared" si="291"/>
        <v>0</v>
      </c>
      <c r="DO182" s="149">
        <f t="shared" si="292"/>
        <v>0</v>
      </c>
      <c r="DP182" s="149">
        <f t="shared" si="293"/>
        <v>0</v>
      </c>
      <c r="DQ182" s="134">
        <f t="array" ref="DQ182">MIN(IF(JPRL=AI182,$AG$15:$AG$214))</f>
        <v>0</v>
      </c>
      <c r="DR182" s="134">
        <f t="array" ref="DR182">MAX(IF(JPRL=AI182,$AG$15:$AG$214))</f>
        <v>0</v>
      </c>
      <c r="DS182" s="132">
        <f t="shared" si="294"/>
        <v>0</v>
      </c>
    </row>
    <row r="183" spans="1:123" ht="24.95" customHeight="1" x14ac:dyDescent="0.25">
      <c r="A183" s="5">
        <v>169</v>
      </c>
      <c r="B183" s="214"/>
      <c r="C183" s="215"/>
      <c r="D183" s="193"/>
      <c r="E183" s="174"/>
      <c r="F183" s="175"/>
      <c r="G183" s="175"/>
      <c r="H183" s="175"/>
      <c r="I183" s="9"/>
      <c r="J183" s="169"/>
      <c r="K183" s="9"/>
      <c r="L183" s="170"/>
      <c r="M183" s="171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3"/>
      <c r="Y183" s="21"/>
      <c r="Z183" s="176"/>
      <c r="AA183" s="187">
        <f t="shared" si="261"/>
        <v>0</v>
      </c>
      <c r="AB183" s="7">
        <f t="shared" si="262"/>
        <v>0</v>
      </c>
      <c r="AC183" s="7">
        <f t="shared" si="298"/>
        <v>0</v>
      </c>
      <c r="AD183" s="10">
        <f t="shared" si="263"/>
        <v>0</v>
      </c>
      <c r="AE183" s="7">
        <f t="shared" si="264"/>
        <v>0</v>
      </c>
      <c r="AF183" s="7" t="str">
        <f t="shared" si="265"/>
        <v/>
      </c>
      <c r="AG183" s="10">
        <f t="shared" si="299"/>
        <v>0</v>
      </c>
      <c r="AH183" s="3" t="str">
        <f t="shared" si="295"/>
        <v/>
      </c>
      <c r="AI183" s="3" t="str">
        <f t="shared" si="296"/>
        <v/>
      </c>
      <c r="AJ183" s="3" t="str">
        <f t="array" ref="AJ183">IF(OR(AI183=$AI$15:AI182),"",AI183)</f>
        <v/>
      </c>
      <c r="AK183" s="3" t="str">
        <f t="shared" si="300"/>
        <v/>
      </c>
      <c r="AL183" s="3" t="str">
        <f t="array" ref="AL183">IF(OR(AK183=$AK$15:AK182),"",AK183)</f>
        <v/>
      </c>
      <c r="AM183" s="139" t="str">
        <f t="shared" si="266"/>
        <v/>
      </c>
      <c r="AN183" s="139" t="str">
        <f t="shared" si="267"/>
        <v/>
      </c>
      <c r="AO183" s="139" t="str">
        <f t="shared" si="268"/>
        <v/>
      </c>
      <c r="AP183" s="139" t="str">
        <f t="shared" si="269"/>
        <v/>
      </c>
      <c r="AQ183" s="139" t="str">
        <f t="shared" si="270"/>
        <v/>
      </c>
      <c r="AR183" s="10">
        <f t="shared" si="301"/>
        <v>0</v>
      </c>
      <c r="AS183" s="10">
        <f t="shared" si="302"/>
        <v>0</v>
      </c>
      <c r="AT183" s="10">
        <f t="shared" si="303"/>
        <v>0</v>
      </c>
      <c r="AU183" s="10">
        <f t="shared" si="304"/>
        <v>0</v>
      </c>
      <c r="AV183" s="10">
        <f t="shared" si="271"/>
        <v>0</v>
      </c>
      <c r="AW183" s="10">
        <f t="shared" si="305"/>
        <v>0</v>
      </c>
      <c r="AX183" s="10">
        <f t="shared" si="306"/>
        <v>0</v>
      </c>
      <c r="AY183" s="10">
        <f t="shared" si="307"/>
        <v>0</v>
      </c>
      <c r="AZ183" s="10">
        <f t="shared" si="308"/>
        <v>0</v>
      </c>
      <c r="BA183" s="10">
        <f t="shared" si="272"/>
        <v>0</v>
      </c>
      <c r="BB183" s="10">
        <f t="shared" si="309"/>
        <v>0</v>
      </c>
      <c r="BC183" s="10">
        <f t="shared" si="310"/>
        <v>0</v>
      </c>
      <c r="BD183" s="10">
        <f t="shared" si="311"/>
        <v>0</v>
      </c>
      <c r="BE183" s="10">
        <f t="shared" si="312"/>
        <v>0</v>
      </c>
      <c r="BF183" s="10">
        <f t="shared" si="273"/>
        <v>0</v>
      </c>
      <c r="BG183" s="10">
        <f t="shared" si="313"/>
        <v>0</v>
      </c>
      <c r="BH183" s="10">
        <f t="shared" si="314"/>
        <v>0</v>
      </c>
      <c r="BI183" s="10">
        <f t="shared" si="315"/>
        <v>0</v>
      </c>
      <c r="BJ183" s="10">
        <f t="shared" si="316"/>
        <v>0</v>
      </c>
      <c r="BK183" s="10">
        <f t="shared" si="274"/>
        <v>0</v>
      </c>
      <c r="BL183" s="20">
        <f t="shared" si="275"/>
        <v>0</v>
      </c>
      <c r="BM183" s="20">
        <f t="shared" si="276"/>
        <v>0</v>
      </c>
      <c r="BN183" s="20">
        <f t="shared" si="277"/>
        <v>0</v>
      </c>
      <c r="BO183" s="20">
        <f t="shared" si="278"/>
        <v>0</v>
      </c>
      <c r="BP183" s="10"/>
      <c r="BQ183" s="10"/>
      <c r="BR183" s="10"/>
      <c r="BS183" s="20">
        <f t="shared" si="279"/>
        <v>0</v>
      </c>
      <c r="BT183" s="20">
        <f t="shared" si="280"/>
        <v>0</v>
      </c>
      <c r="BU183" s="20">
        <f t="shared" si="317"/>
        <v>0</v>
      </c>
      <c r="BV183" s="20">
        <f t="shared" si="318"/>
        <v>0</v>
      </c>
      <c r="BW183" s="20">
        <f t="shared" si="319"/>
        <v>0</v>
      </c>
      <c r="BX183" s="20">
        <f t="shared" si="320"/>
        <v>0</v>
      </c>
      <c r="BY183" s="20">
        <f t="shared" si="321"/>
        <v>0</v>
      </c>
      <c r="BZ183" s="20">
        <f t="shared" si="322"/>
        <v>0</v>
      </c>
      <c r="CA183" s="20">
        <f t="shared" si="281"/>
        <v>0</v>
      </c>
      <c r="CB183" s="20">
        <f t="shared" si="282"/>
        <v>0</v>
      </c>
      <c r="CD183" s="20">
        <f t="shared" si="283"/>
        <v>0</v>
      </c>
      <c r="CH183" s="110"/>
      <c r="CI183" s="22"/>
      <c r="CJ183" s="7"/>
      <c r="CV183" s="134">
        <f t="shared" si="297"/>
        <v>0</v>
      </c>
      <c r="CW183" s="134">
        <f t="shared" si="323"/>
        <v>0</v>
      </c>
      <c r="CX183" s="134">
        <f t="shared" si="324"/>
        <v>0</v>
      </c>
      <c r="CY183" s="134">
        <f t="shared" si="325"/>
        <v>0</v>
      </c>
      <c r="CZ183" s="134">
        <f t="shared" si="326"/>
        <v>0</v>
      </c>
      <c r="DA183" s="134">
        <f t="shared" si="327"/>
        <v>0</v>
      </c>
      <c r="DB183" s="134">
        <f t="shared" si="328"/>
        <v>0</v>
      </c>
      <c r="DC183" s="134">
        <f t="shared" si="329"/>
        <v>0</v>
      </c>
      <c r="DD183" s="134">
        <f t="shared" si="330"/>
        <v>0</v>
      </c>
      <c r="DE183" s="134">
        <f t="shared" si="331"/>
        <v>0</v>
      </c>
      <c r="DF183" s="134">
        <f t="shared" si="332"/>
        <v>0</v>
      </c>
      <c r="DG183" s="149">
        <f t="shared" si="284"/>
        <v>0</v>
      </c>
      <c r="DH183" s="149">
        <f t="shared" si="285"/>
        <v>0</v>
      </c>
      <c r="DI183" s="149">
        <f t="shared" si="286"/>
        <v>0</v>
      </c>
      <c r="DJ183" s="149">
        <f t="shared" si="287"/>
        <v>0</v>
      </c>
      <c r="DK183" s="149">
        <f t="shared" si="288"/>
        <v>0</v>
      </c>
      <c r="DL183" s="149">
        <f t="shared" si="289"/>
        <v>0</v>
      </c>
      <c r="DM183" s="149">
        <f t="shared" si="290"/>
        <v>0</v>
      </c>
      <c r="DN183" s="149">
        <f t="shared" si="291"/>
        <v>0</v>
      </c>
      <c r="DO183" s="149">
        <f t="shared" si="292"/>
        <v>0</v>
      </c>
      <c r="DP183" s="149">
        <f t="shared" si="293"/>
        <v>0</v>
      </c>
      <c r="DQ183" s="134">
        <f t="array" ref="DQ183">MIN(IF(JPRL=AI183,$AG$15:$AG$214))</f>
        <v>0</v>
      </c>
      <c r="DR183" s="134">
        <f t="array" ref="DR183">MAX(IF(JPRL=AI183,$AG$15:$AG$214))</f>
        <v>0</v>
      </c>
      <c r="DS183" s="132">
        <f t="shared" si="294"/>
        <v>0</v>
      </c>
    </row>
    <row r="184" spans="1:123" ht="24.95" customHeight="1" x14ac:dyDescent="0.25">
      <c r="A184" s="5">
        <v>170</v>
      </c>
      <c r="B184" s="214"/>
      <c r="C184" s="215"/>
      <c r="D184" s="193"/>
      <c r="E184" s="174"/>
      <c r="F184" s="175"/>
      <c r="G184" s="175"/>
      <c r="H184" s="175"/>
      <c r="I184" s="9"/>
      <c r="J184" s="169"/>
      <c r="K184" s="9"/>
      <c r="L184" s="170"/>
      <c r="M184" s="171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3"/>
      <c r="Y184" s="21"/>
      <c r="Z184" s="176"/>
      <c r="AA184" s="187">
        <f t="shared" si="261"/>
        <v>0</v>
      </c>
      <c r="AB184" s="7">
        <f t="shared" si="262"/>
        <v>0</v>
      </c>
      <c r="AC184" s="7">
        <f t="shared" si="298"/>
        <v>0</v>
      </c>
      <c r="AD184" s="10">
        <f t="shared" si="263"/>
        <v>0</v>
      </c>
      <c r="AE184" s="7">
        <f t="shared" si="264"/>
        <v>0</v>
      </c>
      <c r="AF184" s="7" t="str">
        <f t="shared" si="265"/>
        <v/>
      </c>
      <c r="AG184" s="10">
        <f t="shared" si="299"/>
        <v>0</v>
      </c>
      <c r="AH184" s="3" t="str">
        <f t="shared" si="295"/>
        <v/>
      </c>
      <c r="AI184" s="3" t="str">
        <f t="shared" si="296"/>
        <v/>
      </c>
      <c r="AJ184" s="3" t="str">
        <f t="array" ref="AJ184">IF(OR(AI184=$AI$15:AI183),"",AI184)</f>
        <v/>
      </c>
      <c r="AK184" s="3" t="str">
        <f t="shared" si="300"/>
        <v/>
      </c>
      <c r="AL184" s="3" t="str">
        <f t="array" ref="AL184">IF(OR(AK184=$AK$15:AK183),"",AK184)</f>
        <v/>
      </c>
      <c r="AM184" s="139" t="str">
        <f t="shared" si="266"/>
        <v/>
      </c>
      <c r="AN184" s="139" t="str">
        <f t="shared" si="267"/>
        <v/>
      </c>
      <c r="AO184" s="139" t="str">
        <f t="shared" si="268"/>
        <v/>
      </c>
      <c r="AP184" s="139" t="str">
        <f t="shared" si="269"/>
        <v/>
      </c>
      <c r="AQ184" s="139" t="str">
        <f t="shared" si="270"/>
        <v/>
      </c>
      <c r="AR184" s="10">
        <f t="shared" si="301"/>
        <v>0</v>
      </c>
      <c r="AS184" s="10">
        <f t="shared" si="302"/>
        <v>0</v>
      </c>
      <c r="AT184" s="10">
        <f t="shared" si="303"/>
        <v>0</v>
      </c>
      <c r="AU184" s="10">
        <f t="shared" si="304"/>
        <v>0</v>
      </c>
      <c r="AV184" s="10">
        <f t="shared" si="271"/>
        <v>0</v>
      </c>
      <c r="AW184" s="10">
        <f t="shared" si="305"/>
        <v>0</v>
      </c>
      <c r="AX184" s="10">
        <f t="shared" si="306"/>
        <v>0</v>
      </c>
      <c r="AY184" s="10">
        <f t="shared" si="307"/>
        <v>0</v>
      </c>
      <c r="AZ184" s="10">
        <f t="shared" si="308"/>
        <v>0</v>
      </c>
      <c r="BA184" s="10">
        <f t="shared" si="272"/>
        <v>0</v>
      </c>
      <c r="BB184" s="10">
        <f t="shared" si="309"/>
        <v>0</v>
      </c>
      <c r="BC184" s="10">
        <f t="shared" si="310"/>
        <v>0</v>
      </c>
      <c r="BD184" s="10">
        <f t="shared" si="311"/>
        <v>0</v>
      </c>
      <c r="BE184" s="10">
        <f t="shared" si="312"/>
        <v>0</v>
      </c>
      <c r="BF184" s="10">
        <f t="shared" si="273"/>
        <v>0</v>
      </c>
      <c r="BG184" s="10">
        <f t="shared" si="313"/>
        <v>0</v>
      </c>
      <c r="BH184" s="10">
        <f t="shared" si="314"/>
        <v>0</v>
      </c>
      <c r="BI184" s="10">
        <f t="shared" si="315"/>
        <v>0</v>
      </c>
      <c r="BJ184" s="10">
        <f t="shared" si="316"/>
        <v>0</v>
      </c>
      <c r="BK184" s="10">
        <f t="shared" si="274"/>
        <v>0</v>
      </c>
      <c r="BL184" s="20">
        <f t="shared" si="275"/>
        <v>0</v>
      </c>
      <c r="BM184" s="20">
        <f t="shared" si="276"/>
        <v>0</v>
      </c>
      <c r="BN184" s="20">
        <f t="shared" si="277"/>
        <v>0</v>
      </c>
      <c r="BO184" s="20">
        <f t="shared" si="278"/>
        <v>0</v>
      </c>
      <c r="BP184" s="10"/>
      <c r="BQ184" s="10"/>
      <c r="BR184" s="10"/>
      <c r="BS184" s="20">
        <f t="shared" si="279"/>
        <v>0</v>
      </c>
      <c r="BT184" s="20">
        <f t="shared" si="280"/>
        <v>0</v>
      </c>
      <c r="BU184" s="20">
        <f t="shared" si="317"/>
        <v>0</v>
      </c>
      <c r="BV184" s="20">
        <f t="shared" si="318"/>
        <v>0</v>
      </c>
      <c r="BW184" s="20">
        <f t="shared" si="319"/>
        <v>0</v>
      </c>
      <c r="BX184" s="20">
        <f t="shared" si="320"/>
        <v>0</v>
      </c>
      <c r="BY184" s="20">
        <f t="shared" si="321"/>
        <v>0</v>
      </c>
      <c r="BZ184" s="20">
        <f t="shared" si="322"/>
        <v>0</v>
      </c>
      <c r="CA184" s="20">
        <f t="shared" si="281"/>
        <v>0</v>
      </c>
      <c r="CB184" s="20">
        <f t="shared" si="282"/>
        <v>0</v>
      </c>
      <c r="CD184" s="20">
        <f t="shared" si="283"/>
        <v>0</v>
      </c>
      <c r="CH184" s="110"/>
      <c r="CI184" s="22"/>
      <c r="CJ184" s="7"/>
      <c r="CV184" s="134">
        <f t="shared" si="297"/>
        <v>0</v>
      </c>
      <c r="CW184" s="134">
        <f t="shared" si="323"/>
        <v>0</v>
      </c>
      <c r="CX184" s="134">
        <f t="shared" si="324"/>
        <v>0</v>
      </c>
      <c r="CY184" s="134">
        <f t="shared" si="325"/>
        <v>0</v>
      </c>
      <c r="CZ184" s="134">
        <f t="shared" si="326"/>
        <v>0</v>
      </c>
      <c r="DA184" s="134">
        <f t="shared" si="327"/>
        <v>0</v>
      </c>
      <c r="DB184" s="134">
        <f t="shared" si="328"/>
        <v>0</v>
      </c>
      <c r="DC184" s="134">
        <f t="shared" si="329"/>
        <v>0</v>
      </c>
      <c r="DD184" s="134">
        <f t="shared" si="330"/>
        <v>0</v>
      </c>
      <c r="DE184" s="134">
        <f t="shared" si="331"/>
        <v>0</v>
      </c>
      <c r="DF184" s="134">
        <f t="shared" si="332"/>
        <v>0</v>
      </c>
      <c r="DG184" s="149">
        <f t="shared" si="284"/>
        <v>0</v>
      </c>
      <c r="DH184" s="149">
        <f t="shared" si="285"/>
        <v>0</v>
      </c>
      <c r="DI184" s="149">
        <f t="shared" si="286"/>
        <v>0</v>
      </c>
      <c r="DJ184" s="149">
        <f t="shared" si="287"/>
        <v>0</v>
      </c>
      <c r="DK184" s="149">
        <f t="shared" si="288"/>
        <v>0</v>
      </c>
      <c r="DL184" s="149">
        <f t="shared" si="289"/>
        <v>0</v>
      </c>
      <c r="DM184" s="149">
        <f t="shared" si="290"/>
        <v>0</v>
      </c>
      <c r="DN184" s="149">
        <f t="shared" si="291"/>
        <v>0</v>
      </c>
      <c r="DO184" s="149">
        <f t="shared" si="292"/>
        <v>0</v>
      </c>
      <c r="DP184" s="149">
        <f t="shared" si="293"/>
        <v>0</v>
      </c>
      <c r="DQ184" s="134">
        <f t="array" ref="DQ184">MIN(IF(JPRL=AI184,$AG$15:$AG$214))</f>
        <v>0</v>
      </c>
      <c r="DR184" s="134">
        <f t="array" ref="DR184">MAX(IF(JPRL=AI184,$AG$15:$AG$214))</f>
        <v>0</v>
      </c>
      <c r="DS184" s="132">
        <f t="shared" si="294"/>
        <v>0</v>
      </c>
    </row>
    <row r="185" spans="1:123" ht="24.95" customHeight="1" x14ac:dyDescent="0.25">
      <c r="A185" s="5">
        <v>171</v>
      </c>
      <c r="B185" s="214"/>
      <c r="C185" s="215"/>
      <c r="D185" s="193"/>
      <c r="E185" s="174"/>
      <c r="F185" s="175"/>
      <c r="G185" s="175"/>
      <c r="H185" s="175"/>
      <c r="I185" s="9"/>
      <c r="J185" s="169"/>
      <c r="K185" s="9"/>
      <c r="L185" s="170"/>
      <c r="M185" s="171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3"/>
      <c r="Y185" s="21"/>
      <c r="Z185" s="176"/>
      <c r="AA185" s="187">
        <f t="shared" si="261"/>
        <v>0</v>
      </c>
      <c r="AB185" s="7">
        <f t="shared" si="262"/>
        <v>0</v>
      </c>
      <c r="AC185" s="7">
        <f t="shared" si="298"/>
        <v>0</v>
      </c>
      <c r="AD185" s="10">
        <f t="shared" si="263"/>
        <v>0</v>
      </c>
      <c r="AE185" s="7">
        <f t="shared" si="264"/>
        <v>0</v>
      </c>
      <c r="AF185" s="7" t="str">
        <f t="shared" si="265"/>
        <v/>
      </c>
      <c r="AG185" s="10">
        <f t="shared" si="299"/>
        <v>0</v>
      </c>
      <c r="AH185" s="3" t="str">
        <f t="shared" si="295"/>
        <v/>
      </c>
      <c r="AI185" s="3" t="str">
        <f t="shared" si="296"/>
        <v/>
      </c>
      <c r="AJ185" s="3" t="str">
        <f t="array" ref="AJ185">IF(OR(AI185=$AI$15:AI184),"",AI185)</f>
        <v/>
      </c>
      <c r="AK185" s="3" t="str">
        <f t="shared" si="300"/>
        <v/>
      </c>
      <c r="AL185" s="3" t="str">
        <f t="array" ref="AL185">IF(OR(AK185=$AK$15:AK184),"",AK185)</f>
        <v/>
      </c>
      <c r="AM185" s="139" t="str">
        <f t="shared" si="266"/>
        <v/>
      </c>
      <c r="AN185" s="139" t="str">
        <f t="shared" si="267"/>
        <v/>
      </c>
      <c r="AO185" s="139" t="str">
        <f t="shared" si="268"/>
        <v/>
      </c>
      <c r="AP185" s="139" t="str">
        <f t="shared" si="269"/>
        <v/>
      </c>
      <c r="AQ185" s="139" t="str">
        <f t="shared" si="270"/>
        <v/>
      </c>
      <c r="AR185" s="10">
        <f t="shared" si="301"/>
        <v>0</v>
      </c>
      <c r="AS185" s="10">
        <f t="shared" si="302"/>
        <v>0</v>
      </c>
      <c r="AT185" s="10">
        <f t="shared" si="303"/>
        <v>0</v>
      </c>
      <c r="AU185" s="10">
        <f t="shared" si="304"/>
        <v>0</v>
      </c>
      <c r="AV185" s="10">
        <f t="shared" si="271"/>
        <v>0</v>
      </c>
      <c r="AW185" s="10">
        <f t="shared" si="305"/>
        <v>0</v>
      </c>
      <c r="AX185" s="10">
        <f t="shared" si="306"/>
        <v>0</v>
      </c>
      <c r="AY185" s="10">
        <f t="shared" si="307"/>
        <v>0</v>
      </c>
      <c r="AZ185" s="10">
        <f t="shared" si="308"/>
        <v>0</v>
      </c>
      <c r="BA185" s="10">
        <f t="shared" si="272"/>
        <v>0</v>
      </c>
      <c r="BB185" s="10">
        <f t="shared" si="309"/>
        <v>0</v>
      </c>
      <c r="BC185" s="10">
        <f t="shared" si="310"/>
        <v>0</v>
      </c>
      <c r="BD185" s="10">
        <f t="shared" si="311"/>
        <v>0</v>
      </c>
      <c r="BE185" s="10">
        <f t="shared" si="312"/>
        <v>0</v>
      </c>
      <c r="BF185" s="10">
        <f t="shared" si="273"/>
        <v>0</v>
      </c>
      <c r="BG185" s="10">
        <f t="shared" si="313"/>
        <v>0</v>
      </c>
      <c r="BH185" s="10">
        <f t="shared" si="314"/>
        <v>0</v>
      </c>
      <c r="BI185" s="10">
        <f t="shared" si="315"/>
        <v>0</v>
      </c>
      <c r="BJ185" s="10">
        <f t="shared" si="316"/>
        <v>0</v>
      </c>
      <c r="BK185" s="10">
        <f t="shared" si="274"/>
        <v>0</v>
      </c>
      <c r="BL185" s="20">
        <f t="shared" si="275"/>
        <v>0</v>
      </c>
      <c r="BM185" s="20">
        <f t="shared" si="276"/>
        <v>0</v>
      </c>
      <c r="BN185" s="20">
        <f t="shared" si="277"/>
        <v>0</v>
      </c>
      <c r="BO185" s="20">
        <f t="shared" si="278"/>
        <v>0</v>
      </c>
      <c r="BP185" s="10"/>
      <c r="BQ185" s="10"/>
      <c r="BR185" s="10"/>
      <c r="BS185" s="20">
        <f t="shared" si="279"/>
        <v>0</v>
      </c>
      <c r="BT185" s="20">
        <f t="shared" si="280"/>
        <v>0</v>
      </c>
      <c r="BU185" s="20">
        <f t="shared" si="317"/>
        <v>0</v>
      </c>
      <c r="BV185" s="20">
        <f t="shared" si="318"/>
        <v>0</v>
      </c>
      <c r="BW185" s="20">
        <f t="shared" si="319"/>
        <v>0</v>
      </c>
      <c r="BX185" s="20">
        <f t="shared" si="320"/>
        <v>0</v>
      </c>
      <c r="BY185" s="20">
        <f t="shared" si="321"/>
        <v>0</v>
      </c>
      <c r="BZ185" s="20">
        <f t="shared" si="322"/>
        <v>0</v>
      </c>
      <c r="CA185" s="20">
        <f t="shared" si="281"/>
        <v>0</v>
      </c>
      <c r="CB185" s="20">
        <f t="shared" si="282"/>
        <v>0</v>
      </c>
      <c r="CD185" s="20">
        <f t="shared" si="283"/>
        <v>0</v>
      </c>
      <c r="CH185" s="110"/>
      <c r="CI185" s="22"/>
      <c r="CJ185" s="7"/>
      <c r="CV185" s="134">
        <f t="shared" si="297"/>
        <v>0</v>
      </c>
      <c r="CW185" s="134">
        <f t="shared" si="323"/>
        <v>0</v>
      </c>
      <c r="CX185" s="134">
        <f t="shared" si="324"/>
        <v>0</v>
      </c>
      <c r="CY185" s="134">
        <f t="shared" si="325"/>
        <v>0</v>
      </c>
      <c r="CZ185" s="134">
        <f t="shared" si="326"/>
        <v>0</v>
      </c>
      <c r="DA185" s="134">
        <f t="shared" si="327"/>
        <v>0</v>
      </c>
      <c r="DB185" s="134">
        <f t="shared" si="328"/>
        <v>0</v>
      </c>
      <c r="DC185" s="134">
        <f t="shared" si="329"/>
        <v>0</v>
      </c>
      <c r="DD185" s="134">
        <f t="shared" si="330"/>
        <v>0</v>
      </c>
      <c r="DE185" s="134">
        <f t="shared" si="331"/>
        <v>0</v>
      </c>
      <c r="DF185" s="134">
        <f t="shared" si="332"/>
        <v>0</v>
      </c>
      <c r="DG185" s="149">
        <f t="shared" si="284"/>
        <v>0</v>
      </c>
      <c r="DH185" s="149">
        <f t="shared" si="285"/>
        <v>0</v>
      </c>
      <c r="DI185" s="149">
        <f t="shared" si="286"/>
        <v>0</v>
      </c>
      <c r="DJ185" s="149">
        <f t="shared" si="287"/>
        <v>0</v>
      </c>
      <c r="DK185" s="149">
        <f t="shared" si="288"/>
        <v>0</v>
      </c>
      <c r="DL185" s="149">
        <f t="shared" si="289"/>
        <v>0</v>
      </c>
      <c r="DM185" s="149">
        <f t="shared" si="290"/>
        <v>0</v>
      </c>
      <c r="DN185" s="149">
        <f t="shared" si="291"/>
        <v>0</v>
      </c>
      <c r="DO185" s="149">
        <f t="shared" si="292"/>
        <v>0</v>
      </c>
      <c r="DP185" s="149">
        <f t="shared" si="293"/>
        <v>0</v>
      </c>
      <c r="DQ185" s="134">
        <f t="array" ref="DQ185">MIN(IF(JPRL=AI185,$AG$15:$AG$214))</f>
        <v>0</v>
      </c>
      <c r="DR185" s="134">
        <f t="array" ref="DR185">MAX(IF(JPRL=AI185,$AG$15:$AG$214))</f>
        <v>0</v>
      </c>
      <c r="DS185" s="132">
        <f t="shared" si="294"/>
        <v>0</v>
      </c>
    </row>
    <row r="186" spans="1:123" ht="24.95" customHeight="1" x14ac:dyDescent="0.25">
      <c r="A186" s="5">
        <v>172</v>
      </c>
      <c r="B186" s="214"/>
      <c r="C186" s="215"/>
      <c r="D186" s="193"/>
      <c r="E186" s="174"/>
      <c r="F186" s="175"/>
      <c r="G186" s="175"/>
      <c r="H186" s="175"/>
      <c r="I186" s="9"/>
      <c r="J186" s="169"/>
      <c r="K186" s="9"/>
      <c r="L186" s="170"/>
      <c r="M186" s="171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3"/>
      <c r="Y186" s="21"/>
      <c r="Z186" s="176"/>
      <c r="AA186" s="187">
        <f t="shared" si="261"/>
        <v>0</v>
      </c>
      <c r="AB186" s="7">
        <f t="shared" si="262"/>
        <v>0</v>
      </c>
      <c r="AC186" s="7">
        <f t="shared" si="298"/>
        <v>0</v>
      </c>
      <c r="AD186" s="10">
        <f t="shared" si="263"/>
        <v>0</v>
      </c>
      <c r="AE186" s="7">
        <f t="shared" si="264"/>
        <v>0</v>
      </c>
      <c r="AF186" s="7" t="str">
        <f t="shared" si="265"/>
        <v/>
      </c>
      <c r="AG186" s="10">
        <f t="shared" si="299"/>
        <v>0</v>
      </c>
      <c r="AH186" s="3" t="str">
        <f t="shared" si="295"/>
        <v/>
      </c>
      <c r="AI186" s="3" t="str">
        <f t="shared" si="296"/>
        <v/>
      </c>
      <c r="AJ186" s="3" t="str">
        <f t="array" ref="AJ186">IF(OR(AI186=$AI$15:AI185),"",AI186)</f>
        <v/>
      </c>
      <c r="AK186" s="3" t="str">
        <f t="shared" si="300"/>
        <v/>
      </c>
      <c r="AL186" s="3" t="str">
        <f t="array" ref="AL186">IF(OR(AK186=$AK$15:AK185),"",AK186)</f>
        <v/>
      </c>
      <c r="AM186" s="139" t="str">
        <f t="shared" si="266"/>
        <v/>
      </c>
      <c r="AN186" s="139" t="str">
        <f t="shared" si="267"/>
        <v/>
      </c>
      <c r="AO186" s="139" t="str">
        <f t="shared" si="268"/>
        <v/>
      </c>
      <c r="AP186" s="139" t="str">
        <f t="shared" si="269"/>
        <v/>
      </c>
      <c r="AQ186" s="139" t="str">
        <f t="shared" si="270"/>
        <v/>
      </c>
      <c r="AR186" s="10">
        <f t="shared" si="301"/>
        <v>0</v>
      </c>
      <c r="AS186" s="10">
        <f t="shared" si="302"/>
        <v>0</v>
      </c>
      <c r="AT186" s="10">
        <f t="shared" si="303"/>
        <v>0</v>
      </c>
      <c r="AU186" s="10">
        <f t="shared" si="304"/>
        <v>0</v>
      </c>
      <c r="AV186" s="10">
        <f t="shared" si="271"/>
        <v>0</v>
      </c>
      <c r="AW186" s="10">
        <f t="shared" si="305"/>
        <v>0</v>
      </c>
      <c r="AX186" s="10">
        <f t="shared" si="306"/>
        <v>0</v>
      </c>
      <c r="AY186" s="10">
        <f t="shared" si="307"/>
        <v>0</v>
      </c>
      <c r="AZ186" s="10">
        <f t="shared" si="308"/>
        <v>0</v>
      </c>
      <c r="BA186" s="10">
        <f t="shared" si="272"/>
        <v>0</v>
      </c>
      <c r="BB186" s="10">
        <f t="shared" si="309"/>
        <v>0</v>
      </c>
      <c r="BC186" s="10">
        <f t="shared" si="310"/>
        <v>0</v>
      </c>
      <c r="BD186" s="10">
        <f t="shared" si="311"/>
        <v>0</v>
      </c>
      <c r="BE186" s="10">
        <f t="shared" si="312"/>
        <v>0</v>
      </c>
      <c r="BF186" s="10">
        <f t="shared" si="273"/>
        <v>0</v>
      </c>
      <c r="BG186" s="10">
        <f t="shared" si="313"/>
        <v>0</v>
      </c>
      <c r="BH186" s="10">
        <f t="shared" si="314"/>
        <v>0</v>
      </c>
      <c r="BI186" s="10">
        <f t="shared" si="315"/>
        <v>0</v>
      </c>
      <c r="BJ186" s="10">
        <f t="shared" si="316"/>
        <v>0</v>
      </c>
      <c r="BK186" s="10">
        <f t="shared" si="274"/>
        <v>0</v>
      </c>
      <c r="BL186" s="20">
        <f t="shared" si="275"/>
        <v>0</v>
      </c>
      <c r="BM186" s="20">
        <f t="shared" si="276"/>
        <v>0</v>
      </c>
      <c r="BN186" s="20">
        <f t="shared" si="277"/>
        <v>0</v>
      </c>
      <c r="BO186" s="20">
        <f t="shared" si="278"/>
        <v>0</v>
      </c>
      <c r="BP186" s="10"/>
      <c r="BQ186" s="10"/>
      <c r="BR186" s="10"/>
      <c r="BS186" s="20">
        <f t="shared" si="279"/>
        <v>0</v>
      </c>
      <c r="BT186" s="20">
        <f t="shared" si="280"/>
        <v>0</v>
      </c>
      <c r="BU186" s="20">
        <f t="shared" si="317"/>
        <v>0</v>
      </c>
      <c r="BV186" s="20">
        <f t="shared" si="318"/>
        <v>0</v>
      </c>
      <c r="BW186" s="20">
        <f t="shared" si="319"/>
        <v>0</v>
      </c>
      <c r="BX186" s="20">
        <f t="shared" si="320"/>
        <v>0</v>
      </c>
      <c r="BY186" s="20">
        <f t="shared" si="321"/>
        <v>0</v>
      </c>
      <c r="BZ186" s="20">
        <f t="shared" si="322"/>
        <v>0</v>
      </c>
      <c r="CA186" s="20">
        <f t="shared" si="281"/>
        <v>0</v>
      </c>
      <c r="CB186" s="20">
        <f t="shared" si="282"/>
        <v>0</v>
      </c>
      <c r="CD186" s="20">
        <f t="shared" si="283"/>
        <v>0</v>
      </c>
      <c r="CH186" s="110"/>
      <c r="CI186" s="22"/>
      <c r="CJ186" s="7"/>
      <c r="CV186" s="134">
        <f t="shared" si="297"/>
        <v>0</v>
      </c>
      <c r="CW186" s="134">
        <f t="shared" si="323"/>
        <v>0</v>
      </c>
      <c r="CX186" s="134">
        <f t="shared" si="324"/>
        <v>0</v>
      </c>
      <c r="CY186" s="134">
        <f t="shared" si="325"/>
        <v>0</v>
      </c>
      <c r="CZ186" s="134">
        <f t="shared" si="326"/>
        <v>0</v>
      </c>
      <c r="DA186" s="134">
        <f t="shared" si="327"/>
        <v>0</v>
      </c>
      <c r="DB186" s="134">
        <f t="shared" si="328"/>
        <v>0</v>
      </c>
      <c r="DC186" s="134">
        <f t="shared" si="329"/>
        <v>0</v>
      </c>
      <c r="DD186" s="134">
        <f t="shared" si="330"/>
        <v>0</v>
      </c>
      <c r="DE186" s="134">
        <f t="shared" si="331"/>
        <v>0</v>
      </c>
      <c r="DF186" s="134">
        <f t="shared" si="332"/>
        <v>0</v>
      </c>
      <c r="DG186" s="149">
        <f t="shared" si="284"/>
        <v>0</v>
      </c>
      <c r="DH186" s="149">
        <f t="shared" si="285"/>
        <v>0</v>
      </c>
      <c r="DI186" s="149">
        <f t="shared" si="286"/>
        <v>0</v>
      </c>
      <c r="DJ186" s="149">
        <f t="shared" si="287"/>
        <v>0</v>
      </c>
      <c r="DK186" s="149">
        <f t="shared" si="288"/>
        <v>0</v>
      </c>
      <c r="DL186" s="149">
        <f t="shared" si="289"/>
        <v>0</v>
      </c>
      <c r="DM186" s="149">
        <f t="shared" si="290"/>
        <v>0</v>
      </c>
      <c r="DN186" s="149">
        <f t="shared" si="291"/>
        <v>0</v>
      </c>
      <c r="DO186" s="149">
        <f t="shared" si="292"/>
        <v>0</v>
      </c>
      <c r="DP186" s="149">
        <f t="shared" si="293"/>
        <v>0</v>
      </c>
      <c r="DQ186" s="134">
        <f t="array" ref="DQ186">MIN(IF(JPRL=AI186,$AG$15:$AG$214))</f>
        <v>0</v>
      </c>
      <c r="DR186" s="134">
        <f t="array" ref="DR186">MAX(IF(JPRL=AI186,$AG$15:$AG$214))</f>
        <v>0</v>
      </c>
      <c r="DS186" s="132">
        <f t="shared" si="294"/>
        <v>0</v>
      </c>
    </row>
    <row r="187" spans="1:123" ht="24.95" customHeight="1" x14ac:dyDescent="0.25">
      <c r="A187" s="5">
        <v>173</v>
      </c>
      <c r="B187" s="214"/>
      <c r="C187" s="215"/>
      <c r="D187" s="193"/>
      <c r="E187" s="174"/>
      <c r="F187" s="175"/>
      <c r="G187" s="175"/>
      <c r="H187" s="175"/>
      <c r="I187" s="9"/>
      <c r="J187" s="169"/>
      <c r="K187" s="9"/>
      <c r="L187" s="170"/>
      <c r="M187" s="171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3"/>
      <c r="Y187" s="21"/>
      <c r="Z187" s="176"/>
      <c r="AA187" s="187">
        <f t="shared" si="261"/>
        <v>0</v>
      </c>
      <c r="AB187" s="7">
        <f t="shared" si="262"/>
        <v>0</v>
      </c>
      <c r="AC187" s="7">
        <f t="shared" si="298"/>
        <v>0</v>
      </c>
      <c r="AD187" s="10">
        <f t="shared" si="263"/>
        <v>0</v>
      </c>
      <c r="AE187" s="7">
        <f t="shared" si="264"/>
        <v>0</v>
      </c>
      <c r="AF187" s="7" t="str">
        <f t="shared" si="265"/>
        <v/>
      </c>
      <c r="AG187" s="10">
        <f t="shared" si="299"/>
        <v>0</v>
      </c>
      <c r="AH187" s="3" t="str">
        <f t="shared" si="295"/>
        <v/>
      </c>
      <c r="AI187" s="3" t="str">
        <f t="shared" si="296"/>
        <v/>
      </c>
      <c r="AJ187" s="3" t="str">
        <f t="array" ref="AJ187">IF(OR(AI187=$AI$15:AI186),"",AI187)</f>
        <v/>
      </c>
      <c r="AK187" s="3" t="str">
        <f t="shared" si="300"/>
        <v/>
      </c>
      <c r="AL187" s="3" t="str">
        <f t="array" ref="AL187">IF(OR(AK187=$AK$15:AK186),"",AK187)</f>
        <v/>
      </c>
      <c r="AM187" s="139" t="str">
        <f t="shared" si="266"/>
        <v/>
      </c>
      <c r="AN187" s="139" t="str">
        <f t="shared" si="267"/>
        <v/>
      </c>
      <c r="AO187" s="139" t="str">
        <f t="shared" si="268"/>
        <v/>
      </c>
      <c r="AP187" s="139" t="str">
        <f t="shared" si="269"/>
        <v/>
      </c>
      <c r="AQ187" s="139" t="str">
        <f t="shared" si="270"/>
        <v/>
      </c>
      <c r="AR187" s="10">
        <f t="shared" si="301"/>
        <v>0</v>
      </c>
      <c r="AS187" s="10">
        <f t="shared" si="302"/>
        <v>0</v>
      </c>
      <c r="AT187" s="10">
        <f t="shared" si="303"/>
        <v>0</v>
      </c>
      <c r="AU187" s="10">
        <f t="shared" si="304"/>
        <v>0</v>
      </c>
      <c r="AV187" s="10">
        <f t="shared" si="271"/>
        <v>0</v>
      </c>
      <c r="AW187" s="10">
        <f t="shared" si="305"/>
        <v>0</v>
      </c>
      <c r="AX187" s="10">
        <f t="shared" si="306"/>
        <v>0</v>
      </c>
      <c r="AY187" s="10">
        <f t="shared" si="307"/>
        <v>0</v>
      </c>
      <c r="AZ187" s="10">
        <f t="shared" si="308"/>
        <v>0</v>
      </c>
      <c r="BA187" s="10">
        <f t="shared" si="272"/>
        <v>0</v>
      </c>
      <c r="BB187" s="10">
        <f t="shared" si="309"/>
        <v>0</v>
      </c>
      <c r="BC187" s="10">
        <f t="shared" si="310"/>
        <v>0</v>
      </c>
      <c r="BD187" s="10">
        <f t="shared" si="311"/>
        <v>0</v>
      </c>
      <c r="BE187" s="10">
        <f t="shared" si="312"/>
        <v>0</v>
      </c>
      <c r="BF187" s="10">
        <f t="shared" si="273"/>
        <v>0</v>
      </c>
      <c r="BG187" s="10">
        <f t="shared" si="313"/>
        <v>0</v>
      </c>
      <c r="BH187" s="10">
        <f t="shared" si="314"/>
        <v>0</v>
      </c>
      <c r="BI187" s="10">
        <f t="shared" si="315"/>
        <v>0</v>
      </c>
      <c r="BJ187" s="10">
        <f t="shared" si="316"/>
        <v>0</v>
      </c>
      <c r="BK187" s="10">
        <f t="shared" si="274"/>
        <v>0</v>
      </c>
      <c r="BL187" s="20">
        <f t="shared" si="275"/>
        <v>0</v>
      </c>
      <c r="BM187" s="20">
        <f t="shared" si="276"/>
        <v>0</v>
      </c>
      <c r="BN187" s="20">
        <f t="shared" si="277"/>
        <v>0</v>
      </c>
      <c r="BO187" s="20">
        <f t="shared" si="278"/>
        <v>0</v>
      </c>
      <c r="BP187" s="10"/>
      <c r="BQ187" s="10"/>
      <c r="BR187" s="10"/>
      <c r="BS187" s="20">
        <f t="shared" si="279"/>
        <v>0</v>
      </c>
      <c r="BT187" s="20">
        <f t="shared" si="280"/>
        <v>0</v>
      </c>
      <c r="BU187" s="20">
        <f t="shared" si="317"/>
        <v>0</v>
      </c>
      <c r="BV187" s="20">
        <f t="shared" si="318"/>
        <v>0</v>
      </c>
      <c r="BW187" s="20">
        <f t="shared" si="319"/>
        <v>0</v>
      </c>
      <c r="BX187" s="20">
        <f t="shared" si="320"/>
        <v>0</v>
      </c>
      <c r="BY187" s="20">
        <f t="shared" si="321"/>
        <v>0</v>
      </c>
      <c r="BZ187" s="20">
        <f t="shared" si="322"/>
        <v>0</v>
      </c>
      <c r="CA187" s="20">
        <f t="shared" si="281"/>
        <v>0</v>
      </c>
      <c r="CB187" s="20">
        <f t="shared" si="282"/>
        <v>0</v>
      </c>
      <c r="CD187" s="20">
        <f t="shared" si="283"/>
        <v>0</v>
      </c>
      <c r="CH187" s="110"/>
      <c r="CI187" s="22"/>
      <c r="CJ187" s="7"/>
      <c r="CV187" s="134">
        <f t="shared" si="297"/>
        <v>0</v>
      </c>
      <c r="CW187" s="134">
        <f t="shared" si="323"/>
        <v>0</v>
      </c>
      <c r="CX187" s="134">
        <f t="shared" si="324"/>
        <v>0</v>
      </c>
      <c r="CY187" s="134">
        <f t="shared" si="325"/>
        <v>0</v>
      </c>
      <c r="CZ187" s="134">
        <f t="shared" si="326"/>
        <v>0</v>
      </c>
      <c r="DA187" s="134">
        <f t="shared" si="327"/>
        <v>0</v>
      </c>
      <c r="DB187" s="134">
        <f t="shared" si="328"/>
        <v>0</v>
      </c>
      <c r="DC187" s="134">
        <f t="shared" si="329"/>
        <v>0</v>
      </c>
      <c r="DD187" s="134">
        <f t="shared" si="330"/>
        <v>0</v>
      </c>
      <c r="DE187" s="134">
        <f t="shared" si="331"/>
        <v>0</v>
      </c>
      <c r="DF187" s="134">
        <f t="shared" si="332"/>
        <v>0</v>
      </c>
      <c r="DG187" s="149">
        <f t="shared" si="284"/>
        <v>0</v>
      </c>
      <c r="DH187" s="149">
        <f t="shared" si="285"/>
        <v>0</v>
      </c>
      <c r="DI187" s="149">
        <f t="shared" si="286"/>
        <v>0</v>
      </c>
      <c r="DJ187" s="149">
        <f t="shared" si="287"/>
        <v>0</v>
      </c>
      <c r="DK187" s="149">
        <f t="shared" si="288"/>
        <v>0</v>
      </c>
      <c r="DL187" s="149">
        <f t="shared" si="289"/>
        <v>0</v>
      </c>
      <c r="DM187" s="149">
        <f t="shared" si="290"/>
        <v>0</v>
      </c>
      <c r="DN187" s="149">
        <f t="shared" si="291"/>
        <v>0</v>
      </c>
      <c r="DO187" s="149">
        <f t="shared" si="292"/>
        <v>0</v>
      </c>
      <c r="DP187" s="149">
        <f t="shared" si="293"/>
        <v>0</v>
      </c>
      <c r="DQ187" s="134">
        <f t="array" ref="DQ187">MIN(IF(JPRL=AI187,$AG$15:$AG$214))</f>
        <v>0</v>
      </c>
      <c r="DR187" s="134">
        <f t="array" ref="DR187">MAX(IF(JPRL=AI187,$AG$15:$AG$214))</f>
        <v>0</v>
      </c>
      <c r="DS187" s="132">
        <f t="shared" si="294"/>
        <v>0</v>
      </c>
    </row>
    <row r="188" spans="1:123" ht="24.95" customHeight="1" x14ac:dyDescent="0.25">
      <c r="A188" s="5">
        <v>174</v>
      </c>
      <c r="B188" s="214"/>
      <c r="C188" s="215"/>
      <c r="D188" s="193"/>
      <c r="E188" s="174"/>
      <c r="F188" s="175"/>
      <c r="G188" s="175"/>
      <c r="H188" s="175"/>
      <c r="I188" s="9"/>
      <c r="J188" s="169"/>
      <c r="K188" s="9"/>
      <c r="L188" s="170"/>
      <c r="M188" s="171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3"/>
      <c r="Y188" s="21"/>
      <c r="Z188" s="176"/>
      <c r="AA188" s="187">
        <f t="shared" si="261"/>
        <v>0</v>
      </c>
      <c r="AB188" s="7">
        <f t="shared" si="262"/>
        <v>0</v>
      </c>
      <c r="AC188" s="7">
        <f t="shared" si="298"/>
        <v>0</v>
      </c>
      <c r="AD188" s="10">
        <f t="shared" si="263"/>
        <v>0</v>
      </c>
      <c r="AE188" s="7">
        <f t="shared" si="264"/>
        <v>0</v>
      </c>
      <c r="AF188" s="7" t="str">
        <f t="shared" si="265"/>
        <v/>
      </c>
      <c r="AG188" s="10">
        <f t="shared" si="299"/>
        <v>0</v>
      </c>
      <c r="AH188" s="3" t="str">
        <f t="shared" si="295"/>
        <v/>
      </c>
      <c r="AI188" s="3" t="str">
        <f t="shared" si="296"/>
        <v/>
      </c>
      <c r="AJ188" s="3" t="str">
        <f t="array" ref="AJ188">IF(OR(AI188=$AI$15:AI187),"",AI188)</f>
        <v/>
      </c>
      <c r="AK188" s="3" t="str">
        <f t="shared" si="300"/>
        <v/>
      </c>
      <c r="AL188" s="3" t="str">
        <f t="array" ref="AL188">IF(OR(AK188=$AK$15:AK187),"",AK188)</f>
        <v/>
      </c>
      <c r="AM188" s="139" t="str">
        <f t="shared" si="266"/>
        <v/>
      </c>
      <c r="AN188" s="139" t="str">
        <f t="shared" si="267"/>
        <v/>
      </c>
      <c r="AO188" s="139" t="str">
        <f t="shared" si="268"/>
        <v/>
      </c>
      <c r="AP188" s="139" t="str">
        <f t="shared" si="269"/>
        <v/>
      </c>
      <c r="AQ188" s="139" t="str">
        <f t="shared" si="270"/>
        <v/>
      </c>
      <c r="AR188" s="10">
        <f t="shared" si="301"/>
        <v>0</v>
      </c>
      <c r="AS188" s="10">
        <f t="shared" si="302"/>
        <v>0</v>
      </c>
      <c r="AT188" s="10">
        <f t="shared" si="303"/>
        <v>0</v>
      </c>
      <c r="AU188" s="10">
        <f t="shared" si="304"/>
        <v>0</v>
      </c>
      <c r="AV188" s="10">
        <f t="shared" si="271"/>
        <v>0</v>
      </c>
      <c r="AW188" s="10">
        <f t="shared" si="305"/>
        <v>0</v>
      </c>
      <c r="AX188" s="10">
        <f t="shared" si="306"/>
        <v>0</v>
      </c>
      <c r="AY188" s="10">
        <f t="shared" si="307"/>
        <v>0</v>
      </c>
      <c r="AZ188" s="10">
        <f t="shared" si="308"/>
        <v>0</v>
      </c>
      <c r="BA188" s="10">
        <f t="shared" si="272"/>
        <v>0</v>
      </c>
      <c r="BB188" s="10">
        <f t="shared" si="309"/>
        <v>0</v>
      </c>
      <c r="BC188" s="10">
        <f t="shared" si="310"/>
        <v>0</v>
      </c>
      <c r="BD188" s="10">
        <f t="shared" si="311"/>
        <v>0</v>
      </c>
      <c r="BE188" s="10">
        <f t="shared" si="312"/>
        <v>0</v>
      </c>
      <c r="BF188" s="10">
        <f t="shared" si="273"/>
        <v>0</v>
      </c>
      <c r="BG188" s="10">
        <f t="shared" si="313"/>
        <v>0</v>
      </c>
      <c r="BH188" s="10">
        <f t="shared" si="314"/>
        <v>0</v>
      </c>
      <c r="BI188" s="10">
        <f t="shared" si="315"/>
        <v>0</v>
      </c>
      <c r="BJ188" s="10">
        <f t="shared" si="316"/>
        <v>0</v>
      </c>
      <c r="BK188" s="10">
        <f t="shared" si="274"/>
        <v>0</v>
      </c>
      <c r="BL188" s="20">
        <f t="shared" si="275"/>
        <v>0</v>
      </c>
      <c r="BM188" s="20">
        <f t="shared" si="276"/>
        <v>0</v>
      </c>
      <c r="BN188" s="20">
        <f t="shared" si="277"/>
        <v>0</v>
      </c>
      <c r="BO188" s="20">
        <f t="shared" si="278"/>
        <v>0</v>
      </c>
      <c r="BP188" s="10"/>
      <c r="BQ188" s="10"/>
      <c r="BR188" s="10"/>
      <c r="BS188" s="20">
        <f t="shared" si="279"/>
        <v>0</v>
      </c>
      <c r="BT188" s="20">
        <f t="shared" si="280"/>
        <v>0</v>
      </c>
      <c r="BU188" s="20">
        <f t="shared" si="317"/>
        <v>0</v>
      </c>
      <c r="BV188" s="20">
        <f t="shared" si="318"/>
        <v>0</v>
      </c>
      <c r="BW188" s="20">
        <f t="shared" si="319"/>
        <v>0</v>
      </c>
      <c r="BX188" s="20">
        <f t="shared" si="320"/>
        <v>0</v>
      </c>
      <c r="BY188" s="20">
        <f t="shared" si="321"/>
        <v>0</v>
      </c>
      <c r="BZ188" s="20">
        <f t="shared" si="322"/>
        <v>0</v>
      </c>
      <c r="CA188" s="20">
        <f t="shared" si="281"/>
        <v>0</v>
      </c>
      <c r="CB188" s="20">
        <f t="shared" si="282"/>
        <v>0</v>
      </c>
      <c r="CD188" s="20">
        <f t="shared" si="283"/>
        <v>0</v>
      </c>
      <c r="CH188" s="110"/>
      <c r="CI188" s="22"/>
      <c r="CJ188" s="7"/>
      <c r="CV188" s="134">
        <f t="shared" si="297"/>
        <v>0</v>
      </c>
      <c r="CW188" s="134">
        <f t="shared" si="323"/>
        <v>0</v>
      </c>
      <c r="CX188" s="134">
        <f t="shared" si="324"/>
        <v>0</v>
      </c>
      <c r="CY188" s="134">
        <f t="shared" si="325"/>
        <v>0</v>
      </c>
      <c r="CZ188" s="134">
        <f t="shared" si="326"/>
        <v>0</v>
      </c>
      <c r="DA188" s="134">
        <f t="shared" si="327"/>
        <v>0</v>
      </c>
      <c r="DB188" s="134">
        <f t="shared" si="328"/>
        <v>0</v>
      </c>
      <c r="DC188" s="134">
        <f t="shared" si="329"/>
        <v>0</v>
      </c>
      <c r="DD188" s="134">
        <f t="shared" si="330"/>
        <v>0</v>
      </c>
      <c r="DE188" s="134">
        <f t="shared" si="331"/>
        <v>0</v>
      </c>
      <c r="DF188" s="134">
        <f t="shared" si="332"/>
        <v>0</v>
      </c>
      <c r="DG188" s="149">
        <f t="shared" si="284"/>
        <v>0</v>
      </c>
      <c r="DH188" s="149">
        <f t="shared" si="285"/>
        <v>0</v>
      </c>
      <c r="DI188" s="149">
        <f t="shared" si="286"/>
        <v>0</v>
      </c>
      <c r="DJ188" s="149">
        <f t="shared" si="287"/>
        <v>0</v>
      </c>
      <c r="DK188" s="149">
        <f t="shared" si="288"/>
        <v>0</v>
      </c>
      <c r="DL188" s="149">
        <f t="shared" si="289"/>
        <v>0</v>
      </c>
      <c r="DM188" s="149">
        <f t="shared" si="290"/>
        <v>0</v>
      </c>
      <c r="DN188" s="149">
        <f t="shared" si="291"/>
        <v>0</v>
      </c>
      <c r="DO188" s="149">
        <f t="shared" si="292"/>
        <v>0</v>
      </c>
      <c r="DP188" s="149">
        <f t="shared" si="293"/>
        <v>0</v>
      </c>
      <c r="DQ188" s="134">
        <f t="array" ref="DQ188">MIN(IF(JPRL=AI188,$AG$15:$AG$214))</f>
        <v>0</v>
      </c>
      <c r="DR188" s="134">
        <f t="array" ref="DR188">MAX(IF(JPRL=AI188,$AG$15:$AG$214))</f>
        <v>0</v>
      </c>
      <c r="DS188" s="132">
        <f t="shared" si="294"/>
        <v>0</v>
      </c>
    </row>
    <row r="189" spans="1:123" ht="24.95" customHeight="1" x14ac:dyDescent="0.25">
      <c r="A189" s="5">
        <v>175</v>
      </c>
      <c r="B189" s="214"/>
      <c r="C189" s="215"/>
      <c r="D189" s="193"/>
      <c r="E189" s="174"/>
      <c r="F189" s="175"/>
      <c r="G189" s="175"/>
      <c r="H189" s="175"/>
      <c r="I189" s="9"/>
      <c r="J189" s="169"/>
      <c r="K189" s="9"/>
      <c r="L189" s="170"/>
      <c r="M189" s="171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3"/>
      <c r="Y189" s="21"/>
      <c r="Z189" s="176"/>
      <c r="AA189" s="187">
        <f t="shared" si="261"/>
        <v>0</v>
      </c>
      <c r="AB189" s="7">
        <f t="shared" si="262"/>
        <v>0</v>
      </c>
      <c r="AC189" s="7">
        <f t="shared" si="298"/>
        <v>0</v>
      </c>
      <c r="AD189" s="10">
        <f t="shared" si="263"/>
        <v>0</v>
      </c>
      <c r="AE189" s="7">
        <f t="shared" si="264"/>
        <v>0</v>
      </c>
      <c r="AF189" s="7" t="str">
        <f t="shared" si="265"/>
        <v/>
      </c>
      <c r="AG189" s="10">
        <f t="shared" si="299"/>
        <v>0</v>
      </c>
      <c r="AH189" s="3" t="str">
        <f t="shared" si="295"/>
        <v/>
      </c>
      <c r="AI189" s="3" t="str">
        <f t="shared" si="296"/>
        <v/>
      </c>
      <c r="AJ189" s="3" t="str">
        <f t="array" ref="AJ189">IF(OR(AI189=$AI$15:AI188),"",AI189)</f>
        <v/>
      </c>
      <c r="AK189" s="3" t="str">
        <f t="shared" si="300"/>
        <v/>
      </c>
      <c r="AL189" s="3" t="str">
        <f t="array" ref="AL189">IF(OR(AK189=$AK$15:AK188),"",AK189)</f>
        <v/>
      </c>
      <c r="AM189" s="139" t="str">
        <f t="shared" si="266"/>
        <v/>
      </c>
      <c r="AN189" s="139" t="str">
        <f t="shared" si="267"/>
        <v/>
      </c>
      <c r="AO189" s="139" t="str">
        <f t="shared" si="268"/>
        <v/>
      </c>
      <c r="AP189" s="139" t="str">
        <f t="shared" si="269"/>
        <v/>
      </c>
      <c r="AQ189" s="139" t="str">
        <f t="shared" si="270"/>
        <v/>
      </c>
      <c r="AR189" s="10">
        <f t="shared" si="301"/>
        <v>0</v>
      </c>
      <c r="AS189" s="10">
        <f t="shared" si="302"/>
        <v>0</v>
      </c>
      <c r="AT189" s="10">
        <f t="shared" si="303"/>
        <v>0</v>
      </c>
      <c r="AU189" s="10">
        <f t="shared" si="304"/>
        <v>0</v>
      </c>
      <c r="AV189" s="10">
        <f t="shared" si="271"/>
        <v>0</v>
      </c>
      <c r="AW189" s="10">
        <f t="shared" si="305"/>
        <v>0</v>
      </c>
      <c r="AX189" s="10">
        <f t="shared" si="306"/>
        <v>0</v>
      </c>
      <c r="AY189" s="10">
        <f t="shared" si="307"/>
        <v>0</v>
      </c>
      <c r="AZ189" s="10">
        <f t="shared" si="308"/>
        <v>0</v>
      </c>
      <c r="BA189" s="10">
        <f t="shared" si="272"/>
        <v>0</v>
      </c>
      <c r="BB189" s="10">
        <f t="shared" si="309"/>
        <v>0</v>
      </c>
      <c r="BC189" s="10">
        <f t="shared" si="310"/>
        <v>0</v>
      </c>
      <c r="BD189" s="10">
        <f t="shared" si="311"/>
        <v>0</v>
      </c>
      <c r="BE189" s="10">
        <f t="shared" si="312"/>
        <v>0</v>
      </c>
      <c r="BF189" s="10">
        <f t="shared" si="273"/>
        <v>0</v>
      </c>
      <c r="BG189" s="10">
        <f t="shared" si="313"/>
        <v>0</v>
      </c>
      <c r="BH189" s="10">
        <f t="shared" si="314"/>
        <v>0</v>
      </c>
      <c r="BI189" s="10">
        <f t="shared" si="315"/>
        <v>0</v>
      </c>
      <c r="BJ189" s="10">
        <f t="shared" si="316"/>
        <v>0</v>
      </c>
      <c r="BK189" s="10">
        <f t="shared" si="274"/>
        <v>0</v>
      </c>
      <c r="BL189" s="20">
        <f t="shared" si="275"/>
        <v>0</v>
      </c>
      <c r="BM189" s="20">
        <f t="shared" si="276"/>
        <v>0</v>
      </c>
      <c r="BN189" s="20">
        <f t="shared" si="277"/>
        <v>0</v>
      </c>
      <c r="BO189" s="20">
        <f t="shared" si="278"/>
        <v>0</v>
      </c>
      <c r="BP189" s="10"/>
      <c r="BQ189" s="10"/>
      <c r="BR189" s="10"/>
      <c r="BS189" s="20">
        <f t="shared" si="279"/>
        <v>0</v>
      </c>
      <c r="BT189" s="20">
        <f t="shared" si="280"/>
        <v>0</v>
      </c>
      <c r="BU189" s="20">
        <f t="shared" si="317"/>
        <v>0</v>
      </c>
      <c r="BV189" s="20">
        <f t="shared" si="318"/>
        <v>0</v>
      </c>
      <c r="BW189" s="20">
        <f t="shared" si="319"/>
        <v>0</v>
      </c>
      <c r="BX189" s="20">
        <f t="shared" si="320"/>
        <v>0</v>
      </c>
      <c r="BY189" s="20">
        <f t="shared" si="321"/>
        <v>0</v>
      </c>
      <c r="BZ189" s="20">
        <f t="shared" si="322"/>
        <v>0</v>
      </c>
      <c r="CA189" s="20">
        <f t="shared" si="281"/>
        <v>0</v>
      </c>
      <c r="CB189" s="20">
        <f t="shared" si="282"/>
        <v>0</v>
      </c>
      <c r="CD189" s="20">
        <f t="shared" si="283"/>
        <v>0</v>
      </c>
      <c r="CH189" s="110"/>
      <c r="CI189" s="22"/>
      <c r="CJ189" s="7"/>
      <c r="CV189" s="134">
        <f t="shared" si="297"/>
        <v>0</v>
      </c>
      <c r="CW189" s="134">
        <f t="shared" si="323"/>
        <v>0</v>
      </c>
      <c r="CX189" s="134">
        <f t="shared" si="324"/>
        <v>0</v>
      </c>
      <c r="CY189" s="134">
        <f t="shared" si="325"/>
        <v>0</v>
      </c>
      <c r="CZ189" s="134">
        <f t="shared" si="326"/>
        <v>0</v>
      </c>
      <c r="DA189" s="134">
        <f t="shared" si="327"/>
        <v>0</v>
      </c>
      <c r="DB189" s="134">
        <f t="shared" si="328"/>
        <v>0</v>
      </c>
      <c r="DC189" s="134">
        <f t="shared" si="329"/>
        <v>0</v>
      </c>
      <c r="DD189" s="134">
        <f t="shared" si="330"/>
        <v>0</v>
      </c>
      <c r="DE189" s="134">
        <f t="shared" si="331"/>
        <v>0</v>
      </c>
      <c r="DF189" s="134">
        <f t="shared" si="332"/>
        <v>0</v>
      </c>
      <c r="DG189" s="149">
        <f t="shared" si="284"/>
        <v>0</v>
      </c>
      <c r="DH189" s="149">
        <f t="shared" si="285"/>
        <v>0</v>
      </c>
      <c r="DI189" s="149">
        <f t="shared" si="286"/>
        <v>0</v>
      </c>
      <c r="DJ189" s="149">
        <f t="shared" si="287"/>
        <v>0</v>
      </c>
      <c r="DK189" s="149">
        <f t="shared" si="288"/>
        <v>0</v>
      </c>
      <c r="DL189" s="149">
        <f t="shared" si="289"/>
        <v>0</v>
      </c>
      <c r="DM189" s="149">
        <f t="shared" si="290"/>
        <v>0</v>
      </c>
      <c r="DN189" s="149">
        <f t="shared" si="291"/>
        <v>0</v>
      </c>
      <c r="DO189" s="149">
        <f t="shared" si="292"/>
        <v>0</v>
      </c>
      <c r="DP189" s="149">
        <f t="shared" si="293"/>
        <v>0</v>
      </c>
      <c r="DQ189" s="134">
        <f t="array" ref="DQ189">MIN(IF(JPRL=AI189,$AG$15:$AG$214))</f>
        <v>0</v>
      </c>
      <c r="DR189" s="134">
        <f t="array" ref="DR189">MAX(IF(JPRL=AI189,$AG$15:$AG$214))</f>
        <v>0</v>
      </c>
      <c r="DS189" s="132">
        <f t="shared" si="294"/>
        <v>0</v>
      </c>
    </row>
    <row r="190" spans="1:123" ht="24.95" customHeight="1" x14ac:dyDescent="0.25">
      <c r="A190" s="5">
        <v>176</v>
      </c>
      <c r="B190" s="214"/>
      <c r="C190" s="215"/>
      <c r="D190" s="193"/>
      <c r="E190" s="174"/>
      <c r="F190" s="175"/>
      <c r="G190" s="175"/>
      <c r="H190" s="175"/>
      <c r="I190" s="9"/>
      <c r="J190" s="169"/>
      <c r="K190" s="9"/>
      <c r="L190" s="170"/>
      <c r="M190" s="171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13"/>
      <c r="Y190" s="21"/>
      <c r="Z190" s="176"/>
      <c r="AA190" s="187">
        <f t="shared" si="261"/>
        <v>0</v>
      </c>
      <c r="AB190" s="7">
        <f t="shared" si="262"/>
        <v>0</v>
      </c>
      <c r="AC190" s="7">
        <f t="shared" si="298"/>
        <v>0</v>
      </c>
      <c r="AD190" s="10">
        <f t="shared" si="263"/>
        <v>0</v>
      </c>
      <c r="AE190" s="7">
        <f t="shared" si="264"/>
        <v>0</v>
      </c>
      <c r="AF190" s="7" t="str">
        <f t="shared" si="265"/>
        <v/>
      </c>
      <c r="AG190" s="10">
        <f t="shared" si="299"/>
        <v>0</v>
      </c>
      <c r="AH190" s="3" t="str">
        <f t="shared" si="295"/>
        <v/>
      </c>
      <c r="AI190" s="3" t="str">
        <f t="shared" si="296"/>
        <v/>
      </c>
      <c r="AJ190" s="3" t="str">
        <f t="array" ref="AJ190">IF(OR(AI190=$AI$15:AI189),"",AI190)</f>
        <v/>
      </c>
      <c r="AK190" s="3" t="str">
        <f t="shared" si="300"/>
        <v/>
      </c>
      <c r="AL190" s="3" t="str">
        <f t="array" ref="AL190">IF(OR(AK190=$AK$15:AK189),"",AK190)</f>
        <v/>
      </c>
      <c r="AM190" s="139" t="str">
        <f t="shared" si="266"/>
        <v/>
      </c>
      <c r="AN190" s="139" t="str">
        <f t="shared" si="267"/>
        <v/>
      </c>
      <c r="AO190" s="139" t="str">
        <f t="shared" si="268"/>
        <v/>
      </c>
      <c r="AP190" s="139" t="str">
        <f t="shared" si="269"/>
        <v/>
      </c>
      <c r="AQ190" s="139" t="str">
        <f t="shared" si="270"/>
        <v/>
      </c>
      <c r="AR190" s="10">
        <f t="shared" si="301"/>
        <v>0</v>
      </c>
      <c r="AS190" s="10">
        <f t="shared" si="302"/>
        <v>0</v>
      </c>
      <c r="AT190" s="10">
        <f t="shared" si="303"/>
        <v>0</v>
      </c>
      <c r="AU190" s="10">
        <f t="shared" si="304"/>
        <v>0</v>
      </c>
      <c r="AV190" s="10">
        <f t="shared" si="271"/>
        <v>0</v>
      </c>
      <c r="AW190" s="10">
        <f t="shared" si="305"/>
        <v>0</v>
      </c>
      <c r="AX190" s="10">
        <f t="shared" si="306"/>
        <v>0</v>
      </c>
      <c r="AY190" s="10">
        <f t="shared" si="307"/>
        <v>0</v>
      </c>
      <c r="AZ190" s="10">
        <f t="shared" si="308"/>
        <v>0</v>
      </c>
      <c r="BA190" s="10">
        <f t="shared" si="272"/>
        <v>0</v>
      </c>
      <c r="BB190" s="10">
        <f t="shared" si="309"/>
        <v>0</v>
      </c>
      <c r="BC190" s="10">
        <f t="shared" si="310"/>
        <v>0</v>
      </c>
      <c r="BD190" s="10">
        <f t="shared" si="311"/>
        <v>0</v>
      </c>
      <c r="BE190" s="10">
        <f t="shared" si="312"/>
        <v>0</v>
      </c>
      <c r="BF190" s="10">
        <f t="shared" si="273"/>
        <v>0</v>
      </c>
      <c r="BG190" s="10">
        <f t="shared" si="313"/>
        <v>0</v>
      </c>
      <c r="BH190" s="10">
        <f t="shared" si="314"/>
        <v>0</v>
      </c>
      <c r="BI190" s="10">
        <f t="shared" si="315"/>
        <v>0</v>
      </c>
      <c r="BJ190" s="10">
        <f t="shared" si="316"/>
        <v>0</v>
      </c>
      <c r="BK190" s="10">
        <f t="shared" si="274"/>
        <v>0</v>
      </c>
      <c r="BL190" s="20">
        <f t="shared" si="275"/>
        <v>0</v>
      </c>
      <c r="BM190" s="20">
        <f t="shared" si="276"/>
        <v>0</v>
      </c>
      <c r="BN190" s="20">
        <f t="shared" si="277"/>
        <v>0</v>
      </c>
      <c r="BO190" s="20">
        <f t="shared" si="278"/>
        <v>0</v>
      </c>
      <c r="BP190" s="10"/>
      <c r="BQ190" s="10"/>
      <c r="BR190" s="10"/>
      <c r="BS190" s="20">
        <f t="shared" si="279"/>
        <v>0</v>
      </c>
      <c r="BT190" s="20">
        <f t="shared" si="280"/>
        <v>0</v>
      </c>
      <c r="BU190" s="20">
        <f t="shared" si="317"/>
        <v>0</v>
      </c>
      <c r="BV190" s="20">
        <f t="shared" si="318"/>
        <v>0</v>
      </c>
      <c r="BW190" s="20">
        <f t="shared" si="319"/>
        <v>0</v>
      </c>
      <c r="BX190" s="20">
        <f t="shared" si="320"/>
        <v>0</v>
      </c>
      <c r="BY190" s="20">
        <f t="shared" si="321"/>
        <v>0</v>
      </c>
      <c r="BZ190" s="20">
        <f t="shared" si="322"/>
        <v>0</v>
      </c>
      <c r="CA190" s="20">
        <f t="shared" si="281"/>
        <v>0</v>
      </c>
      <c r="CB190" s="20">
        <f t="shared" si="282"/>
        <v>0</v>
      </c>
      <c r="CD190" s="20">
        <f t="shared" si="283"/>
        <v>0</v>
      </c>
      <c r="CH190" s="110"/>
      <c r="CI190" s="22"/>
      <c r="CJ190" s="7"/>
      <c r="CV190" s="134">
        <f t="shared" si="297"/>
        <v>0</v>
      </c>
      <c r="CW190" s="134">
        <f t="shared" si="323"/>
        <v>0</v>
      </c>
      <c r="CX190" s="134">
        <f t="shared" si="324"/>
        <v>0</v>
      </c>
      <c r="CY190" s="134">
        <f t="shared" si="325"/>
        <v>0</v>
      </c>
      <c r="CZ190" s="134">
        <f t="shared" si="326"/>
        <v>0</v>
      </c>
      <c r="DA190" s="134">
        <f t="shared" si="327"/>
        <v>0</v>
      </c>
      <c r="DB190" s="134">
        <f t="shared" si="328"/>
        <v>0</v>
      </c>
      <c r="DC190" s="134">
        <f t="shared" si="329"/>
        <v>0</v>
      </c>
      <c r="DD190" s="134">
        <f t="shared" si="330"/>
        <v>0</v>
      </c>
      <c r="DE190" s="134">
        <f t="shared" si="331"/>
        <v>0</v>
      </c>
      <c r="DF190" s="134">
        <f t="shared" si="332"/>
        <v>0</v>
      </c>
      <c r="DG190" s="149">
        <f t="shared" si="284"/>
        <v>0</v>
      </c>
      <c r="DH190" s="149">
        <f t="shared" si="285"/>
        <v>0</v>
      </c>
      <c r="DI190" s="149">
        <f t="shared" si="286"/>
        <v>0</v>
      </c>
      <c r="DJ190" s="149">
        <f t="shared" si="287"/>
        <v>0</v>
      </c>
      <c r="DK190" s="149">
        <f t="shared" si="288"/>
        <v>0</v>
      </c>
      <c r="DL190" s="149">
        <f t="shared" si="289"/>
        <v>0</v>
      </c>
      <c r="DM190" s="149">
        <f t="shared" si="290"/>
        <v>0</v>
      </c>
      <c r="DN190" s="149">
        <f t="shared" si="291"/>
        <v>0</v>
      </c>
      <c r="DO190" s="149">
        <f t="shared" si="292"/>
        <v>0</v>
      </c>
      <c r="DP190" s="149">
        <f t="shared" si="293"/>
        <v>0</v>
      </c>
      <c r="DQ190" s="134">
        <f t="array" ref="DQ190">MIN(IF(JPRL=AI190,$AG$15:$AG$214))</f>
        <v>0</v>
      </c>
      <c r="DR190" s="134">
        <f t="array" ref="DR190">MAX(IF(JPRL=AI190,$AG$15:$AG$214))</f>
        <v>0</v>
      </c>
      <c r="DS190" s="132">
        <f t="shared" si="294"/>
        <v>0</v>
      </c>
    </row>
    <row r="191" spans="1:123" ht="24.95" customHeight="1" x14ac:dyDescent="0.25">
      <c r="A191" s="5">
        <v>177</v>
      </c>
      <c r="B191" s="214"/>
      <c r="C191" s="215"/>
      <c r="D191" s="193"/>
      <c r="E191" s="174"/>
      <c r="F191" s="175"/>
      <c r="G191" s="175"/>
      <c r="H191" s="175"/>
      <c r="I191" s="9"/>
      <c r="J191" s="169"/>
      <c r="K191" s="9"/>
      <c r="L191" s="170"/>
      <c r="M191" s="171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13"/>
      <c r="Y191" s="21"/>
      <c r="Z191" s="176"/>
      <c r="AA191" s="187">
        <f t="shared" si="261"/>
        <v>0</v>
      </c>
      <c r="AB191" s="7">
        <f t="shared" si="262"/>
        <v>0</v>
      </c>
      <c r="AC191" s="7">
        <f t="shared" si="298"/>
        <v>0</v>
      </c>
      <c r="AD191" s="10">
        <f t="shared" si="263"/>
        <v>0</v>
      </c>
      <c r="AE191" s="7">
        <f t="shared" si="264"/>
        <v>0</v>
      </c>
      <c r="AF191" s="7" t="str">
        <f t="shared" si="265"/>
        <v/>
      </c>
      <c r="AG191" s="10">
        <f t="shared" si="299"/>
        <v>0</v>
      </c>
      <c r="AH191" s="3" t="str">
        <f t="shared" si="295"/>
        <v/>
      </c>
      <c r="AI191" s="3" t="str">
        <f t="shared" si="296"/>
        <v/>
      </c>
      <c r="AJ191" s="3" t="str">
        <f t="array" ref="AJ191">IF(OR(AI191=$AI$15:AI190),"",AI191)</f>
        <v/>
      </c>
      <c r="AK191" s="3" t="str">
        <f t="shared" si="300"/>
        <v/>
      </c>
      <c r="AL191" s="3" t="str">
        <f t="array" ref="AL191">IF(OR(AK191=$AK$15:AK190),"",AK191)</f>
        <v/>
      </c>
      <c r="AM191" s="139" t="str">
        <f t="shared" si="266"/>
        <v/>
      </c>
      <c r="AN191" s="139" t="str">
        <f t="shared" si="267"/>
        <v/>
      </c>
      <c r="AO191" s="139" t="str">
        <f t="shared" si="268"/>
        <v/>
      </c>
      <c r="AP191" s="139" t="str">
        <f t="shared" si="269"/>
        <v/>
      </c>
      <c r="AQ191" s="139" t="str">
        <f t="shared" si="270"/>
        <v/>
      </c>
      <c r="AR191" s="10">
        <f t="shared" si="301"/>
        <v>0</v>
      </c>
      <c r="AS191" s="10">
        <f t="shared" si="302"/>
        <v>0</v>
      </c>
      <c r="AT191" s="10">
        <f t="shared" si="303"/>
        <v>0</v>
      </c>
      <c r="AU191" s="10">
        <f t="shared" si="304"/>
        <v>0</v>
      </c>
      <c r="AV191" s="10">
        <f t="shared" si="271"/>
        <v>0</v>
      </c>
      <c r="AW191" s="10">
        <f t="shared" si="305"/>
        <v>0</v>
      </c>
      <c r="AX191" s="10">
        <f t="shared" si="306"/>
        <v>0</v>
      </c>
      <c r="AY191" s="10">
        <f t="shared" si="307"/>
        <v>0</v>
      </c>
      <c r="AZ191" s="10">
        <f t="shared" si="308"/>
        <v>0</v>
      </c>
      <c r="BA191" s="10">
        <f t="shared" si="272"/>
        <v>0</v>
      </c>
      <c r="BB191" s="10">
        <f t="shared" si="309"/>
        <v>0</v>
      </c>
      <c r="BC191" s="10">
        <f t="shared" si="310"/>
        <v>0</v>
      </c>
      <c r="BD191" s="10">
        <f t="shared" si="311"/>
        <v>0</v>
      </c>
      <c r="BE191" s="10">
        <f t="shared" si="312"/>
        <v>0</v>
      </c>
      <c r="BF191" s="10">
        <f t="shared" si="273"/>
        <v>0</v>
      </c>
      <c r="BG191" s="10">
        <f t="shared" si="313"/>
        <v>0</v>
      </c>
      <c r="BH191" s="10">
        <f t="shared" si="314"/>
        <v>0</v>
      </c>
      <c r="BI191" s="10">
        <f t="shared" si="315"/>
        <v>0</v>
      </c>
      <c r="BJ191" s="10">
        <f t="shared" si="316"/>
        <v>0</v>
      </c>
      <c r="BK191" s="10">
        <f t="shared" si="274"/>
        <v>0</v>
      </c>
      <c r="BL191" s="20">
        <f t="shared" si="275"/>
        <v>0</v>
      </c>
      <c r="BM191" s="20">
        <f t="shared" si="276"/>
        <v>0</v>
      </c>
      <c r="BN191" s="20">
        <f t="shared" si="277"/>
        <v>0</v>
      </c>
      <c r="BO191" s="20">
        <f t="shared" si="278"/>
        <v>0</v>
      </c>
      <c r="BP191" s="10"/>
      <c r="BQ191" s="10"/>
      <c r="BR191" s="10"/>
      <c r="BS191" s="20">
        <f t="shared" si="279"/>
        <v>0</v>
      </c>
      <c r="BT191" s="20">
        <f t="shared" si="280"/>
        <v>0</v>
      </c>
      <c r="BU191" s="20">
        <f t="shared" si="317"/>
        <v>0</v>
      </c>
      <c r="BV191" s="20">
        <f t="shared" si="318"/>
        <v>0</v>
      </c>
      <c r="BW191" s="20">
        <f t="shared" si="319"/>
        <v>0</v>
      </c>
      <c r="BX191" s="20">
        <f t="shared" si="320"/>
        <v>0</v>
      </c>
      <c r="BY191" s="20">
        <f t="shared" si="321"/>
        <v>0</v>
      </c>
      <c r="BZ191" s="20">
        <f t="shared" si="322"/>
        <v>0</v>
      </c>
      <c r="CA191" s="20">
        <f t="shared" si="281"/>
        <v>0</v>
      </c>
      <c r="CB191" s="20">
        <f t="shared" si="282"/>
        <v>0</v>
      </c>
      <c r="CD191" s="20">
        <f t="shared" si="283"/>
        <v>0</v>
      </c>
      <c r="CH191" s="110"/>
      <c r="CI191" s="22"/>
      <c r="CJ191" s="7"/>
      <c r="CV191" s="134">
        <f t="shared" si="297"/>
        <v>0</v>
      </c>
      <c r="CW191" s="134">
        <f t="shared" si="323"/>
        <v>0</v>
      </c>
      <c r="CX191" s="134">
        <f t="shared" si="324"/>
        <v>0</v>
      </c>
      <c r="CY191" s="134">
        <f t="shared" si="325"/>
        <v>0</v>
      </c>
      <c r="CZ191" s="134">
        <f t="shared" si="326"/>
        <v>0</v>
      </c>
      <c r="DA191" s="134">
        <f t="shared" si="327"/>
        <v>0</v>
      </c>
      <c r="DB191" s="134">
        <f t="shared" si="328"/>
        <v>0</v>
      </c>
      <c r="DC191" s="134">
        <f t="shared" si="329"/>
        <v>0</v>
      </c>
      <c r="DD191" s="134">
        <f t="shared" si="330"/>
        <v>0</v>
      </c>
      <c r="DE191" s="134">
        <f t="shared" si="331"/>
        <v>0</v>
      </c>
      <c r="DF191" s="134">
        <f t="shared" si="332"/>
        <v>0</v>
      </c>
      <c r="DG191" s="149">
        <f t="shared" si="284"/>
        <v>0</v>
      </c>
      <c r="DH191" s="149">
        <f t="shared" si="285"/>
        <v>0</v>
      </c>
      <c r="DI191" s="149">
        <f t="shared" si="286"/>
        <v>0</v>
      </c>
      <c r="DJ191" s="149">
        <f t="shared" si="287"/>
        <v>0</v>
      </c>
      <c r="DK191" s="149">
        <f t="shared" si="288"/>
        <v>0</v>
      </c>
      <c r="DL191" s="149">
        <f t="shared" si="289"/>
        <v>0</v>
      </c>
      <c r="DM191" s="149">
        <f t="shared" si="290"/>
        <v>0</v>
      </c>
      <c r="DN191" s="149">
        <f t="shared" si="291"/>
        <v>0</v>
      </c>
      <c r="DO191" s="149">
        <f t="shared" si="292"/>
        <v>0</v>
      </c>
      <c r="DP191" s="149">
        <f t="shared" si="293"/>
        <v>0</v>
      </c>
      <c r="DQ191" s="134">
        <f t="array" ref="DQ191">MIN(IF(JPRL=AI191,$AG$15:$AG$214))</f>
        <v>0</v>
      </c>
      <c r="DR191" s="134">
        <f t="array" ref="DR191">MAX(IF(JPRL=AI191,$AG$15:$AG$214))</f>
        <v>0</v>
      </c>
      <c r="DS191" s="132">
        <f t="shared" si="294"/>
        <v>0</v>
      </c>
    </row>
    <row r="192" spans="1:123" ht="24.95" customHeight="1" x14ac:dyDescent="0.25">
      <c r="A192" s="5">
        <v>178</v>
      </c>
      <c r="B192" s="214"/>
      <c r="C192" s="215"/>
      <c r="D192" s="193"/>
      <c r="E192" s="174"/>
      <c r="F192" s="175"/>
      <c r="G192" s="175"/>
      <c r="H192" s="175"/>
      <c r="I192" s="9"/>
      <c r="J192" s="169"/>
      <c r="K192" s="9"/>
      <c r="L192" s="170"/>
      <c r="M192" s="171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13"/>
      <c r="Y192" s="21"/>
      <c r="Z192" s="176"/>
      <c r="AA192" s="187">
        <f t="shared" si="261"/>
        <v>0</v>
      </c>
      <c r="AB192" s="7">
        <f t="shared" si="262"/>
        <v>0</v>
      </c>
      <c r="AC192" s="7">
        <f t="shared" si="298"/>
        <v>0</v>
      </c>
      <c r="AD192" s="10">
        <f t="shared" si="263"/>
        <v>0</v>
      </c>
      <c r="AE192" s="7">
        <f t="shared" si="264"/>
        <v>0</v>
      </c>
      <c r="AF192" s="7" t="str">
        <f t="shared" si="265"/>
        <v/>
      </c>
      <c r="AG192" s="10">
        <f t="shared" si="299"/>
        <v>0</v>
      </c>
      <c r="AH192" s="3" t="str">
        <f t="shared" si="295"/>
        <v/>
      </c>
      <c r="AI192" s="3" t="str">
        <f t="shared" si="296"/>
        <v/>
      </c>
      <c r="AJ192" s="3" t="str">
        <f t="array" ref="AJ192">IF(OR(AI192=$AI$15:AI191),"",AI192)</f>
        <v/>
      </c>
      <c r="AK192" s="3" t="str">
        <f t="shared" si="300"/>
        <v/>
      </c>
      <c r="AL192" s="3" t="str">
        <f t="array" ref="AL192">IF(OR(AK192=$AK$15:AK191),"",AK192)</f>
        <v/>
      </c>
      <c r="AM192" s="139" t="str">
        <f t="shared" si="266"/>
        <v/>
      </c>
      <c r="AN192" s="139" t="str">
        <f t="shared" si="267"/>
        <v/>
      </c>
      <c r="AO192" s="139" t="str">
        <f t="shared" si="268"/>
        <v/>
      </c>
      <c r="AP192" s="139" t="str">
        <f t="shared" si="269"/>
        <v/>
      </c>
      <c r="AQ192" s="139" t="str">
        <f t="shared" si="270"/>
        <v/>
      </c>
      <c r="AR192" s="10">
        <f t="shared" si="301"/>
        <v>0</v>
      </c>
      <c r="AS192" s="10">
        <f t="shared" si="302"/>
        <v>0</v>
      </c>
      <c r="AT192" s="10">
        <f t="shared" si="303"/>
        <v>0</v>
      </c>
      <c r="AU192" s="10">
        <f t="shared" si="304"/>
        <v>0</v>
      </c>
      <c r="AV192" s="10">
        <f t="shared" si="271"/>
        <v>0</v>
      </c>
      <c r="AW192" s="10">
        <f t="shared" si="305"/>
        <v>0</v>
      </c>
      <c r="AX192" s="10">
        <f t="shared" si="306"/>
        <v>0</v>
      </c>
      <c r="AY192" s="10">
        <f t="shared" si="307"/>
        <v>0</v>
      </c>
      <c r="AZ192" s="10">
        <f t="shared" si="308"/>
        <v>0</v>
      </c>
      <c r="BA192" s="10">
        <f t="shared" si="272"/>
        <v>0</v>
      </c>
      <c r="BB192" s="10">
        <f t="shared" si="309"/>
        <v>0</v>
      </c>
      <c r="BC192" s="10">
        <f t="shared" si="310"/>
        <v>0</v>
      </c>
      <c r="BD192" s="10">
        <f t="shared" si="311"/>
        <v>0</v>
      </c>
      <c r="BE192" s="10">
        <f t="shared" si="312"/>
        <v>0</v>
      </c>
      <c r="BF192" s="10">
        <f t="shared" si="273"/>
        <v>0</v>
      </c>
      <c r="BG192" s="10">
        <f t="shared" si="313"/>
        <v>0</v>
      </c>
      <c r="BH192" s="10">
        <f t="shared" si="314"/>
        <v>0</v>
      </c>
      <c r="BI192" s="10">
        <f t="shared" si="315"/>
        <v>0</v>
      </c>
      <c r="BJ192" s="10">
        <f t="shared" si="316"/>
        <v>0</v>
      </c>
      <c r="BK192" s="10">
        <f t="shared" si="274"/>
        <v>0</v>
      </c>
      <c r="BL192" s="20">
        <f t="shared" si="275"/>
        <v>0</v>
      </c>
      <c r="BM192" s="20">
        <f t="shared" si="276"/>
        <v>0</v>
      </c>
      <c r="BN192" s="20">
        <f t="shared" si="277"/>
        <v>0</v>
      </c>
      <c r="BO192" s="20">
        <f t="shared" si="278"/>
        <v>0</v>
      </c>
      <c r="BP192" s="10"/>
      <c r="BQ192" s="10"/>
      <c r="BR192" s="10"/>
      <c r="BS192" s="20">
        <f t="shared" si="279"/>
        <v>0</v>
      </c>
      <c r="BT192" s="20">
        <f t="shared" si="280"/>
        <v>0</v>
      </c>
      <c r="BU192" s="20">
        <f t="shared" si="317"/>
        <v>0</v>
      </c>
      <c r="BV192" s="20">
        <f t="shared" si="318"/>
        <v>0</v>
      </c>
      <c r="BW192" s="20">
        <f t="shared" si="319"/>
        <v>0</v>
      </c>
      <c r="BX192" s="20">
        <f t="shared" si="320"/>
        <v>0</v>
      </c>
      <c r="BY192" s="20">
        <f t="shared" si="321"/>
        <v>0</v>
      </c>
      <c r="BZ192" s="20">
        <f t="shared" si="322"/>
        <v>0</v>
      </c>
      <c r="CA192" s="20">
        <f t="shared" si="281"/>
        <v>0</v>
      </c>
      <c r="CB192" s="20">
        <f t="shared" si="282"/>
        <v>0</v>
      </c>
      <c r="CD192" s="20">
        <f t="shared" si="283"/>
        <v>0</v>
      </c>
      <c r="CH192" s="110"/>
      <c r="CI192" s="22"/>
      <c r="CJ192" s="7"/>
      <c r="CV192" s="134">
        <f t="shared" si="297"/>
        <v>0</v>
      </c>
      <c r="CW192" s="134">
        <f t="shared" si="323"/>
        <v>0</v>
      </c>
      <c r="CX192" s="134">
        <f t="shared" si="324"/>
        <v>0</v>
      </c>
      <c r="CY192" s="134">
        <f t="shared" si="325"/>
        <v>0</v>
      </c>
      <c r="CZ192" s="134">
        <f t="shared" si="326"/>
        <v>0</v>
      </c>
      <c r="DA192" s="134">
        <f t="shared" si="327"/>
        <v>0</v>
      </c>
      <c r="DB192" s="134">
        <f t="shared" si="328"/>
        <v>0</v>
      </c>
      <c r="DC192" s="134">
        <f t="shared" si="329"/>
        <v>0</v>
      </c>
      <c r="DD192" s="134">
        <f t="shared" si="330"/>
        <v>0</v>
      </c>
      <c r="DE192" s="134">
        <f t="shared" si="331"/>
        <v>0</v>
      </c>
      <c r="DF192" s="134">
        <f t="shared" si="332"/>
        <v>0</v>
      </c>
      <c r="DG192" s="149">
        <f t="shared" si="284"/>
        <v>0</v>
      </c>
      <c r="DH192" s="149">
        <f t="shared" si="285"/>
        <v>0</v>
      </c>
      <c r="DI192" s="149">
        <f t="shared" si="286"/>
        <v>0</v>
      </c>
      <c r="DJ192" s="149">
        <f t="shared" si="287"/>
        <v>0</v>
      </c>
      <c r="DK192" s="149">
        <f t="shared" si="288"/>
        <v>0</v>
      </c>
      <c r="DL192" s="149">
        <f t="shared" si="289"/>
        <v>0</v>
      </c>
      <c r="DM192" s="149">
        <f t="shared" si="290"/>
        <v>0</v>
      </c>
      <c r="DN192" s="149">
        <f t="shared" si="291"/>
        <v>0</v>
      </c>
      <c r="DO192" s="149">
        <f t="shared" si="292"/>
        <v>0</v>
      </c>
      <c r="DP192" s="149">
        <f t="shared" si="293"/>
        <v>0</v>
      </c>
      <c r="DQ192" s="134">
        <f t="array" ref="DQ192">MIN(IF(JPRL=AI192,$AG$15:$AG$214))</f>
        <v>0</v>
      </c>
      <c r="DR192" s="134">
        <f t="array" ref="DR192">MAX(IF(JPRL=AI192,$AG$15:$AG$214))</f>
        <v>0</v>
      </c>
      <c r="DS192" s="132">
        <f t="shared" si="294"/>
        <v>0</v>
      </c>
    </row>
    <row r="193" spans="1:123" ht="24.95" customHeight="1" x14ac:dyDescent="0.25">
      <c r="A193" s="5">
        <v>179</v>
      </c>
      <c r="B193" s="214"/>
      <c r="C193" s="215"/>
      <c r="D193" s="193"/>
      <c r="E193" s="174"/>
      <c r="F193" s="175"/>
      <c r="G193" s="175"/>
      <c r="H193" s="175"/>
      <c r="I193" s="9"/>
      <c r="J193" s="169"/>
      <c r="K193" s="9"/>
      <c r="L193" s="170"/>
      <c r="M193" s="171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13"/>
      <c r="Y193" s="21"/>
      <c r="Z193" s="176"/>
      <c r="AA193" s="187">
        <f t="shared" si="261"/>
        <v>0</v>
      </c>
      <c r="AB193" s="7">
        <f t="shared" si="262"/>
        <v>0</v>
      </c>
      <c r="AC193" s="7">
        <f t="shared" si="298"/>
        <v>0</v>
      </c>
      <c r="AD193" s="10">
        <f t="shared" si="263"/>
        <v>0</v>
      </c>
      <c r="AE193" s="7">
        <f t="shared" si="264"/>
        <v>0</v>
      </c>
      <c r="AF193" s="7" t="str">
        <f t="shared" si="265"/>
        <v/>
      </c>
      <c r="AG193" s="10">
        <f t="shared" si="299"/>
        <v>0</v>
      </c>
      <c r="AH193" s="3" t="str">
        <f t="shared" si="295"/>
        <v/>
      </c>
      <c r="AI193" s="3" t="str">
        <f t="shared" si="296"/>
        <v/>
      </c>
      <c r="AJ193" s="3" t="str">
        <f t="array" ref="AJ193">IF(OR(AI193=$AI$15:AI192),"",AI193)</f>
        <v/>
      </c>
      <c r="AK193" s="3" t="str">
        <f t="shared" si="300"/>
        <v/>
      </c>
      <c r="AL193" s="3" t="str">
        <f t="array" ref="AL193">IF(OR(AK193=$AK$15:AK192),"",AK193)</f>
        <v/>
      </c>
      <c r="AM193" s="139" t="str">
        <f t="shared" si="266"/>
        <v/>
      </c>
      <c r="AN193" s="139" t="str">
        <f t="shared" si="267"/>
        <v/>
      </c>
      <c r="AO193" s="139" t="str">
        <f t="shared" si="268"/>
        <v/>
      </c>
      <c r="AP193" s="139" t="str">
        <f t="shared" si="269"/>
        <v/>
      </c>
      <c r="AQ193" s="139" t="str">
        <f t="shared" si="270"/>
        <v/>
      </c>
      <c r="AR193" s="10">
        <f t="shared" si="301"/>
        <v>0</v>
      </c>
      <c r="AS193" s="10">
        <f t="shared" si="302"/>
        <v>0</v>
      </c>
      <c r="AT193" s="10">
        <f t="shared" si="303"/>
        <v>0</v>
      </c>
      <c r="AU193" s="10">
        <f t="shared" si="304"/>
        <v>0</v>
      </c>
      <c r="AV193" s="10">
        <f t="shared" si="271"/>
        <v>0</v>
      </c>
      <c r="AW193" s="10">
        <f t="shared" si="305"/>
        <v>0</v>
      </c>
      <c r="AX193" s="10">
        <f t="shared" si="306"/>
        <v>0</v>
      </c>
      <c r="AY193" s="10">
        <f t="shared" si="307"/>
        <v>0</v>
      </c>
      <c r="AZ193" s="10">
        <f t="shared" si="308"/>
        <v>0</v>
      </c>
      <c r="BA193" s="10">
        <f t="shared" si="272"/>
        <v>0</v>
      </c>
      <c r="BB193" s="10">
        <f t="shared" si="309"/>
        <v>0</v>
      </c>
      <c r="BC193" s="10">
        <f t="shared" si="310"/>
        <v>0</v>
      </c>
      <c r="BD193" s="10">
        <f t="shared" si="311"/>
        <v>0</v>
      </c>
      <c r="BE193" s="10">
        <f t="shared" si="312"/>
        <v>0</v>
      </c>
      <c r="BF193" s="10">
        <f t="shared" si="273"/>
        <v>0</v>
      </c>
      <c r="BG193" s="10">
        <f t="shared" si="313"/>
        <v>0</v>
      </c>
      <c r="BH193" s="10">
        <f t="shared" si="314"/>
        <v>0</v>
      </c>
      <c r="BI193" s="10">
        <f t="shared" si="315"/>
        <v>0</v>
      </c>
      <c r="BJ193" s="10">
        <f t="shared" si="316"/>
        <v>0</v>
      </c>
      <c r="BK193" s="10">
        <f t="shared" si="274"/>
        <v>0</v>
      </c>
      <c r="BL193" s="20">
        <f t="shared" si="275"/>
        <v>0</v>
      </c>
      <c r="BM193" s="20">
        <f t="shared" si="276"/>
        <v>0</v>
      </c>
      <c r="BN193" s="20">
        <f t="shared" si="277"/>
        <v>0</v>
      </c>
      <c r="BO193" s="20">
        <f t="shared" si="278"/>
        <v>0</v>
      </c>
      <c r="BP193" s="10"/>
      <c r="BQ193" s="10"/>
      <c r="BR193" s="10"/>
      <c r="BS193" s="20">
        <f t="shared" si="279"/>
        <v>0</v>
      </c>
      <c r="BT193" s="20">
        <f t="shared" si="280"/>
        <v>0</v>
      </c>
      <c r="BU193" s="20">
        <f t="shared" si="317"/>
        <v>0</v>
      </c>
      <c r="BV193" s="20">
        <f t="shared" si="318"/>
        <v>0</v>
      </c>
      <c r="BW193" s="20">
        <f t="shared" si="319"/>
        <v>0</v>
      </c>
      <c r="BX193" s="20">
        <f t="shared" si="320"/>
        <v>0</v>
      </c>
      <c r="BY193" s="20">
        <f t="shared" si="321"/>
        <v>0</v>
      </c>
      <c r="BZ193" s="20">
        <f t="shared" si="322"/>
        <v>0</v>
      </c>
      <c r="CA193" s="20">
        <f t="shared" si="281"/>
        <v>0</v>
      </c>
      <c r="CB193" s="20">
        <f t="shared" si="282"/>
        <v>0</v>
      </c>
      <c r="CD193" s="20">
        <f t="shared" si="283"/>
        <v>0</v>
      </c>
      <c r="CH193" s="110"/>
      <c r="CI193" s="22"/>
      <c r="CJ193" s="7"/>
      <c r="CV193" s="134">
        <f t="shared" si="297"/>
        <v>0</v>
      </c>
      <c r="CW193" s="134">
        <f t="shared" si="323"/>
        <v>0</v>
      </c>
      <c r="CX193" s="134">
        <f t="shared" si="324"/>
        <v>0</v>
      </c>
      <c r="CY193" s="134">
        <f t="shared" si="325"/>
        <v>0</v>
      </c>
      <c r="CZ193" s="134">
        <f t="shared" si="326"/>
        <v>0</v>
      </c>
      <c r="DA193" s="134">
        <f t="shared" si="327"/>
        <v>0</v>
      </c>
      <c r="DB193" s="134">
        <f t="shared" si="328"/>
        <v>0</v>
      </c>
      <c r="DC193" s="134">
        <f t="shared" si="329"/>
        <v>0</v>
      </c>
      <c r="DD193" s="134">
        <f t="shared" si="330"/>
        <v>0</v>
      </c>
      <c r="DE193" s="134">
        <f t="shared" si="331"/>
        <v>0</v>
      </c>
      <c r="DF193" s="134">
        <f t="shared" si="332"/>
        <v>0</v>
      </c>
      <c r="DG193" s="149">
        <f t="shared" si="284"/>
        <v>0</v>
      </c>
      <c r="DH193" s="149">
        <f t="shared" si="285"/>
        <v>0</v>
      </c>
      <c r="DI193" s="149">
        <f t="shared" si="286"/>
        <v>0</v>
      </c>
      <c r="DJ193" s="149">
        <f t="shared" si="287"/>
        <v>0</v>
      </c>
      <c r="DK193" s="149">
        <f t="shared" si="288"/>
        <v>0</v>
      </c>
      <c r="DL193" s="149">
        <f t="shared" si="289"/>
        <v>0</v>
      </c>
      <c r="DM193" s="149">
        <f t="shared" si="290"/>
        <v>0</v>
      </c>
      <c r="DN193" s="149">
        <f t="shared" si="291"/>
        <v>0</v>
      </c>
      <c r="DO193" s="149">
        <f t="shared" si="292"/>
        <v>0</v>
      </c>
      <c r="DP193" s="149">
        <f t="shared" si="293"/>
        <v>0</v>
      </c>
      <c r="DQ193" s="134">
        <f t="array" ref="DQ193">MIN(IF(JPRL=AI193,$AG$15:$AG$214))</f>
        <v>0</v>
      </c>
      <c r="DR193" s="134">
        <f t="array" ref="DR193">MAX(IF(JPRL=AI193,$AG$15:$AG$214))</f>
        <v>0</v>
      </c>
      <c r="DS193" s="132">
        <f t="shared" si="294"/>
        <v>0</v>
      </c>
    </row>
    <row r="194" spans="1:123" ht="24.95" customHeight="1" x14ac:dyDescent="0.25">
      <c r="A194" s="5">
        <v>180</v>
      </c>
      <c r="B194" s="214"/>
      <c r="C194" s="215"/>
      <c r="D194" s="193"/>
      <c r="E194" s="174"/>
      <c r="F194" s="175"/>
      <c r="G194" s="175"/>
      <c r="H194" s="175"/>
      <c r="I194" s="9"/>
      <c r="J194" s="169"/>
      <c r="K194" s="9"/>
      <c r="L194" s="170"/>
      <c r="M194" s="171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13"/>
      <c r="Y194" s="21"/>
      <c r="Z194" s="176"/>
      <c r="AA194" s="187">
        <f t="shared" si="261"/>
        <v>0</v>
      </c>
      <c r="AB194" s="7">
        <f t="shared" si="262"/>
        <v>0</v>
      </c>
      <c r="AC194" s="7">
        <f t="shared" si="298"/>
        <v>0</v>
      </c>
      <c r="AD194" s="10">
        <f t="shared" si="263"/>
        <v>0</v>
      </c>
      <c r="AE194" s="7">
        <f t="shared" si="264"/>
        <v>0</v>
      </c>
      <c r="AF194" s="7" t="str">
        <f t="shared" si="265"/>
        <v/>
      </c>
      <c r="AG194" s="10">
        <f t="shared" si="299"/>
        <v>0</v>
      </c>
      <c r="AH194" s="3" t="str">
        <f t="shared" si="295"/>
        <v/>
      </c>
      <c r="AI194" s="3" t="str">
        <f t="shared" si="296"/>
        <v/>
      </c>
      <c r="AJ194" s="3" t="str">
        <f t="array" ref="AJ194">IF(OR(AI194=$AI$15:AI193),"",AI194)</f>
        <v/>
      </c>
      <c r="AK194" s="3" t="str">
        <f t="shared" si="300"/>
        <v/>
      </c>
      <c r="AL194" s="3" t="str">
        <f t="array" ref="AL194">IF(OR(AK194=$AK$15:AK193),"",AK194)</f>
        <v/>
      </c>
      <c r="AM194" s="139" t="str">
        <f t="shared" si="266"/>
        <v/>
      </c>
      <c r="AN194" s="139" t="str">
        <f t="shared" si="267"/>
        <v/>
      </c>
      <c r="AO194" s="139" t="str">
        <f t="shared" si="268"/>
        <v/>
      </c>
      <c r="AP194" s="139" t="str">
        <f t="shared" si="269"/>
        <v/>
      </c>
      <c r="AQ194" s="139" t="str">
        <f t="shared" si="270"/>
        <v/>
      </c>
      <c r="AR194" s="10">
        <f t="shared" si="301"/>
        <v>0</v>
      </c>
      <c r="AS194" s="10">
        <f t="shared" si="302"/>
        <v>0</v>
      </c>
      <c r="AT194" s="10">
        <f t="shared" si="303"/>
        <v>0</v>
      </c>
      <c r="AU194" s="10">
        <f t="shared" si="304"/>
        <v>0</v>
      </c>
      <c r="AV194" s="10">
        <f t="shared" si="271"/>
        <v>0</v>
      </c>
      <c r="AW194" s="10">
        <f t="shared" si="305"/>
        <v>0</v>
      </c>
      <c r="AX194" s="10">
        <f t="shared" si="306"/>
        <v>0</v>
      </c>
      <c r="AY194" s="10">
        <f t="shared" si="307"/>
        <v>0</v>
      </c>
      <c r="AZ194" s="10">
        <f t="shared" si="308"/>
        <v>0</v>
      </c>
      <c r="BA194" s="10">
        <f t="shared" si="272"/>
        <v>0</v>
      </c>
      <c r="BB194" s="10">
        <f t="shared" si="309"/>
        <v>0</v>
      </c>
      <c r="BC194" s="10">
        <f t="shared" si="310"/>
        <v>0</v>
      </c>
      <c r="BD194" s="10">
        <f t="shared" si="311"/>
        <v>0</v>
      </c>
      <c r="BE194" s="10">
        <f t="shared" si="312"/>
        <v>0</v>
      </c>
      <c r="BF194" s="10">
        <f t="shared" si="273"/>
        <v>0</v>
      </c>
      <c r="BG194" s="10">
        <f t="shared" si="313"/>
        <v>0</v>
      </c>
      <c r="BH194" s="10">
        <f t="shared" si="314"/>
        <v>0</v>
      </c>
      <c r="BI194" s="10">
        <f t="shared" si="315"/>
        <v>0</v>
      </c>
      <c r="BJ194" s="10">
        <f t="shared" si="316"/>
        <v>0</v>
      </c>
      <c r="BK194" s="10">
        <f t="shared" si="274"/>
        <v>0</v>
      </c>
      <c r="BL194" s="20">
        <f t="shared" si="275"/>
        <v>0</v>
      </c>
      <c r="BM194" s="20">
        <f t="shared" si="276"/>
        <v>0</v>
      </c>
      <c r="BN194" s="20">
        <f t="shared" si="277"/>
        <v>0</v>
      </c>
      <c r="BO194" s="20">
        <f t="shared" si="278"/>
        <v>0</v>
      </c>
      <c r="BP194" s="10"/>
      <c r="BQ194" s="10"/>
      <c r="BR194" s="10"/>
      <c r="BS194" s="20">
        <f t="shared" si="279"/>
        <v>0</v>
      </c>
      <c r="BT194" s="20">
        <f t="shared" si="280"/>
        <v>0</v>
      </c>
      <c r="BU194" s="20">
        <f t="shared" si="317"/>
        <v>0</v>
      </c>
      <c r="BV194" s="20">
        <f t="shared" si="318"/>
        <v>0</v>
      </c>
      <c r="BW194" s="20">
        <f t="shared" si="319"/>
        <v>0</v>
      </c>
      <c r="BX194" s="20">
        <f t="shared" si="320"/>
        <v>0</v>
      </c>
      <c r="BY194" s="20">
        <f t="shared" si="321"/>
        <v>0</v>
      </c>
      <c r="BZ194" s="20">
        <f t="shared" si="322"/>
        <v>0</v>
      </c>
      <c r="CA194" s="20">
        <f t="shared" si="281"/>
        <v>0</v>
      </c>
      <c r="CB194" s="20">
        <f t="shared" si="282"/>
        <v>0</v>
      </c>
      <c r="CD194" s="20">
        <f t="shared" si="283"/>
        <v>0</v>
      </c>
      <c r="CH194" s="110"/>
      <c r="CI194" s="22"/>
      <c r="CJ194" s="7"/>
      <c r="CV194" s="134">
        <f t="shared" si="297"/>
        <v>0</v>
      </c>
      <c r="CW194" s="134">
        <f t="shared" si="323"/>
        <v>0</v>
      </c>
      <c r="CX194" s="134">
        <f t="shared" si="324"/>
        <v>0</v>
      </c>
      <c r="CY194" s="134">
        <f t="shared" si="325"/>
        <v>0</v>
      </c>
      <c r="CZ194" s="134">
        <f t="shared" si="326"/>
        <v>0</v>
      </c>
      <c r="DA194" s="134">
        <f t="shared" si="327"/>
        <v>0</v>
      </c>
      <c r="DB194" s="134">
        <f t="shared" si="328"/>
        <v>0</v>
      </c>
      <c r="DC194" s="134">
        <f t="shared" si="329"/>
        <v>0</v>
      </c>
      <c r="DD194" s="134">
        <f t="shared" si="330"/>
        <v>0</v>
      </c>
      <c r="DE194" s="134">
        <f t="shared" si="331"/>
        <v>0</v>
      </c>
      <c r="DF194" s="134">
        <f t="shared" si="332"/>
        <v>0</v>
      </c>
      <c r="DG194" s="149">
        <f t="shared" si="284"/>
        <v>0</v>
      </c>
      <c r="DH194" s="149">
        <f t="shared" si="285"/>
        <v>0</v>
      </c>
      <c r="DI194" s="149">
        <f t="shared" si="286"/>
        <v>0</v>
      </c>
      <c r="DJ194" s="149">
        <f t="shared" si="287"/>
        <v>0</v>
      </c>
      <c r="DK194" s="149">
        <f t="shared" si="288"/>
        <v>0</v>
      </c>
      <c r="DL194" s="149">
        <f t="shared" si="289"/>
        <v>0</v>
      </c>
      <c r="DM194" s="149">
        <f t="shared" si="290"/>
        <v>0</v>
      </c>
      <c r="DN194" s="149">
        <f t="shared" si="291"/>
        <v>0</v>
      </c>
      <c r="DO194" s="149">
        <f t="shared" si="292"/>
        <v>0</v>
      </c>
      <c r="DP194" s="149">
        <f t="shared" si="293"/>
        <v>0</v>
      </c>
      <c r="DQ194" s="134">
        <f t="array" ref="DQ194">MIN(IF(JPRL=AI194,$AG$15:$AG$214))</f>
        <v>0</v>
      </c>
      <c r="DR194" s="134">
        <f t="array" ref="DR194">MAX(IF(JPRL=AI194,$AG$15:$AG$214))</f>
        <v>0</v>
      </c>
      <c r="DS194" s="132">
        <f t="shared" si="294"/>
        <v>0</v>
      </c>
    </row>
    <row r="195" spans="1:123" ht="24.95" customHeight="1" x14ac:dyDescent="0.25">
      <c r="A195" s="5">
        <v>181</v>
      </c>
      <c r="B195" s="214"/>
      <c r="C195" s="215"/>
      <c r="D195" s="193"/>
      <c r="E195" s="174"/>
      <c r="F195" s="175"/>
      <c r="G195" s="175"/>
      <c r="H195" s="175"/>
      <c r="I195" s="9"/>
      <c r="J195" s="169"/>
      <c r="K195" s="9"/>
      <c r="L195" s="170"/>
      <c r="M195" s="171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13"/>
      <c r="Y195" s="21"/>
      <c r="Z195" s="176"/>
      <c r="AA195" s="187">
        <f t="shared" si="261"/>
        <v>0</v>
      </c>
      <c r="AB195" s="7">
        <f t="shared" si="262"/>
        <v>0</v>
      </c>
      <c r="AC195" s="7">
        <f t="shared" si="298"/>
        <v>0</v>
      </c>
      <c r="AD195" s="10">
        <f t="shared" si="263"/>
        <v>0</v>
      </c>
      <c r="AE195" s="7">
        <f t="shared" si="264"/>
        <v>0</v>
      </c>
      <c r="AF195" s="7" t="str">
        <f t="shared" si="265"/>
        <v/>
      </c>
      <c r="AG195" s="10">
        <f t="shared" si="299"/>
        <v>0</v>
      </c>
      <c r="AH195" s="3" t="str">
        <f t="shared" si="295"/>
        <v/>
      </c>
      <c r="AI195" s="3" t="str">
        <f t="shared" si="296"/>
        <v/>
      </c>
      <c r="AJ195" s="3" t="str">
        <f t="array" ref="AJ195">IF(OR(AI195=$AI$15:AI194),"",AI195)</f>
        <v/>
      </c>
      <c r="AK195" s="3" t="str">
        <f t="shared" si="300"/>
        <v/>
      </c>
      <c r="AL195" s="3" t="str">
        <f t="array" ref="AL195">IF(OR(AK195=$AK$15:AK194),"",AK195)</f>
        <v/>
      </c>
      <c r="AM195" s="139" t="str">
        <f t="shared" si="266"/>
        <v/>
      </c>
      <c r="AN195" s="139" t="str">
        <f t="shared" si="267"/>
        <v/>
      </c>
      <c r="AO195" s="139" t="str">
        <f t="shared" si="268"/>
        <v/>
      </c>
      <c r="AP195" s="139" t="str">
        <f t="shared" si="269"/>
        <v/>
      </c>
      <c r="AQ195" s="139" t="str">
        <f t="shared" si="270"/>
        <v/>
      </c>
      <c r="AR195" s="10">
        <f t="shared" si="301"/>
        <v>0</v>
      </c>
      <c r="AS195" s="10">
        <f t="shared" si="302"/>
        <v>0</v>
      </c>
      <c r="AT195" s="10">
        <f t="shared" si="303"/>
        <v>0</v>
      </c>
      <c r="AU195" s="10">
        <f t="shared" si="304"/>
        <v>0</v>
      </c>
      <c r="AV195" s="10">
        <f t="shared" si="271"/>
        <v>0</v>
      </c>
      <c r="AW195" s="10">
        <f t="shared" si="305"/>
        <v>0</v>
      </c>
      <c r="AX195" s="10">
        <f t="shared" si="306"/>
        <v>0</v>
      </c>
      <c r="AY195" s="10">
        <f t="shared" si="307"/>
        <v>0</v>
      </c>
      <c r="AZ195" s="10">
        <f t="shared" si="308"/>
        <v>0</v>
      </c>
      <c r="BA195" s="10">
        <f t="shared" si="272"/>
        <v>0</v>
      </c>
      <c r="BB195" s="10">
        <f t="shared" si="309"/>
        <v>0</v>
      </c>
      <c r="BC195" s="10">
        <f t="shared" si="310"/>
        <v>0</v>
      </c>
      <c r="BD195" s="10">
        <f t="shared" si="311"/>
        <v>0</v>
      </c>
      <c r="BE195" s="10">
        <f t="shared" si="312"/>
        <v>0</v>
      </c>
      <c r="BF195" s="10">
        <f t="shared" si="273"/>
        <v>0</v>
      </c>
      <c r="BG195" s="10">
        <f t="shared" si="313"/>
        <v>0</v>
      </c>
      <c r="BH195" s="10">
        <f t="shared" si="314"/>
        <v>0</v>
      </c>
      <c r="BI195" s="10">
        <f t="shared" si="315"/>
        <v>0</v>
      </c>
      <c r="BJ195" s="10">
        <f t="shared" si="316"/>
        <v>0</v>
      </c>
      <c r="BK195" s="10">
        <f t="shared" si="274"/>
        <v>0</v>
      </c>
      <c r="BL195" s="20">
        <f t="shared" si="275"/>
        <v>0</v>
      </c>
      <c r="BM195" s="20">
        <f t="shared" si="276"/>
        <v>0</v>
      </c>
      <c r="BN195" s="20">
        <f t="shared" si="277"/>
        <v>0</v>
      </c>
      <c r="BO195" s="20">
        <f t="shared" si="278"/>
        <v>0</v>
      </c>
      <c r="BP195" s="10"/>
      <c r="BQ195" s="10"/>
      <c r="BR195" s="10"/>
      <c r="BS195" s="20">
        <f t="shared" si="279"/>
        <v>0</v>
      </c>
      <c r="BT195" s="20">
        <f t="shared" si="280"/>
        <v>0</v>
      </c>
      <c r="BU195" s="20">
        <f t="shared" si="317"/>
        <v>0</v>
      </c>
      <c r="BV195" s="20">
        <f t="shared" si="318"/>
        <v>0</v>
      </c>
      <c r="BW195" s="20">
        <f t="shared" si="319"/>
        <v>0</v>
      </c>
      <c r="BX195" s="20">
        <f t="shared" si="320"/>
        <v>0</v>
      </c>
      <c r="BY195" s="20">
        <f t="shared" si="321"/>
        <v>0</v>
      </c>
      <c r="BZ195" s="20">
        <f t="shared" si="322"/>
        <v>0</v>
      </c>
      <c r="CA195" s="20">
        <f t="shared" si="281"/>
        <v>0</v>
      </c>
      <c r="CB195" s="20">
        <f t="shared" si="282"/>
        <v>0</v>
      </c>
      <c r="CD195" s="20">
        <f t="shared" si="283"/>
        <v>0</v>
      </c>
      <c r="CH195" s="110"/>
      <c r="CI195" s="22"/>
      <c r="CJ195" s="7"/>
      <c r="CV195" s="134">
        <f t="shared" si="297"/>
        <v>0</v>
      </c>
      <c r="CW195" s="134">
        <f t="shared" si="323"/>
        <v>0</v>
      </c>
      <c r="CX195" s="134">
        <f t="shared" si="324"/>
        <v>0</v>
      </c>
      <c r="CY195" s="134">
        <f t="shared" si="325"/>
        <v>0</v>
      </c>
      <c r="CZ195" s="134">
        <f t="shared" si="326"/>
        <v>0</v>
      </c>
      <c r="DA195" s="134">
        <f t="shared" si="327"/>
        <v>0</v>
      </c>
      <c r="DB195" s="134">
        <f t="shared" si="328"/>
        <v>0</v>
      </c>
      <c r="DC195" s="134">
        <f t="shared" si="329"/>
        <v>0</v>
      </c>
      <c r="DD195" s="134">
        <f t="shared" si="330"/>
        <v>0</v>
      </c>
      <c r="DE195" s="134">
        <f t="shared" si="331"/>
        <v>0</v>
      </c>
      <c r="DF195" s="134">
        <f t="shared" si="332"/>
        <v>0</v>
      </c>
      <c r="DG195" s="149">
        <f t="shared" si="284"/>
        <v>0</v>
      </c>
      <c r="DH195" s="149">
        <f t="shared" si="285"/>
        <v>0</v>
      </c>
      <c r="DI195" s="149">
        <f t="shared" si="286"/>
        <v>0</v>
      </c>
      <c r="DJ195" s="149">
        <f t="shared" si="287"/>
        <v>0</v>
      </c>
      <c r="DK195" s="149">
        <f t="shared" si="288"/>
        <v>0</v>
      </c>
      <c r="DL195" s="149">
        <f t="shared" si="289"/>
        <v>0</v>
      </c>
      <c r="DM195" s="149">
        <f t="shared" si="290"/>
        <v>0</v>
      </c>
      <c r="DN195" s="149">
        <f t="shared" si="291"/>
        <v>0</v>
      </c>
      <c r="DO195" s="149">
        <f t="shared" si="292"/>
        <v>0</v>
      </c>
      <c r="DP195" s="149">
        <f t="shared" si="293"/>
        <v>0</v>
      </c>
      <c r="DQ195" s="134">
        <f t="array" ref="DQ195">MIN(IF(JPRL=AI195,$AG$15:$AG$214))</f>
        <v>0</v>
      </c>
      <c r="DR195" s="134">
        <f t="array" ref="DR195">MAX(IF(JPRL=AI195,$AG$15:$AG$214))</f>
        <v>0</v>
      </c>
      <c r="DS195" s="132">
        <f t="shared" si="294"/>
        <v>0</v>
      </c>
    </row>
    <row r="196" spans="1:123" ht="24.95" customHeight="1" x14ac:dyDescent="0.25">
      <c r="A196" s="5">
        <v>182</v>
      </c>
      <c r="B196" s="214"/>
      <c r="C196" s="215"/>
      <c r="D196" s="193"/>
      <c r="E196" s="174"/>
      <c r="F196" s="175"/>
      <c r="G196" s="175"/>
      <c r="H196" s="175"/>
      <c r="I196" s="9"/>
      <c r="J196" s="169"/>
      <c r="K196" s="9"/>
      <c r="L196" s="170"/>
      <c r="M196" s="171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13"/>
      <c r="Y196" s="21"/>
      <c r="Z196" s="176"/>
      <c r="AA196" s="187">
        <f t="shared" si="261"/>
        <v>0</v>
      </c>
      <c r="AB196" s="7">
        <f t="shared" si="262"/>
        <v>0</v>
      </c>
      <c r="AC196" s="7">
        <f t="shared" si="298"/>
        <v>0</v>
      </c>
      <c r="AD196" s="10">
        <f t="shared" si="263"/>
        <v>0</v>
      </c>
      <c r="AE196" s="7">
        <f t="shared" si="264"/>
        <v>0</v>
      </c>
      <c r="AF196" s="7" t="str">
        <f t="shared" si="265"/>
        <v/>
      </c>
      <c r="AG196" s="10">
        <f t="shared" si="299"/>
        <v>0</v>
      </c>
      <c r="AH196" s="3" t="str">
        <f t="shared" si="295"/>
        <v/>
      </c>
      <c r="AI196" s="3" t="str">
        <f t="shared" si="296"/>
        <v/>
      </c>
      <c r="AJ196" s="3" t="str">
        <f t="array" ref="AJ196">IF(OR(AI196=$AI$15:AI195),"",AI196)</f>
        <v/>
      </c>
      <c r="AK196" s="3" t="str">
        <f t="shared" si="300"/>
        <v/>
      </c>
      <c r="AL196" s="3" t="str">
        <f t="array" ref="AL196">IF(OR(AK196=$AK$15:AK195),"",AK196)</f>
        <v/>
      </c>
      <c r="AM196" s="139" t="str">
        <f t="shared" si="266"/>
        <v/>
      </c>
      <c r="AN196" s="139" t="str">
        <f t="shared" si="267"/>
        <v/>
      </c>
      <c r="AO196" s="139" t="str">
        <f t="shared" si="268"/>
        <v/>
      </c>
      <c r="AP196" s="139" t="str">
        <f t="shared" si="269"/>
        <v/>
      </c>
      <c r="AQ196" s="139" t="str">
        <f t="shared" si="270"/>
        <v/>
      </c>
      <c r="AR196" s="10">
        <f t="shared" si="301"/>
        <v>0</v>
      </c>
      <c r="AS196" s="10">
        <f t="shared" si="302"/>
        <v>0</v>
      </c>
      <c r="AT196" s="10">
        <f t="shared" si="303"/>
        <v>0</v>
      </c>
      <c r="AU196" s="10">
        <f t="shared" si="304"/>
        <v>0</v>
      </c>
      <c r="AV196" s="10">
        <f t="shared" si="271"/>
        <v>0</v>
      </c>
      <c r="AW196" s="10">
        <f t="shared" si="305"/>
        <v>0</v>
      </c>
      <c r="AX196" s="10">
        <f t="shared" si="306"/>
        <v>0</v>
      </c>
      <c r="AY196" s="10">
        <f t="shared" si="307"/>
        <v>0</v>
      </c>
      <c r="AZ196" s="10">
        <f t="shared" si="308"/>
        <v>0</v>
      </c>
      <c r="BA196" s="10">
        <f t="shared" si="272"/>
        <v>0</v>
      </c>
      <c r="BB196" s="10">
        <f t="shared" si="309"/>
        <v>0</v>
      </c>
      <c r="BC196" s="10">
        <f t="shared" si="310"/>
        <v>0</v>
      </c>
      <c r="BD196" s="10">
        <f t="shared" si="311"/>
        <v>0</v>
      </c>
      <c r="BE196" s="10">
        <f t="shared" si="312"/>
        <v>0</v>
      </c>
      <c r="BF196" s="10">
        <f t="shared" si="273"/>
        <v>0</v>
      </c>
      <c r="BG196" s="10">
        <f t="shared" si="313"/>
        <v>0</v>
      </c>
      <c r="BH196" s="10">
        <f t="shared" si="314"/>
        <v>0</v>
      </c>
      <c r="BI196" s="10">
        <f t="shared" si="315"/>
        <v>0</v>
      </c>
      <c r="BJ196" s="10">
        <f t="shared" si="316"/>
        <v>0</v>
      </c>
      <c r="BK196" s="10">
        <f t="shared" si="274"/>
        <v>0</v>
      </c>
      <c r="BL196" s="20">
        <f t="shared" si="275"/>
        <v>0</v>
      </c>
      <c r="BM196" s="20">
        <f t="shared" si="276"/>
        <v>0</v>
      </c>
      <c r="BN196" s="20">
        <f t="shared" si="277"/>
        <v>0</v>
      </c>
      <c r="BO196" s="20">
        <f t="shared" si="278"/>
        <v>0</v>
      </c>
      <c r="BP196" s="10"/>
      <c r="BQ196" s="10"/>
      <c r="BR196" s="10"/>
      <c r="BS196" s="20">
        <f t="shared" si="279"/>
        <v>0</v>
      </c>
      <c r="BT196" s="20">
        <f t="shared" si="280"/>
        <v>0</v>
      </c>
      <c r="BU196" s="20">
        <f t="shared" si="317"/>
        <v>0</v>
      </c>
      <c r="BV196" s="20">
        <f t="shared" si="318"/>
        <v>0</v>
      </c>
      <c r="BW196" s="20">
        <f t="shared" si="319"/>
        <v>0</v>
      </c>
      <c r="BX196" s="20">
        <f t="shared" si="320"/>
        <v>0</v>
      </c>
      <c r="BY196" s="20">
        <f t="shared" si="321"/>
        <v>0</v>
      </c>
      <c r="BZ196" s="20">
        <f t="shared" si="322"/>
        <v>0</v>
      </c>
      <c r="CA196" s="20">
        <f t="shared" si="281"/>
        <v>0</v>
      </c>
      <c r="CB196" s="20">
        <f t="shared" si="282"/>
        <v>0</v>
      </c>
      <c r="CD196" s="20">
        <f t="shared" si="283"/>
        <v>0</v>
      </c>
      <c r="CH196" s="110"/>
      <c r="CI196" s="22"/>
      <c r="CJ196" s="7"/>
      <c r="CV196" s="134">
        <f t="shared" si="297"/>
        <v>0</v>
      </c>
      <c r="CW196" s="134">
        <f t="shared" si="323"/>
        <v>0</v>
      </c>
      <c r="CX196" s="134">
        <f t="shared" si="324"/>
        <v>0</v>
      </c>
      <c r="CY196" s="134">
        <f t="shared" si="325"/>
        <v>0</v>
      </c>
      <c r="CZ196" s="134">
        <f t="shared" si="326"/>
        <v>0</v>
      </c>
      <c r="DA196" s="134">
        <f t="shared" si="327"/>
        <v>0</v>
      </c>
      <c r="DB196" s="134">
        <f t="shared" si="328"/>
        <v>0</v>
      </c>
      <c r="DC196" s="134">
        <f t="shared" si="329"/>
        <v>0</v>
      </c>
      <c r="DD196" s="134">
        <f t="shared" si="330"/>
        <v>0</v>
      </c>
      <c r="DE196" s="134">
        <f t="shared" si="331"/>
        <v>0</v>
      </c>
      <c r="DF196" s="134">
        <f t="shared" si="332"/>
        <v>0</v>
      </c>
      <c r="DG196" s="149">
        <f t="shared" si="284"/>
        <v>0</v>
      </c>
      <c r="DH196" s="149">
        <f t="shared" si="285"/>
        <v>0</v>
      </c>
      <c r="DI196" s="149">
        <f t="shared" si="286"/>
        <v>0</v>
      </c>
      <c r="DJ196" s="149">
        <f t="shared" si="287"/>
        <v>0</v>
      </c>
      <c r="DK196" s="149">
        <f t="shared" si="288"/>
        <v>0</v>
      </c>
      <c r="DL196" s="149">
        <f t="shared" si="289"/>
        <v>0</v>
      </c>
      <c r="DM196" s="149">
        <f t="shared" si="290"/>
        <v>0</v>
      </c>
      <c r="DN196" s="149">
        <f t="shared" si="291"/>
        <v>0</v>
      </c>
      <c r="DO196" s="149">
        <f t="shared" si="292"/>
        <v>0</v>
      </c>
      <c r="DP196" s="149">
        <f t="shared" si="293"/>
        <v>0</v>
      </c>
      <c r="DQ196" s="134">
        <f t="array" ref="DQ196">MIN(IF(JPRL=AI196,$AG$15:$AG$214))</f>
        <v>0</v>
      </c>
      <c r="DR196" s="134">
        <f t="array" ref="DR196">MAX(IF(JPRL=AI196,$AG$15:$AG$214))</f>
        <v>0</v>
      </c>
      <c r="DS196" s="132">
        <f t="shared" si="294"/>
        <v>0</v>
      </c>
    </row>
    <row r="197" spans="1:123" ht="24.95" customHeight="1" x14ac:dyDescent="0.25">
      <c r="A197" s="5">
        <v>183</v>
      </c>
      <c r="B197" s="214"/>
      <c r="C197" s="215"/>
      <c r="D197" s="193"/>
      <c r="E197" s="174"/>
      <c r="F197" s="175"/>
      <c r="G197" s="175"/>
      <c r="H197" s="175"/>
      <c r="I197" s="9"/>
      <c r="J197" s="169"/>
      <c r="K197" s="9"/>
      <c r="L197" s="170"/>
      <c r="M197" s="171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13"/>
      <c r="Y197" s="21"/>
      <c r="Z197" s="176"/>
      <c r="AA197" s="187">
        <f t="shared" si="261"/>
        <v>0</v>
      </c>
      <c r="AB197" s="7">
        <f t="shared" si="262"/>
        <v>0</v>
      </c>
      <c r="AC197" s="7">
        <f t="shared" si="298"/>
        <v>0</v>
      </c>
      <c r="AD197" s="10">
        <f t="shared" si="263"/>
        <v>0</v>
      </c>
      <c r="AE197" s="7">
        <f t="shared" si="264"/>
        <v>0</v>
      </c>
      <c r="AF197" s="7" t="str">
        <f t="shared" si="265"/>
        <v/>
      </c>
      <c r="AG197" s="10">
        <f t="shared" si="299"/>
        <v>0</v>
      </c>
      <c r="AH197" s="3" t="str">
        <f t="shared" si="295"/>
        <v/>
      </c>
      <c r="AI197" s="3" t="str">
        <f t="shared" si="296"/>
        <v/>
      </c>
      <c r="AJ197" s="3" t="str">
        <f t="array" ref="AJ197">IF(OR(AI197=$AI$15:AI196),"",AI197)</f>
        <v/>
      </c>
      <c r="AK197" s="3" t="str">
        <f t="shared" si="300"/>
        <v/>
      </c>
      <c r="AL197" s="3" t="str">
        <f t="array" ref="AL197">IF(OR(AK197=$AK$15:AK196),"",AK197)</f>
        <v/>
      </c>
      <c r="AM197" s="139" t="str">
        <f t="shared" si="266"/>
        <v/>
      </c>
      <c r="AN197" s="139" t="str">
        <f t="shared" si="267"/>
        <v/>
      </c>
      <c r="AO197" s="139" t="str">
        <f t="shared" si="268"/>
        <v/>
      </c>
      <c r="AP197" s="139" t="str">
        <f t="shared" si="269"/>
        <v/>
      </c>
      <c r="AQ197" s="139" t="str">
        <f t="shared" si="270"/>
        <v/>
      </c>
      <c r="AR197" s="10">
        <f t="shared" si="301"/>
        <v>0</v>
      </c>
      <c r="AS197" s="10">
        <f t="shared" si="302"/>
        <v>0</v>
      </c>
      <c r="AT197" s="10">
        <f t="shared" si="303"/>
        <v>0</v>
      </c>
      <c r="AU197" s="10">
        <f t="shared" si="304"/>
        <v>0</v>
      </c>
      <c r="AV197" s="10">
        <f t="shared" si="271"/>
        <v>0</v>
      </c>
      <c r="AW197" s="10">
        <f t="shared" si="305"/>
        <v>0</v>
      </c>
      <c r="AX197" s="10">
        <f t="shared" si="306"/>
        <v>0</v>
      </c>
      <c r="AY197" s="10">
        <f t="shared" si="307"/>
        <v>0</v>
      </c>
      <c r="AZ197" s="10">
        <f t="shared" si="308"/>
        <v>0</v>
      </c>
      <c r="BA197" s="10">
        <f t="shared" si="272"/>
        <v>0</v>
      </c>
      <c r="BB197" s="10">
        <f t="shared" si="309"/>
        <v>0</v>
      </c>
      <c r="BC197" s="10">
        <f t="shared" si="310"/>
        <v>0</v>
      </c>
      <c r="BD197" s="10">
        <f t="shared" si="311"/>
        <v>0</v>
      </c>
      <c r="BE197" s="10">
        <f t="shared" si="312"/>
        <v>0</v>
      </c>
      <c r="BF197" s="10">
        <f t="shared" si="273"/>
        <v>0</v>
      </c>
      <c r="BG197" s="10">
        <f t="shared" si="313"/>
        <v>0</v>
      </c>
      <c r="BH197" s="10">
        <f t="shared" si="314"/>
        <v>0</v>
      </c>
      <c r="BI197" s="10">
        <f t="shared" si="315"/>
        <v>0</v>
      </c>
      <c r="BJ197" s="10">
        <f t="shared" si="316"/>
        <v>0</v>
      </c>
      <c r="BK197" s="10">
        <f t="shared" si="274"/>
        <v>0</v>
      </c>
      <c r="BL197" s="20">
        <f t="shared" si="275"/>
        <v>0</v>
      </c>
      <c r="BM197" s="20">
        <f t="shared" si="276"/>
        <v>0</v>
      </c>
      <c r="BN197" s="20">
        <f t="shared" si="277"/>
        <v>0</v>
      </c>
      <c r="BO197" s="20">
        <f t="shared" si="278"/>
        <v>0</v>
      </c>
      <c r="BP197" s="10"/>
      <c r="BQ197" s="10"/>
      <c r="BR197" s="10"/>
      <c r="BS197" s="20">
        <f t="shared" si="279"/>
        <v>0</v>
      </c>
      <c r="BT197" s="20">
        <f t="shared" si="280"/>
        <v>0</v>
      </c>
      <c r="BU197" s="20">
        <f t="shared" si="317"/>
        <v>0</v>
      </c>
      <c r="BV197" s="20">
        <f t="shared" si="318"/>
        <v>0</v>
      </c>
      <c r="BW197" s="20">
        <f t="shared" si="319"/>
        <v>0</v>
      </c>
      <c r="BX197" s="20">
        <f t="shared" si="320"/>
        <v>0</v>
      </c>
      <c r="BY197" s="20">
        <f t="shared" si="321"/>
        <v>0</v>
      </c>
      <c r="BZ197" s="20">
        <f t="shared" si="322"/>
        <v>0</v>
      </c>
      <c r="CA197" s="20">
        <f t="shared" si="281"/>
        <v>0</v>
      </c>
      <c r="CB197" s="20">
        <f t="shared" si="282"/>
        <v>0</v>
      </c>
      <c r="CD197" s="20">
        <f t="shared" si="283"/>
        <v>0</v>
      </c>
      <c r="CH197" s="110"/>
      <c r="CI197" s="22"/>
      <c r="CJ197" s="7"/>
      <c r="CV197" s="134">
        <f t="shared" si="297"/>
        <v>0</v>
      </c>
      <c r="CW197" s="134">
        <f t="shared" si="323"/>
        <v>0</v>
      </c>
      <c r="CX197" s="134">
        <f t="shared" si="324"/>
        <v>0</v>
      </c>
      <c r="CY197" s="134">
        <f t="shared" si="325"/>
        <v>0</v>
      </c>
      <c r="CZ197" s="134">
        <f t="shared" si="326"/>
        <v>0</v>
      </c>
      <c r="DA197" s="134">
        <f t="shared" si="327"/>
        <v>0</v>
      </c>
      <c r="DB197" s="134">
        <f t="shared" si="328"/>
        <v>0</v>
      </c>
      <c r="DC197" s="134">
        <f t="shared" si="329"/>
        <v>0</v>
      </c>
      <c r="DD197" s="134">
        <f t="shared" si="330"/>
        <v>0</v>
      </c>
      <c r="DE197" s="134">
        <f t="shared" si="331"/>
        <v>0</v>
      </c>
      <c r="DF197" s="134">
        <f t="shared" si="332"/>
        <v>0</v>
      </c>
      <c r="DG197" s="149">
        <f t="shared" si="284"/>
        <v>0</v>
      </c>
      <c r="DH197" s="149">
        <f t="shared" si="285"/>
        <v>0</v>
      </c>
      <c r="DI197" s="149">
        <f t="shared" si="286"/>
        <v>0</v>
      </c>
      <c r="DJ197" s="149">
        <f t="shared" si="287"/>
        <v>0</v>
      </c>
      <c r="DK197" s="149">
        <f t="shared" si="288"/>
        <v>0</v>
      </c>
      <c r="DL197" s="149">
        <f t="shared" si="289"/>
        <v>0</v>
      </c>
      <c r="DM197" s="149">
        <f t="shared" si="290"/>
        <v>0</v>
      </c>
      <c r="DN197" s="149">
        <f t="shared" si="291"/>
        <v>0</v>
      </c>
      <c r="DO197" s="149">
        <f t="shared" si="292"/>
        <v>0</v>
      </c>
      <c r="DP197" s="149">
        <f t="shared" si="293"/>
        <v>0</v>
      </c>
      <c r="DQ197" s="134">
        <f t="array" ref="DQ197">MIN(IF(JPRL=AI197,$AG$15:$AG$214))</f>
        <v>0</v>
      </c>
      <c r="DR197" s="134">
        <f t="array" ref="DR197">MAX(IF(JPRL=AI197,$AG$15:$AG$214))</f>
        <v>0</v>
      </c>
      <c r="DS197" s="132">
        <f t="shared" si="294"/>
        <v>0</v>
      </c>
    </row>
    <row r="198" spans="1:123" ht="24.95" customHeight="1" x14ac:dyDescent="0.25">
      <c r="A198" s="5">
        <v>184</v>
      </c>
      <c r="B198" s="214"/>
      <c r="C198" s="215"/>
      <c r="D198" s="193"/>
      <c r="E198" s="174"/>
      <c r="F198" s="175"/>
      <c r="G198" s="175"/>
      <c r="H198" s="175"/>
      <c r="I198" s="9"/>
      <c r="J198" s="169"/>
      <c r="K198" s="9"/>
      <c r="L198" s="170"/>
      <c r="M198" s="171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3"/>
      <c r="Y198" s="21"/>
      <c r="Z198" s="176"/>
      <c r="AA198" s="187">
        <f t="shared" si="261"/>
        <v>0</v>
      </c>
      <c r="AB198" s="7">
        <f t="shared" si="262"/>
        <v>0</v>
      </c>
      <c r="AC198" s="7">
        <f t="shared" si="298"/>
        <v>0</v>
      </c>
      <c r="AD198" s="10">
        <f t="shared" si="263"/>
        <v>0</v>
      </c>
      <c r="AE198" s="7">
        <f t="shared" si="264"/>
        <v>0</v>
      </c>
      <c r="AF198" s="7" t="str">
        <f t="shared" si="265"/>
        <v/>
      </c>
      <c r="AG198" s="10">
        <f t="shared" si="299"/>
        <v>0</v>
      </c>
      <c r="AH198" s="3" t="str">
        <f t="shared" si="295"/>
        <v/>
      </c>
      <c r="AI198" s="3" t="str">
        <f t="shared" si="296"/>
        <v/>
      </c>
      <c r="AJ198" s="3" t="str">
        <f t="array" ref="AJ198">IF(OR(AI198=$AI$15:AI197),"",AI198)</f>
        <v/>
      </c>
      <c r="AK198" s="3" t="str">
        <f t="shared" si="300"/>
        <v/>
      </c>
      <c r="AL198" s="3" t="str">
        <f t="array" ref="AL198">IF(OR(AK198=$AK$15:AK197),"",AK198)</f>
        <v/>
      </c>
      <c r="AM198" s="139" t="str">
        <f t="shared" si="266"/>
        <v/>
      </c>
      <c r="AN198" s="139" t="str">
        <f t="shared" si="267"/>
        <v/>
      </c>
      <c r="AO198" s="139" t="str">
        <f t="shared" si="268"/>
        <v/>
      </c>
      <c r="AP198" s="139" t="str">
        <f t="shared" si="269"/>
        <v/>
      </c>
      <c r="AQ198" s="139" t="str">
        <f t="shared" si="270"/>
        <v/>
      </c>
      <c r="AR198" s="10">
        <f t="shared" si="301"/>
        <v>0</v>
      </c>
      <c r="AS198" s="10">
        <f t="shared" si="302"/>
        <v>0</v>
      </c>
      <c r="AT198" s="10">
        <f t="shared" si="303"/>
        <v>0</v>
      </c>
      <c r="AU198" s="10">
        <f t="shared" si="304"/>
        <v>0</v>
      </c>
      <c r="AV198" s="10">
        <f t="shared" si="271"/>
        <v>0</v>
      </c>
      <c r="AW198" s="10">
        <f t="shared" si="305"/>
        <v>0</v>
      </c>
      <c r="AX198" s="10">
        <f t="shared" si="306"/>
        <v>0</v>
      </c>
      <c r="AY198" s="10">
        <f t="shared" si="307"/>
        <v>0</v>
      </c>
      <c r="AZ198" s="10">
        <f t="shared" si="308"/>
        <v>0</v>
      </c>
      <c r="BA198" s="10">
        <f t="shared" si="272"/>
        <v>0</v>
      </c>
      <c r="BB198" s="10">
        <f t="shared" si="309"/>
        <v>0</v>
      </c>
      <c r="BC198" s="10">
        <f t="shared" si="310"/>
        <v>0</v>
      </c>
      <c r="BD198" s="10">
        <f t="shared" si="311"/>
        <v>0</v>
      </c>
      <c r="BE198" s="10">
        <f t="shared" si="312"/>
        <v>0</v>
      </c>
      <c r="BF198" s="10">
        <f t="shared" si="273"/>
        <v>0</v>
      </c>
      <c r="BG198" s="10">
        <f t="shared" si="313"/>
        <v>0</v>
      </c>
      <c r="BH198" s="10">
        <f t="shared" si="314"/>
        <v>0</v>
      </c>
      <c r="BI198" s="10">
        <f t="shared" si="315"/>
        <v>0</v>
      </c>
      <c r="BJ198" s="10">
        <f t="shared" si="316"/>
        <v>0</v>
      </c>
      <c r="BK198" s="10">
        <f t="shared" si="274"/>
        <v>0</v>
      </c>
      <c r="BL198" s="20">
        <f t="shared" si="275"/>
        <v>0</v>
      </c>
      <c r="BM198" s="20">
        <f t="shared" si="276"/>
        <v>0</v>
      </c>
      <c r="BN198" s="20">
        <f t="shared" si="277"/>
        <v>0</v>
      </c>
      <c r="BO198" s="20">
        <f t="shared" si="278"/>
        <v>0</v>
      </c>
      <c r="BP198" s="10"/>
      <c r="BQ198" s="10"/>
      <c r="BR198" s="10"/>
      <c r="BS198" s="20">
        <f t="shared" si="279"/>
        <v>0</v>
      </c>
      <c r="BT198" s="20">
        <f t="shared" si="280"/>
        <v>0</v>
      </c>
      <c r="BU198" s="20">
        <f t="shared" si="317"/>
        <v>0</v>
      </c>
      <c r="BV198" s="20">
        <f t="shared" si="318"/>
        <v>0</v>
      </c>
      <c r="BW198" s="20">
        <f t="shared" si="319"/>
        <v>0</v>
      </c>
      <c r="BX198" s="20">
        <f t="shared" si="320"/>
        <v>0</v>
      </c>
      <c r="BY198" s="20">
        <f t="shared" si="321"/>
        <v>0</v>
      </c>
      <c r="BZ198" s="20">
        <f t="shared" si="322"/>
        <v>0</v>
      </c>
      <c r="CA198" s="20">
        <f t="shared" si="281"/>
        <v>0</v>
      </c>
      <c r="CB198" s="20">
        <f t="shared" si="282"/>
        <v>0</v>
      </c>
      <c r="CD198" s="20">
        <f t="shared" si="283"/>
        <v>0</v>
      </c>
      <c r="CH198" s="110"/>
      <c r="CI198" s="22"/>
      <c r="CJ198" s="7"/>
      <c r="CV198" s="134">
        <f t="shared" si="297"/>
        <v>0</v>
      </c>
      <c r="CW198" s="134">
        <f t="shared" si="323"/>
        <v>0</v>
      </c>
      <c r="CX198" s="134">
        <f t="shared" si="324"/>
        <v>0</v>
      </c>
      <c r="CY198" s="134">
        <f t="shared" si="325"/>
        <v>0</v>
      </c>
      <c r="CZ198" s="134">
        <f t="shared" si="326"/>
        <v>0</v>
      </c>
      <c r="DA198" s="134">
        <f t="shared" si="327"/>
        <v>0</v>
      </c>
      <c r="DB198" s="134">
        <f t="shared" si="328"/>
        <v>0</v>
      </c>
      <c r="DC198" s="134">
        <f t="shared" si="329"/>
        <v>0</v>
      </c>
      <c r="DD198" s="134">
        <f t="shared" si="330"/>
        <v>0</v>
      </c>
      <c r="DE198" s="134">
        <f t="shared" si="331"/>
        <v>0</v>
      </c>
      <c r="DF198" s="134">
        <f t="shared" si="332"/>
        <v>0</v>
      </c>
      <c r="DG198" s="149">
        <f t="shared" si="284"/>
        <v>0</v>
      </c>
      <c r="DH198" s="149">
        <f t="shared" si="285"/>
        <v>0</v>
      </c>
      <c r="DI198" s="149">
        <f t="shared" si="286"/>
        <v>0</v>
      </c>
      <c r="DJ198" s="149">
        <f t="shared" si="287"/>
        <v>0</v>
      </c>
      <c r="DK198" s="149">
        <f t="shared" si="288"/>
        <v>0</v>
      </c>
      <c r="DL198" s="149">
        <f t="shared" si="289"/>
        <v>0</v>
      </c>
      <c r="DM198" s="149">
        <f t="shared" si="290"/>
        <v>0</v>
      </c>
      <c r="DN198" s="149">
        <f t="shared" si="291"/>
        <v>0</v>
      </c>
      <c r="DO198" s="149">
        <f t="shared" si="292"/>
        <v>0</v>
      </c>
      <c r="DP198" s="149">
        <f t="shared" si="293"/>
        <v>0</v>
      </c>
      <c r="DQ198" s="134">
        <f t="array" ref="DQ198">MIN(IF(JPRL=AI198,$AG$15:$AG$214))</f>
        <v>0</v>
      </c>
      <c r="DR198" s="134">
        <f t="array" ref="DR198">MAX(IF(JPRL=AI198,$AG$15:$AG$214))</f>
        <v>0</v>
      </c>
      <c r="DS198" s="132">
        <f t="shared" si="294"/>
        <v>0</v>
      </c>
    </row>
    <row r="199" spans="1:123" ht="24.95" customHeight="1" x14ac:dyDescent="0.25">
      <c r="A199" s="5">
        <v>185</v>
      </c>
      <c r="B199" s="214"/>
      <c r="C199" s="215"/>
      <c r="D199" s="193"/>
      <c r="E199" s="174"/>
      <c r="F199" s="175"/>
      <c r="G199" s="175"/>
      <c r="H199" s="175"/>
      <c r="I199" s="9"/>
      <c r="J199" s="169"/>
      <c r="K199" s="9"/>
      <c r="L199" s="170"/>
      <c r="M199" s="171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3"/>
      <c r="Y199" s="21"/>
      <c r="Z199" s="176"/>
      <c r="AA199" s="187">
        <f t="shared" si="261"/>
        <v>0</v>
      </c>
      <c r="AB199" s="7">
        <f t="shared" si="262"/>
        <v>0</v>
      </c>
      <c r="AC199" s="7">
        <f t="shared" si="298"/>
        <v>0</v>
      </c>
      <c r="AD199" s="10">
        <f t="shared" si="263"/>
        <v>0</v>
      </c>
      <c r="AE199" s="7">
        <f t="shared" si="264"/>
        <v>0</v>
      </c>
      <c r="AF199" s="7" t="str">
        <f t="shared" si="265"/>
        <v/>
      </c>
      <c r="AG199" s="10">
        <f t="shared" si="299"/>
        <v>0</v>
      </c>
      <c r="AH199" s="3" t="str">
        <f t="shared" si="295"/>
        <v/>
      </c>
      <c r="AI199" s="3" t="str">
        <f t="shared" si="296"/>
        <v/>
      </c>
      <c r="AJ199" s="3" t="str">
        <f t="array" ref="AJ199">IF(OR(AI199=$AI$15:AI198),"",AI199)</f>
        <v/>
      </c>
      <c r="AK199" s="3" t="str">
        <f t="shared" si="300"/>
        <v/>
      </c>
      <c r="AL199" s="3" t="str">
        <f t="array" ref="AL199">IF(OR(AK199=$AK$15:AK198),"",AK199)</f>
        <v/>
      </c>
      <c r="AM199" s="139" t="str">
        <f t="shared" si="266"/>
        <v/>
      </c>
      <c r="AN199" s="139" t="str">
        <f t="shared" si="267"/>
        <v/>
      </c>
      <c r="AO199" s="139" t="str">
        <f t="shared" si="268"/>
        <v/>
      </c>
      <c r="AP199" s="139" t="str">
        <f t="shared" si="269"/>
        <v/>
      </c>
      <c r="AQ199" s="139" t="str">
        <f t="shared" si="270"/>
        <v/>
      </c>
      <c r="AR199" s="10">
        <f t="shared" si="301"/>
        <v>0</v>
      </c>
      <c r="AS199" s="10">
        <f t="shared" si="302"/>
        <v>0</v>
      </c>
      <c r="AT199" s="10">
        <f t="shared" si="303"/>
        <v>0</v>
      </c>
      <c r="AU199" s="10">
        <f t="shared" si="304"/>
        <v>0</v>
      </c>
      <c r="AV199" s="10">
        <f t="shared" si="271"/>
        <v>0</v>
      </c>
      <c r="AW199" s="10">
        <f t="shared" si="305"/>
        <v>0</v>
      </c>
      <c r="AX199" s="10">
        <f t="shared" si="306"/>
        <v>0</v>
      </c>
      <c r="AY199" s="10">
        <f t="shared" si="307"/>
        <v>0</v>
      </c>
      <c r="AZ199" s="10">
        <f t="shared" si="308"/>
        <v>0</v>
      </c>
      <c r="BA199" s="10">
        <f t="shared" si="272"/>
        <v>0</v>
      </c>
      <c r="BB199" s="10">
        <f t="shared" si="309"/>
        <v>0</v>
      </c>
      <c r="BC199" s="10">
        <f t="shared" si="310"/>
        <v>0</v>
      </c>
      <c r="BD199" s="10">
        <f t="shared" si="311"/>
        <v>0</v>
      </c>
      <c r="BE199" s="10">
        <f t="shared" si="312"/>
        <v>0</v>
      </c>
      <c r="BF199" s="10">
        <f t="shared" si="273"/>
        <v>0</v>
      </c>
      <c r="BG199" s="10">
        <f t="shared" si="313"/>
        <v>0</v>
      </c>
      <c r="BH199" s="10">
        <f t="shared" si="314"/>
        <v>0</v>
      </c>
      <c r="BI199" s="10">
        <f t="shared" si="315"/>
        <v>0</v>
      </c>
      <c r="BJ199" s="10">
        <f t="shared" si="316"/>
        <v>0</v>
      </c>
      <c r="BK199" s="10">
        <f t="shared" si="274"/>
        <v>0</v>
      </c>
      <c r="BL199" s="20">
        <f t="shared" si="275"/>
        <v>0</v>
      </c>
      <c r="BM199" s="20">
        <f t="shared" si="276"/>
        <v>0</v>
      </c>
      <c r="BN199" s="20">
        <f t="shared" si="277"/>
        <v>0</v>
      </c>
      <c r="BO199" s="20">
        <f t="shared" si="278"/>
        <v>0</v>
      </c>
      <c r="BP199" s="10"/>
      <c r="BQ199" s="10"/>
      <c r="BR199" s="10"/>
      <c r="BS199" s="20">
        <f t="shared" si="279"/>
        <v>0</v>
      </c>
      <c r="BT199" s="20">
        <f t="shared" si="280"/>
        <v>0</v>
      </c>
      <c r="BU199" s="20">
        <f t="shared" si="317"/>
        <v>0</v>
      </c>
      <c r="BV199" s="20">
        <f t="shared" si="318"/>
        <v>0</v>
      </c>
      <c r="BW199" s="20">
        <f t="shared" si="319"/>
        <v>0</v>
      </c>
      <c r="BX199" s="20">
        <f t="shared" si="320"/>
        <v>0</v>
      </c>
      <c r="BY199" s="20">
        <f t="shared" si="321"/>
        <v>0</v>
      </c>
      <c r="BZ199" s="20">
        <f t="shared" si="322"/>
        <v>0</v>
      </c>
      <c r="CA199" s="20">
        <f t="shared" si="281"/>
        <v>0</v>
      </c>
      <c r="CB199" s="20">
        <f t="shared" si="282"/>
        <v>0</v>
      </c>
      <c r="CD199" s="20">
        <f t="shared" si="283"/>
        <v>0</v>
      </c>
      <c r="CH199" s="110"/>
      <c r="CI199" s="22"/>
      <c r="CJ199" s="7"/>
      <c r="CV199" s="134">
        <f t="shared" si="297"/>
        <v>0</v>
      </c>
      <c r="CW199" s="134">
        <f t="shared" si="323"/>
        <v>0</v>
      </c>
      <c r="CX199" s="134">
        <f t="shared" si="324"/>
        <v>0</v>
      </c>
      <c r="CY199" s="134">
        <f t="shared" si="325"/>
        <v>0</v>
      </c>
      <c r="CZ199" s="134">
        <f t="shared" si="326"/>
        <v>0</v>
      </c>
      <c r="DA199" s="134">
        <f t="shared" si="327"/>
        <v>0</v>
      </c>
      <c r="DB199" s="134">
        <f t="shared" si="328"/>
        <v>0</v>
      </c>
      <c r="DC199" s="134">
        <f t="shared" si="329"/>
        <v>0</v>
      </c>
      <c r="DD199" s="134">
        <f t="shared" si="330"/>
        <v>0</v>
      </c>
      <c r="DE199" s="134">
        <f t="shared" si="331"/>
        <v>0</v>
      </c>
      <c r="DF199" s="134">
        <f t="shared" si="332"/>
        <v>0</v>
      </c>
      <c r="DG199" s="149">
        <f t="shared" si="284"/>
        <v>0</v>
      </c>
      <c r="DH199" s="149">
        <f t="shared" si="285"/>
        <v>0</v>
      </c>
      <c r="DI199" s="149">
        <f t="shared" si="286"/>
        <v>0</v>
      </c>
      <c r="DJ199" s="149">
        <f t="shared" si="287"/>
        <v>0</v>
      </c>
      <c r="DK199" s="149">
        <f t="shared" si="288"/>
        <v>0</v>
      </c>
      <c r="DL199" s="149">
        <f t="shared" si="289"/>
        <v>0</v>
      </c>
      <c r="DM199" s="149">
        <f t="shared" si="290"/>
        <v>0</v>
      </c>
      <c r="DN199" s="149">
        <f t="shared" si="291"/>
        <v>0</v>
      </c>
      <c r="DO199" s="149">
        <f t="shared" si="292"/>
        <v>0</v>
      </c>
      <c r="DP199" s="149">
        <f t="shared" si="293"/>
        <v>0</v>
      </c>
      <c r="DQ199" s="134">
        <f t="array" ref="DQ199">MIN(IF(JPRL=AI199,$AG$15:$AG$214))</f>
        <v>0</v>
      </c>
      <c r="DR199" s="134">
        <f t="array" ref="DR199">MAX(IF(JPRL=AI199,$AG$15:$AG$214))</f>
        <v>0</v>
      </c>
      <c r="DS199" s="132">
        <f t="shared" si="294"/>
        <v>0</v>
      </c>
    </row>
    <row r="200" spans="1:123" ht="24.95" customHeight="1" x14ac:dyDescent="0.25">
      <c r="A200" s="5">
        <v>186</v>
      </c>
      <c r="B200" s="214"/>
      <c r="C200" s="215"/>
      <c r="D200" s="193"/>
      <c r="E200" s="174"/>
      <c r="F200" s="175"/>
      <c r="G200" s="175"/>
      <c r="H200" s="175"/>
      <c r="I200" s="9"/>
      <c r="J200" s="169"/>
      <c r="K200" s="9"/>
      <c r="L200" s="170"/>
      <c r="M200" s="171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3"/>
      <c r="Y200" s="21"/>
      <c r="Z200" s="176"/>
      <c r="AA200" s="187">
        <f t="shared" si="261"/>
        <v>0</v>
      </c>
      <c r="AB200" s="7">
        <f t="shared" si="262"/>
        <v>0</v>
      </c>
      <c r="AC200" s="7">
        <f t="shared" si="298"/>
        <v>0</v>
      </c>
      <c r="AD200" s="10">
        <f t="shared" si="263"/>
        <v>0</v>
      </c>
      <c r="AE200" s="7">
        <f t="shared" si="264"/>
        <v>0</v>
      </c>
      <c r="AF200" s="7" t="str">
        <f t="shared" si="265"/>
        <v/>
      </c>
      <c r="AG200" s="10">
        <f t="shared" si="299"/>
        <v>0</v>
      </c>
      <c r="AH200" s="3" t="str">
        <f t="shared" si="295"/>
        <v/>
      </c>
      <c r="AI200" s="3" t="str">
        <f t="shared" si="296"/>
        <v/>
      </c>
      <c r="AJ200" s="3" t="str">
        <f t="array" ref="AJ200">IF(OR(AI200=$AI$15:AI199),"",AI200)</f>
        <v/>
      </c>
      <c r="AK200" s="3" t="str">
        <f t="shared" si="300"/>
        <v/>
      </c>
      <c r="AL200" s="3" t="str">
        <f t="array" ref="AL200">IF(OR(AK200=$AK$15:AK199),"",AK200)</f>
        <v/>
      </c>
      <c r="AM200" s="139" t="str">
        <f t="shared" si="266"/>
        <v/>
      </c>
      <c r="AN200" s="139" t="str">
        <f t="shared" si="267"/>
        <v/>
      </c>
      <c r="AO200" s="139" t="str">
        <f t="shared" si="268"/>
        <v/>
      </c>
      <c r="AP200" s="139" t="str">
        <f t="shared" si="269"/>
        <v/>
      </c>
      <c r="AQ200" s="139" t="str">
        <f t="shared" si="270"/>
        <v/>
      </c>
      <c r="AR200" s="10">
        <f t="shared" si="301"/>
        <v>0</v>
      </c>
      <c r="AS200" s="10">
        <f t="shared" si="302"/>
        <v>0</v>
      </c>
      <c r="AT200" s="10">
        <f t="shared" si="303"/>
        <v>0</v>
      </c>
      <c r="AU200" s="10">
        <f t="shared" si="304"/>
        <v>0</v>
      </c>
      <c r="AV200" s="10">
        <f t="shared" si="271"/>
        <v>0</v>
      </c>
      <c r="AW200" s="10">
        <f t="shared" si="305"/>
        <v>0</v>
      </c>
      <c r="AX200" s="10">
        <f t="shared" si="306"/>
        <v>0</v>
      </c>
      <c r="AY200" s="10">
        <f t="shared" si="307"/>
        <v>0</v>
      </c>
      <c r="AZ200" s="10">
        <f t="shared" si="308"/>
        <v>0</v>
      </c>
      <c r="BA200" s="10">
        <f t="shared" si="272"/>
        <v>0</v>
      </c>
      <c r="BB200" s="10">
        <f t="shared" si="309"/>
        <v>0</v>
      </c>
      <c r="BC200" s="10">
        <f t="shared" si="310"/>
        <v>0</v>
      </c>
      <c r="BD200" s="10">
        <f t="shared" si="311"/>
        <v>0</v>
      </c>
      <c r="BE200" s="10">
        <f t="shared" si="312"/>
        <v>0</v>
      </c>
      <c r="BF200" s="10">
        <f t="shared" si="273"/>
        <v>0</v>
      </c>
      <c r="BG200" s="10">
        <f t="shared" si="313"/>
        <v>0</v>
      </c>
      <c r="BH200" s="10">
        <f t="shared" si="314"/>
        <v>0</v>
      </c>
      <c r="BI200" s="10">
        <f t="shared" si="315"/>
        <v>0</v>
      </c>
      <c r="BJ200" s="10">
        <f t="shared" si="316"/>
        <v>0</v>
      </c>
      <c r="BK200" s="10">
        <f t="shared" si="274"/>
        <v>0</v>
      </c>
      <c r="BL200" s="20">
        <f t="shared" si="275"/>
        <v>0</v>
      </c>
      <c r="BM200" s="20">
        <f t="shared" si="276"/>
        <v>0</v>
      </c>
      <c r="BN200" s="20">
        <f t="shared" si="277"/>
        <v>0</v>
      </c>
      <c r="BO200" s="20">
        <f t="shared" si="278"/>
        <v>0</v>
      </c>
      <c r="BP200" s="10"/>
      <c r="BQ200" s="10"/>
      <c r="BR200" s="10"/>
      <c r="BS200" s="20">
        <f t="shared" si="279"/>
        <v>0</v>
      </c>
      <c r="BT200" s="20">
        <f t="shared" si="280"/>
        <v>0</v>
      </c>
      <c r="BU200" s="20">
        <f t="shared" si="317"/>
        <v>0</v>
      </c>
      <c r="BV200" s="20">
        <f t="shared" si="318"/>
        <v>0</v>
      </c>
      <c r="BW200" s="20">
        <f t="shared" si="319"/>
        <v>0</v>
      </c>
      <c r="BX200" s="20">
        <f t="shared" si="320"/>
        <v>0</v>
      </c>
      <c r="BY200" s="20">
        <f t="shared" si="321"/>
        <v>0</v>
      </c>
      <c r="BZ200" s="20">
        <f t="shared" si="322"/>
        <v>0</v>
      </c>
      <c r="CA200" s="20">
        <f t="shared" si="281"/>
        <v>0</v>
      </c>
      <c r="CB200" s="20">
        <f t="shared" si="282"/>
        <v>0</v>
      </c>
      <c r="CD200" s="20">
        <f t="shared" si="283"/>
        <v>0</v>
      </c>
      <c r="CH200" s="110"/>
      <c r="CI200" s="22"/>
      <c r="CJ200" s="7"/>
      <c r="CV200" s="134">
        <f t="shared" si="297"/>
        <v>0</v>
      </c>
      <c r="CW200" s="134">
        <f t="shared" si="323"/>
        <v>0</v>
      </c>
      <c r="CX200" s="134">
        <f t="shared" si="324"/>
        <v>0</v>
      </c>
      <c r="CY200" s="134">
        <f t="shared" si="325"/>
        <v>0</v>
      </c>
      <c r="CZ200" s="134">
        <f t="shared" si="326"/>
        <v>0</v>
      </c>
      <c r="DA200" s="134">
        <f t="shared" si="327"/>
        <v>0</v>
      </c>
      <c r="DB200" s="134">
        <f t="shared" si="328"/>
        <v>0</v>
      </c>
      <c r="DC200" s="134">
        <f t="shared" si="329"/>
        <v>0</v>
      </c>
      <c r="DD200" s="134">
        <f t="shared" si="330"/>
        <v>0</v>
      </c>
      <c r="DE200" s="134">
        <f t="shared" si="331"/>
        <v>0</v>
      </c>
      <c r="DF200" s="134">
        <f t="shared" si="332"/>
        <v>0</v>
      </c>
      <c r="DG200" s="149">
        <f t="shared" si="284"/>
        <v>0</v>
      </c>
      <c r="DH200" s="149">
        <f t="shared" si="285"/>
        <v>0</v>
      </c>
      <c r="DI200" s="149">
        <f t="shared" si="286"/>
        <v>0</v>
      </c>
      <c r="DJ200" s="149">
        <f t="shared" si="287"/>
        <v>0</v>
      </c>
      <c r="DK200" s="149">
        <f t="shared" si="288"/>
        <v>0</v>
      </c>
      <c r="DL200" s="149">
        <f t="shared" si="289"/>
        <v>0</v>
      </c>
      <c r="DM200" s="149">
        <f t="shared" si="290"/>
        <v>0</v>
      </c>
      <c r="DN200" s="149">
        <f t="shared" si="291"/>
        <v>0</v>
      </c>
      <c r="DO200" s="149">
        <f t="shared" si="292"/>
        <v>0</v>
      </c>
      <c r="DP200" s="149">
        <f t="shared" si="293"/>
        <v>0</v>
      </c>
      <c r="DQ200" s="134">
        <f t="array" ref="DQ200">MIN(IF(JPRL=AI200,$AG$15:$AG$214))</f>
        <v>0</v>
      </c>
      <c r="DR200" s="134">
        <f t="array" ref="DR200">MAX(IF(JPRL=AI200,$AG$15:$AG$214))</f>
        <v>0</v>
      </c>
      <c r="DS200" s="132">
        <f t="shared" si="294"/>
        <v>0</v>
      </c>
    </row>
    <row r="201" spans="1:123" ht="24.95" customHeight="1" x14ac:dyDescent="0.25">
      <c r="A201" s="5">
        <v>187</v>
      </c>
      <c r="B201" s="214"/>
      <c r="C201" s="215"/>
      <c r="D201" s="193"/>
      <c r="E201" s="174"/>
      <c r="F201" s="175"/>
      <c r="G201" s="175"/>
      <c r="H201" s="175"/>
      <c r="I201" s="9"/>
      <c r="J201" s="169"/>
      <c r="K201" s="9"/>
      <c r="L201" s="170"/>
      <c r="M201" s="171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3"/>
      <c r="Y201" s="21"/>
      <c r="Z201" s="176"/>
      <c r="AA201" s="187">
        <f t="shared" si="261"/>
        <v>0</v>
      </c>
      <c r="AB201" s="7">
        <f t="shared" si="262"/>
        <v>0</v>
      </c>
      <c r="AC201" s="7">
        <f t="shared" si="298"/>
        <v>0</v>
      </c>
      <c r="AD201" s="10">
        <f t="shared" si="263"/>
        <v>0</v>
      </c>
      <c r="AE201" s="7">
        <f t="shared" si="264"/>
        <v>0</v>
      </c>
      <c r="AF201" s="7" t="str">
        <f t="shared" si="265"/>
        <v/>
      </c>
      <c r="AG201" s="10">
        <f t="shared" si="299"/>
        <v>0</v>
      </c>
      <c r="AH201" s="3" t="str">
        <f t="shared" si="295"/>
        <v/>
      </c>
      <c r="AI201" s="3" t="str">
        <f t="shared" si="296"/>
        <v/>
      </c>
      <c r="AJ201" s="3" t="str">
        <f t="array" ref="AJ201">IF(OR(AI201=$AI$15:AI200),"",AI201)</f>
        <v/>
      </c>
      <c r="AK201" s="3" t="str">
        <f t="shared" si="300"/>
        <v/>
      </c>
      <c r="AL201" s="3" t="str">
        <f t="array" ref="AL201">IF(OR(AK201=$AK$15:AK200),"",AK201)</f>
        <v/>
      </c>
      <c r="AM201" s="139" t="str">
        <f t="shared" si="266"/>
        <v/>
      </c>
      <c r="AN201" s="139" t="str">
        <f t="shared" si="267"/>
        <v/>
      </c>
      <c r="AO201" s="139" t="str">
        <f t="shared" si="268"/>
        <v/>
      </c>
      <c r="AP201" s="139" t="str">
        <f t="shared" si="269"/>
        <v/>
      </c>
      <c r="AQ201" s="139" t="str">
        <f t="shared" si="270"/>
        <v/>
      </c>
      <c r="AR201" s="10">
        <f t="shared" si="301"/>
        <v>0</v>
      </c>
      <c r="AS201" s="10">
        <f t="shared" si="302"/>
        <v>0</v>
      </c>
      <c r="AT201" s="10">
        <f t="shared" si="303"/>
        <v>0</v>
      </c>
      <c r="AU201" s="10">
        <f t="shared" si="304"/>
        <v>0</v>
      </c>
      <c r="AV201" s="10">
        <f t="shared" si="271"/>
        <v>0</v>
      </c>
      <c r="AW201" s="10">
        <f t="shared" si="305"/>
        <v>0</v>
      </c>
      <c r="AX201" s="10">
        <f t="shared" si="306"/>
        <v>0</v>
      </c>
      <c r="AY201" s="10">
        <f t="shared" si="307"/>
        <v>0</v>
      </c>
      <c r="AZ201" s="10">
        <f t="shared" si="308"/>
        <v>0</v>
      </c>
      <c r="BA201" s="10">
        <f t="shared" si="272"/>
        <v>0</v>
      </c>
      <c r="BB201" s="10">
        <f t="shared" si="309"/>
        <v>0</v>
      </c>
      <c r="BC201" s="10">
        <f t="shared" si="310"/>
        <v>0</v>
      </c>
      <c r="BD201" s="10">
        <f t="shared" si="311"/>
        <v>0</v>
      </c>
      <c r="BE201" s="10">
        <f t="shared" si="312"/>
        <v>0</v>
      </c>
      <c r="BF201" s="10">
        <f t="shared" si="273"/>
        <v>0</v>
      </c>
      <c r="BG201" s="10">
        <f t="shared" si="313"/>
        <v>0</v>
      </c>
      <c r="BH201" s="10">
        <f t="shared" si="314"/>
        <v>0</v>
      </c>
      <c r="BI201" s="10">
        <f t="shared" si="315"/>
        <v>0</v>
      </c>
      <c r="BJ201" s="10">
        <f t="shared" si="316"/>
        <v>0</v>
      </c>
      <c r="BK201" s="10">
        <f t="shared" si="274"/>
        <v>0</v>
      </c>
      <c r="BL201" s="20">
        <f t="shared" si="275"/>
        <v>0</v>
      </c>
      <c r="BM201" s="20">
        <f t="shared" si="276"/>
        <v>0</v>
      </c>
      <c r="BN201" s="20">
        <f t="shared" si="277"/>
        <v>0</v>
      </c>
      <c r="BO201" s="20">
        <f t="shared" si="278"/>
        <v>0</v>
      </c>
      <c r="BP201" s="10"/>
      <c r="BQ201" s="10"/>
      <c r="BR201" s="10"/>
      <c r="BS201" s="20">
        <f t="shared" si="279"/>
        <v>0</v>
      </c>
      <c r="BT201" s="20">
        <f t="shared" si="280"/>
        <v>0</v>
      </c>
      <c r="BU201" s="20">
        <f t="shared" si="317"/>
        <v>0</v>
      </c>
      <c r="BV201" s="20">
        <f t="shared" si="318"/>
        <v>0</v>
      </c>
      <c r="BW201" s="20">
        <f t="shared" si="319"/>
        <v>0</v>
      </c>
      <c r="BX201" s="20">
        <f t="shared" si="320"/>
        <v>0</v>
      </c>
      <c r="BY201" s="20">
        <f t="shared" si="321"/>
        <v>0</v>
      </c>
      <c r="BZ201" s="20">
        <f t="shared" si="322"/>
        <v>0</v>
      </c>
      <c r="CA201" s="20">
        <f t="shared" si="281"/>
        <v>0</v>
      </c>
      <c r="CB201" s="20">
        <f t="shared" si="282"/>
        <v>0</v>
      </c>
      <c r="CD201" s="20">
        <f t="shared" si="283"/>
        <v>0</v>
      </c>
      <c r="CH201" s="110"/>
      <c r="CI201" s="22"/>
      <c r="CJ201" s="7"/>
      <c r="CV201" s="134">
        <f t="shared" si="297"/>
        <v>0</v>
      </c>
      <c r="CW201" s="134">
        <f t="shared" si="323"/>
        <v>0</v>
      </c>
      <c r="CX201" s="134">
        <f t="shared" si="324"/>
        <v>0</v>
      </c>
      <c r="CY201" s="134">
        <f t="shared" si="325"/>
        <v>0</v>
      </c>
      <c r="CZ201" s="134">
        <f t="shared" si="326"/>
        <v>0</v>
      </c>
      <c r="DA201" s="134">
        <f t="shared" si="327"/>
        <v>0</v>
      </c>
      <c r="DB201" s="134">
        <f t="shared" si="328"/>
        <v>0</v>
      </c>
      <c r="DC201" s="134">
        <f t="shared" si="329"/>
        <v>0</v>
      </c>
      <c r="DD201" s="134">
        <f t="shared" si="330"/>
        <v>0</v>
      </c>
      <c r="DE201" s="134">
        <f t="shared" si="331"/>
        <v>0</v>
      </c>
      <c r="DF201" s="134">
        <f t="shared" si="332"/>
        <v>0</v>
      </c>
      <c r="DG201" s="149">
        <f t="shared" si="284"/>
        <v>0</v>
      </c>
      <c r="DH201" s="149">
        <f t="shared" si="285"/>
        <v>0</v>
      </c>
      <c r="DI201" s="149">
        <f t="shared" si="286"/>
        <v>0</v>
      </c>
      <c r="DJ201" s="149">
        <f t="shared" si="287"/>
        <v>0</v>
      </c>
      <c r="DK201" s="149">
        <f t="shared" si="288"/>
        <v>0</v>
      </c>
      <c r="DL201" s="149">
        <f t="shared" si="289"/>
        <v>0</v>
      </c>
      <c r="DM201" s="149">
        <f t="shared" si="290"/>
        <v>0</v>
      </c>
      <c r="DN201" s="149">
        <f t="shared" si="291"/>
        <v>0</v>
      </c>
      <c r="DO201" s="149">
        <f t="shared" si="292"/>
        <v>0</v>
      </c>
      <c r="DP201" s="149">
        <f t="shared" si="293"/>
        <v>0</v>
      </c>
      <c r="DQ201" s="134">
        <f t="array" ref="DQ201">MIN(IF(JPRL=AI201,$AG$15:$AG$214))</f>
        <v>0</v>
      </c>
      <c r="DR201" s="134">
        <f t="array" ref="DR201">MAX(IF(JPRL=AI201,$AG$15:$AG$214))</f>
        <v>0</v>
      </c>
      <c r="DS201" s="132">
        <f t="shared" si="294"/>
        <v>0</v>
      </c>
    </row>
    <row r="202" spans="1:123" ht="24.95" customHeight="1" x14ac:dyDescent="0.25">
      <c r="A202" s="5">
        <v>188</v>
      </c>
      <c r="B202" s="214"/>
      <c r="C202" s="215"/>
      <c r="D202" s="193"/>
      <c r="E202" s="174"/>
      <c r="F202" s="175"/>
      <c r="G202" s="175"/>
      <c r="H202" s="175"/>
      <c r="I202" s="9"/>
      <c r="J202" s="169"/>
      <c r="K202" s="9"/>
      <c r="L202" s="170"/>
      <c r="M202" s="171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3"/>
      <c r="Y202" s="21"/>
      <c r="Z202" s="176"/>
      <c r="AA202" s="187">
        <f t="shared" si="261"/>
        <v>0</v>
      </c>
      <c r="AB202" s="7">
        <f t="shared" si="262"/>
        <v>0</v>
      </c>
      <c r="AC202" s="7">
        <f t="shared" si="298"/>
        <v>0</v>
      </c>
      <c r="AD202" s="10">
        <f t="shared" si="263"/>
        <v>0</v>
      </c>
      <c r="AE202" s="7">
        <f t="shared" si="264"/>
        <v>0</v>
      </c>
      <c r="AF202" s="7" t="str">
        <f t="shared" si="265"/>
        <v/>
      </c>
      <c r="AG202" s="10">
        <f t="shared" si="299"/>
        <v>0</v>
      </c>
      <c r="AH202" s="3" t="str">
        <f t="shared" si="295"/>
        <v/>
      </c>
      <c r="AI202" s="3" t="str">
        <f t="shared" si="296"/>
        <v/>
      </c>
      <c r="AJ202" s="3" t="str">
        <f t="array" ref="AJ202">IF(OR(AI202=$AI$15:AI201),"",AI202)</f>
        <v/>
      </c>
      <c r="AK202" s="3" t="str">
        <f t="shared" si="300"/>
        <v/>
      </c>
      <c r="AL202" s="3" t="str">
        <f t="array" ref="AL202">IF(OR(AK202=$AK$15:AK201),"",AK202)</f>
        <v/>
      </c>
      <c r="AM202" s="139" t="str">
        <f t="shared" si="266"/>
        <v/>
      </c>
      <c r="AN202" s="139" t="str">
        <f t="shared" si="267"/>
        <v/>
      </c>
      <c r="AO202" s="139" t="str">
        <f t="shared" si="268"/>
        <v/>
      </c>
      <c r="AP202" s="139" t="str">
        <f t="shared" si="269"/>
        <v/>
      </c>
      <c r="AQ202" s="139" t="str">
        <f t="shared" si="270"/>
        <v/>
      </c>
      <c r="AR202" s="10">
        <f t="shared" si="301"/>
        <v>0</v>
      </c>
      <c r="AS202" s="10">
        <f t="shared" si="302"/>
        <v>0</v>
      </c>
      <c r="AT202" s="10">
        <f t="shared" si="303"/>
        <v>0</v>
      </c>
      <c r="AU202" s="10">
        <f t="shared" si="304"/>
        <v>0</v>
      </c>
      <c r="AV202" s="10">
        <f t="shared" si="271"/>
        <v>0</v>
      </c>
      <c r="AW202" s="10">
        <f t="shared" si="305"/>
        <v>0</v>
      </c>
      <c r="AX202" s="10">
        <f t="shared" si="306"/>
        <v>0</v>
      </c>
      <c r="AY202" s="10">
        <f t="shared" si="307"/>
        <v>0</v>
      </c>
      <c r="AZ202" s="10">
        <f t="shared" si="308"/>
        <v>0</v>
      </c>
      <c r="BA202" s="10">
        <f t="shared" si="272"/>
        <v>0</v>
      </c>
      <c r="BB202" s="10">
        <f t="shared" si="309"/>
        <v>0</v>
      </c>
      <c r="BC202" s="10">
        <f t="shared" si="310"/>
        <v>0</v>
      </c>
      <c r="BD202" s="10">
        <f t="shared" si="311"/>
        <v>0</v>
      </c>
      <c r="BE202" s="10">
        <f t="shared" si="312"/>
        <v>0</v>
      </c>
      <c r="BF202" s="10">
        <f t="shared" si="273"/>
        <v>0</v>
      </c>
      <c r="BG202" s="10">
        <f t="shared" si="313"/>
        <v>0</v>
      </c>
      <c r="BH202" s="10">
        <f t="shared" si="314"/>
        <v>0</v>
      </c>
      <c r="BI202" s="10">
        <f t="shared" si="315"/>
        <v>0</v>
      </c>
      <c r="BJ202" s="10">
        <f t="shared" si="316"/>
        <v>0</v>
      </c>
      <c r="BK202" s="10">
        <f t="shared" si="274"/>
        <v>0</v>
      </c>
      <c r="BL202" s="20">
        <f t="shared" si="275"/>
        <v>0</v>
      </c>
      <c r="BM202" s="20">
        <f t="shared" si="276"/>
        <v>0</v>
      </c>
      <c r="BN202" s="20">
        <f t="shared" si="277"/>
        <v>0</v>
      </c>
      <c r="BO202" s="20">
        <f t="shared" si="278"/>
        <v>0</v>
      </c>
      <c r="BP202" s="10"/>
      <c r="BQ202" s="10"/>
      <c r="BR202" s="10"/>
      <c r="BS202" s="20">
        <f t="shared" si="279"/>
        <v>0</v>
      </c>
      <c r="BT202" s="20">
        <f t="shared" si="280"/>
        <v>0</v>
      </c>
      <c r="BU202" s="20">
        <f t="shared" si="317"/>
        <v>0</v>
      </c>
      <c r="BV202" s="20">
        <f t="shared" si="318"/>
        <v>0</v>
      </c>
      <c r="BW202" s="20">
        <f t="shared" si="319"/>
        <v>0</v>
      </c>
      <c r="BX202" s="20">
        <f t="shared" si="320"/>
        <v>0</v>
      </c>
      <c r="BY202" s="20">
        <f t="shared" si="321"/>
        <v>0</v>
      </c>
      <c r="BZ202" s="20">
        <f t="shared" si="322"/>
        <v>0</v>
      </c>
      <c r="CA202" s="20">
        <f t="shared" si="281"/>
        <v>0</v>
      </c>
      <c r="CB202" s="20">
        <f t="shared" si="282"/>
        <v>0</v>
      </c>
      <c r="CD202" s="20">
        <f t="shared" si="283"/>
        <v>0</v>
      </c>
      <c r="CH202" s="110"/>
      <c r="CI202" s="22"/>
      <c r="CJ202" s="7"/>
      <c r="CV202" s="134">
        <f t="shared" si="297"/>
        <v>0</v>
      </c>
      <c r="CW202" s="134">
        <f t="shared" si="323"/>
        <v>0</v>
      </c>
      <c r="CX202" s="134">
        <f t="shared" si="324"/>
        <v>0</v>
      </c>
      <c r="CY202" s="134">
        <f t="shared" si="325"/>
        <v>0</v>
      </c>
      <c r="CZ202" s="134">
        <f t="shared" si="326"/>
        <v>0</v>
      </c>
      <c r="DA202" s="134">
        <f t="shared" si="327"/>
        <v>0</v>
      </c>
      <c r="DB202" s="134">
        <f t="shared" si="328"/>
        <v>0</v>
      </c>
      <c r="DC202" s="134">
        <f t="shared" si="329"/>
        <v>0</v>
      </c>
      <c r="DD202" s="134">
        <f t="shared" si="330"/>
        <v>0</v>
      </c>
      <c r="DE202" s="134">
        <f t="shared" si="331"/>
        <v>0</v>
      </c>
      <c r="DF202" s="134">
        <f t="shared" si="332"/>
        <v>0</v>
      </c>
      <c r="DG202" s="149">
        <f t="shared" si="284"/>
        <v>0</v>
      </c>
      <c r="DH202" s="149">
        <f t="shared" si="285"/>
        <v>0</v>
      </c>
      <c r="DI202" s="149">
        <f t="shared" si="286"/>
        <v>0</v>
      </c>
      <c r="DJ202" s="149">
        <f t="shared" si="287"/>
        <v>0</v>
      </c>
      <c r="DK202" s="149">
        <f t="shared" si="288"/>
        <v>0</v>
      </c>
      <c r="DL202" s="149">
        <f t="shared" si="289"/>
        <v>0</v>
      </c>
      <c r="DM202" s="149">
        <f t="shared" si="290"/>
        <v>0</v>
      </c>
      <c r="DN202" s="149">
        <f t="shared" si="291"/>
        <v>0</v>
      </c>
      <c r="DO202" s="149">
        <f t="shared" si="292"/>
        <v>0</v>
      </c>
      <c r="DP202" s="149">
        <f t="shared" si="293"/>
        <v>0</v>
      </c>
      <c r="DQ202" s="134">
        <f t="array" ref="DQ202">MIN(IF(JPRL=AI202,$AG$15:$AG$214))</f>
        <v>0</v>
      </c>
      <c r="DR202" s="134">
        <f t="array" ref="DR202">MAX(IF(JPRL=AI202,$AG$15:$AG$214))</f>
        <v>0</v>
      </c>
      <c r="DS202" s="132">
        <f t="shared" si="294"/>
        <v>0</v>
      </c>
    </row>
    <row r="203" spans="1:123" ht="24.95" customHeight="1" x14ac:dyDescent="0.25">
      <c r="A203" s="5">
        <v>189</v>
      </c>
      <c r="B203" s="214"/>
      <c r="C203" s="215"/>
      <c r="D203" s="193"/>
      <c r="E203" s="174"/>
      <c r="F203" s="175"/>
      <c r="G203" s="175"/>
      <c r="H203" s="175"/>
      <c r="I203" s="9"/>
      <c r="J203" s="169"/>
      <c r="K203" s="9"/>
      <c r="L203" s="170"/>
      <c r="M203" s="171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3"/>
      <c r="Y203" s="21"/>
      <c r="Z203" s="176"/>
      <c r="AA203" s="187">
        <f t="shared" si="261"/>
        <v>0</v>
      </c>
      <c r="AB203" s="7">
        <f t="shared" si="262"/>
        <v>0</v>
      </c>
      <c r="AC203" s="7">
        <f t="shared" si="298"/>
        <v>0</v>
      </c>
      <c r="AD203" s="10">
        <f t="shared" si="263"/>
        <v>0</v>
      </c>
      <c r="AE203" s="7">
        <f t="shared" si="264"/>
        <v>0</v>
      </c>
      <c r="AF203" s="7" t="str">
        <f t="shared" si="265"/>
        <v/>
      </c>
      <c r="AG203" s="10">
        <f t="shared" si="299"/>
        <v>0</v>
      </c>
      <c r="AH203" s="3" t="str">
        <f t="shared" si="295"/>
        <v/>
      </c>
      <c r="AI203" s="3" t="str">
        <f t="shared" si="296"/>
        <v/>
      </c>
      <c r="AJ203" s="3" t="str">
        <f t="array" ref="AJ203">IF(OR(AI203=$AI$15:AI202),"",AI203)</f>
        <v/>
      </c>
      <c r="AK203" s="3" t="str">
        <f t="shared" si="300"/>
        <v/>
      </c>
      <c r="AL203" s="3" t="str">
        <f t="array" ref="AL203">IF(OR(AK203=$AK$15:AK202),"",AK203)</f>
        <v/>
      </c>
      <c r="AM203" s="139" t="str">
        <f t="shared" si="266"/>
        <v/>
      </c>
      <c r="AN203" s="139" t="str">
        <f t="shared" si="267"/>
        <v/>
      </c>
      <c r="AO203" s="139" t="str">
        <f t="shared" si="268"/>
        <v/>
      </c>
      <c r="AP203" s="139" t="str">
        <f t="shared" si="269"/>
        <v/>
      </c>
      <c r="AQ203" s="139" t="str">
        <f t="shared" si="270"/>
        <v/>
      </c>
      <c r="AR203" s="10">
        <f t="shared" si="301"/>
        <v>0</v>
      </c>
      <c r="AS203" s="10">
        <f t="shared" si="302"/>
        <v>0</v>
      </c>
      <c r="AT203" s="10">
        <f t="shared" si="303"/>
        <v>0</v>
      </c>
      <c r="AU203" s="10">
        <f t="shared" si="304"/>
        <v>0</v>
      </c>
      <c r="AV203" s="10">
        <f t="shared" si="271"/>
        <v>0</v>
      </c>
      <c r="AW203" s="10">
        <f t="shared" si="305"/>
        <v>0</v>
      </c>
      <c r="AX203" s="10">
        <f t="shared" si="306"/>
        <v>0</v>
      </c>
      <c r="AY203" s="10">
        <f t="shared" si="307"/>
        <v>0</v>
      </c>
      <c r="AZ203" s="10">
        <f t="shared" si="308"/>
        <v>0</v>
      </c>
      <c r="BA203" s="10">
        <f t="shared" si="272"/>
        <v>0</v>
      </c>
      <c r="BB203" s="10">
        <f t="shared" si="309"/>
        <v>0</v>
      </c>
      <c r="BC203" s="10">
        <f t="shared" si="310"/>
        <v>0</v>
      </c>
      <c r="BD203" s="10">
        <f t="shared" si="311"/>
        <v>0</v>
      </c>
      <c r="BE203" s="10">
        <f t="shared" si="312"/>
        <v>0</v>
      </c>
      <c r="BF203" s="10">
        <f t="shared" si="273"/>
        <v>0</v>
      </c>
      <c r="BG203" s="10">
        <f t="shared" si="313"/>
        <v>0</v>
      </c>
      <c r="BH203" s="10">
        <f t="shared" si="314"/>
        <v>0</v>
      </c>
      <c r="BI203" s="10">
        <f t="shared" si="315"/>
        <v>0</v>
      </c>
      <c r="BJ203" s="10">
        <f t="shared" si="316"/>
        <v>0</v>
      </c>
      <c r="BK203" s="10">
        <f t="shared" si="274"/>
        <v>0</v>
      </c>
      <c r="BL203" s="20">
        <f t="shared" si="275"/>
        <v>0</v>
      </c>
      <c r="BM203" s="20">
        <f t="shared" si="276"/>
        <v>0</v>
      </c>
      <c r="BN203" s="20">
        <f t="shared" si="277"/>
        <v>0</v>
      </c>
      <c r="BO203" s="20">
        <f t="shared" si="278"/>
        <v>0</v>
      </c>
      <c r="BP203" s="10"/>
      <c r="BQ203" s="10"/>
      <c r="BR203" s="10"/>
      <c r="BS203" s="20">
        <f t="shared" si="279"/>
        <v>0</v>
      </c>
      <c r="BT203" s="20">
        <f t="shared" si="280"/>
        <v>0</v>
      </c>
      <c r="BU203" s="20">
        <f t="shared" si="317"/>
        <v>0</v>
      </c>
      <c r="BV203" s="20">
        <f t="shared" si="318"/>
        <v>0</v>
      </c>
      <c r="BW203" s="20">
        <f t="shared" si="319"/>
        <v>0</v>
      </c>
      <c r="BX203" s="20">
        <f t="shared" si="320"/>
        <v>0</v>
      </c>
      <c r="BY203" s="20">
        <f t="shared" si="321"/>
        <v>0</v>
      </c>
      <c r="BZ203" s="20">
        <f t="shared" si="322"/>
        <v>0</v>
      </c>
      <c r="CA203" s="20">
        <f t="shared" si="281"/>
        <v>0</v>
      </c>
      <c r="CB203" s="20">
        <f t="shared" si="282"/>
        <v>0</v>
      </c>
      <c r="CD203" s="20">
        <f t="shared" si="283"/>
        <v>0</v>
      </c>
      <c r="CH203" s="110"/>
      <c r="CI203" s="22"/>
      <c r="CJ203" s="7"/>
      <c r="CV203" s="134">
        <f t="shared" si="297"/>
        <v>0</v>
      </c>
      <c r="CW203" s="134">
        <f t="shared" si="323"/>
        <v>0</v>
      </c>
      <c r="CX203" s="134">
        <f t="shared" si="324"/>
        <v>0</v>
      </c>
      <c r="CY203" s="134">
        <f t="shared" si="325"/>
        <v>0</v>
      </c>
      <c r="CZ203" s="134">
        <f t="shared" si="326"/>
        <v>0</v>
      </c>
      <c r="DA203" s="134">
        <f t="shared" si="327"/>
        <v>0</v>
      </c>
      <c r="DB203" s="134">
        <f t="shared" si="328"/>
        <v>0</v>
      </c>
      <c r="DC203" s="134">
        <f t="shared" si="329"/>
        <v>0</v>
      </c>
      <c r="DD203" s="134">
        <f t="shared" si="330"/>
        <v>0</v>
      </c>
      <c r="DE203" s="134">
        <f t="shared" si="331"/>
        <v>0</v>
      </c>
      <c r="DF203" s="134">
        <f t="shared" si="332"/>
        <v>0</v>
      </c>
      <c r="DG203" s="149">
        <f t="shared" si="284"/>
        <v>0</v>
      </c>
      <c r="DH203" s="149">
        <f t="shared" si="285"/>
        <v>0</v>
      </c>
      <c r="DI203" s="149">
        <f t="shared" si="286"/>
        <v>0</v>
      </c>
      <c r="DJ203" s="149">
        <f t="shared" si="287"/>
        <v>0</v>
      </c>
      <c r="DK203" s="149">
        <f t="shared" si="288"/>
        <v>0</v>
      </c>
      <c r="DL203" s="149">
        <f t="shared" si="289"/>
        <v>0</v>
      </c>
      <c r="DM203" s="149">
        <f t="shared" si="290"/>
        <v>0</v>
      </c>
      <c r="DN203" s="149">
        <f t="shared" si="291"/>
        <v>0</v>
      </c>
      <c r="DO203" s="149">
        <f t="shared" si="292"/>
        <v>0</v>
      </c>
      <c r="DP203" s="149">
        <f t="shared" si="293"/>
        <v>0</v>
      </c>
      <c r="DQ203" s="134">
        <f t="array" ref="DQ203">MIN(IF(JPRL=AI203,$AG$15:$AG$214))</f>
        <v>0</v>
      </c>
      <c r="DR203" s="134">
        <f t="array" ref="DR203">MAX(IF(JPRL=AI203,$AG$15:$AG$214))</f>
        <v>0</v>
      </c>
      <c r="DS203" s="132">
        <f t="shared" si="294"/>
        <v>0</v>
      </c>
    </row>
    <row r="204" spans="1:123" ht="24.95" customHeight="1" x14ac:dyDescent="0.25">
      <c r="A204" s="5">
        <v>190</v>
      </c>
      <c r="B204" s="214"/>
      <c r="C204" s="215"/>
      <c r="D204" s="193"/>
      <c r="E204" s="174"/>
      <c r="F204" s="175"/>
      <c r="G204" s="175"/>
      <c r="H204" s="175"/>
      <c r="I204" s="9"/>
      <c r="J204" s="169"/>
      <c r="K204" s="9"/>
      <c r="L204" s="170"/>
      <c r="M204" s="171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3"/>
      <c r="Y204" s="21"/>
      <c r="Z204" s="176"/>
      <c r="AA204" s="187">
        <f t="shared" si="261"/>
        <v>0</v>
      </c>
      <c r="AB204" s="7">
        <f t="shared" si="262"/>
        <v>0</v>
      </c>
      <c r="AC204" s="7">
        <f t="shared" si="298"/>
        <v>0</v>
      </c>
      <c r="AD204" s="10">
        <f t="shared" si="263"/>
        <v>0</v>
      </c>
      <c r="AE204" s="7">
        <f t="shared" si="264"/>
        <v>0</v>
      </c>
      <c r="AF204" s="7" t="str">
        <f t="shared" si="265"/>
        <v/>
      </c>
      <c r="AG204" s="10">
        <f t="shared" si="299"/>
        <v>0</v>
      </c>
      <c r="AH204" s="3" t="str">
        <f t="shared" si="295"/>
        <v/>
      </c>
      <c r="AI204" s="3" t="str">
        <f t="shared" si="296"/>
        <v/>
      </c>
      <c r="AJ204" s="3" t="str">
        <f t="array" ref="AJ204">IF(OR(AI204=$AI$15:AI203),"",AI204)</f>
        <v/>
      </c>
      <c r="AK204" s="3" t="str">
        <f t="shared" si="300"/>
        <v/>
      </c>
      <c r="AL204" s="3" t="str">
        <f t="array" ref="AL204">IF(OR(AK204=$AK$15:AK203),"",AK204)</f>
        <v/>
      </c>
      <c r="AM204" s="139" t="str">
        <f t="shared" si="266"/>
        <v/>
      </c>
      <c r="AN204" s="139" t="str">
        <f t="shared" si="267"/>
        <v/>
      </c>
      <c r="AO204" s="139" t="str">
        <f t="shared" si="268"/>
        <v/>
      </c>
      <c r="AP204" s="139" t="str">
        <f t="shared" si="269"/>
        <v/>
      </c>
      <c r="AQ204" s="139" t="str">
        <f t="shared" si="270"/>
        <v/>
      </c>
      <c r="AR204" s="10">
        <f t="shared" si="301"/>
        <v>0</v>
      </c>
      <c r="AS204" s="10">
        <f t="shared" si="302"/>
        <v>0</v>
      </c>
      <c r="AT204" s="10">
        <f t="shared" si="303"/>
        <v>0</v>
      </c>
      <c r="AU204" s="10">
        <f t="shared" si="304"/>
        <v>0</v>
      </c>
      <c r="AV204" s="10">
        <f t="shared" si="271"/>
        <v>0</v>
      </c>
      <c r="AW204" s="10">
        <f t="shared" si="305"/>
        <v>0</v>
      </c>
      <c r="AX204" s="10">
        <f t="shared" si="306"/>
        <v>0</v>
      </c>
      <c r="AY204" s="10">
        <f t="shared" si="307"/>
        <v>0</v>
      </c>
      <c r="AZ204" s="10">
        <f t="shared" si="308"/>
        <v>0</v>
      </c>
      <c r="BA204" s="10">
        <f t="shared" si="272"/>
        <v>0</v>
      </c>
      <c r="BB204" s="10">
        <f t="shared" si="309"/>
        <v>0</v>
      </c>
      <c r="BC204" s="10">
        <f t="shared" si="310"/>
        <v>0</v>
      </c>
      <c r="BD204" s="10">
        <f t="shared" si="311"/>
        <v>0</v>
      </c>
      <c r="BE204" s="10">
        <f t="shared" si="312"/>
        <v>0</v>
      </c>
      <c r="BF204" s="10">
        <f t="shared" si="273"/>
        <v>0</v>
      </c>
      <c r="BG204" s="10">
        <f t="shared" si="313"/>
        <v>0</v>
      </c>
      <c r="BH204" s="10">
        <f t="shared" si="314"/>
        <v>0</v>
      </c>
      <c r="BI204" s="10">
        <f t="shared" si="315"/>
        <v>0</v>
      </c>
      <c r="BJ204" s="10">
        <f t="shared" si="316"/>
        <v>0</v>
      </c>
      <c r="BK204" s="10">
        <f t="shared" si="274"/>
        <v>0</v>
      </c>
      <c r="BL204" s="20">
        <f t="shared" si="275"/>
        <v>0</v>
      </c>
      <c r="BM204" s="20">
        <f t="shared" si="276"/>
        <v>0</v>
      </c>
      <c r="BN204" s="20">
        <f t="shared" si="277"/>
        <v>0</v>
      </c>
      <c r="BO204" s="20">
        <f t="shared" si="278"/>
        <v>0</v>
      </c>
      <c r="BP204" s="10"/>
      <c r="BQ204" s="10"/>
      <c r="BR204" s="10"/>
      <c r="BS204" s="20">
        <f t="shared" si="279"/>
        <v>0</v>
      </c>
      <c r="BT204" s="20">
        <f t="shared" si="280"/>
        <v>0</v>
      </c>
      <c r="BU204" s="20">
        <f t="shared" si="317"/>
        <v>0</v>
      </c>
      <c r="BV204" s="20">
        <f t="shared" si="318"/>
        <v>0</v>
      </c>
      <c r="BW204" s="20">
        <f t="shared" si="319"/>
        <v>0</v>
      </c>
      <c r="BX204" s="20">
        <f t="shared" si="320"/>
        <v>0</v>
      </c>
      <c r="BY204" s="20">
        <f t="shared" si="321"/>
        <v>0</v>
      </c>
      <c r="BZ204" s="20">
        <f t="shared" si="322"/>
        <v>0</v>
      </c>
      <c r="CA204" s="20">
        <f t="shared" si="281"/>
        <v>0</v>
      </c>
      <c r="CB204" s="20">
        <f t="shared" si="282"/>
        <v>0</v>
      </c>
      <c r="CD204" s="20">
        <f t="shared" si="283"/>
        <v>0</v>
      </c>
      <c r="CH204" s="110"/>
      <c r="CI204" s="22"/>
      <c r="CJ204" s="7"/>
      <c r="CV204" s="134">
        <f t="shared" si="297"/>
        <v>0</v>
      </c>
      <c r="CW204" s="134">
        <f t="shared" si="323"/>
        <v>0</v>
      </c>
      <c r="CX204" s="134">
        <f t="shared" si="324"/>
        <v>0</v>
      </c>
      <c r="CY204" s="134">
        <f t="shared" si="325"/>
        <v>0</v>
      </c>
      <c r="CZ204" s="134">
        <f t="shared" si="326"/>
        <v>0</v>
      </c>
      <c r="DA204" s="134">
        <f t="shared" si="327"/>
        <v>0</v>
      </c>
      <c r="DB204" s="134">
        <f t="shared" si="328"/>
        <v>0</v>
      </c>
      <c r="DC204" s="134">
        <f t="shared" si="329"/>
        <v>0</v>
      </c>
      <c r="DD204" s="134">
        <f t="shared" si="330"/>
        <v>0</v>
      </c>
      <c r="DE204" s="134">
        <f t="shared" si="331"/>
        <v>0</v>
      </c>
      <c r="DF204" s="134">
        <f t="shared" si="332"/>
        <v>0</v>
      </c>
      <c r="DG204" s="149">
        <f t="shared" si="284"/>
        <v>0</v>
      </c>
      <c r="DH204" s="149">
        <f t="shared" si="285"/>
        <v>0</v>
      </c>
      <c r="DI204" s="149">
        <f t="shared" si="286"/>
        <v>0</v>
      </c>
      <c r="DJ204" s="149">
        <f t="shared" si="287"/>
        <v>0</v>
      </c>
      <c r="DK204" s="149">
        <f t="shared" si="288"/>
        <v>0</v>
      </c>
      <c r="DL204" s="149">
        <f t="shared" si="289"/>
        <v>0</v>
      </c>
      <c r="DM204" s="149">
        <f t="shared" si="290"/>
        <v>0</v>
      </c>
      <c r="DN204" s="149">
        <f t="shared" si="291"/>
        <v>0</v>
      </c>
      <c r="DO204" s="149">
        <f t="shared" si="292"/>
        <v>0</v>
      </c>
      <c r="DP204" s="149">
        <f t="shared" si="293"/>
        <v>0</v>
      </c>
      <c r="DQ204" s="134">
        <f t="array" ref="DQ204">MIN(IF(JPRL=AI204,$AG$15:$AG$214))</f>
        <v>0</v>
      </c>
      <c r="DR204" s="134">
        <f t="array" ref="DR204">MAX(IF(JPRL=AI204,$AG$15:$AG$214))</f>
        <v>0</v>
      </c>
      <c r="DS204" s="132">
        <f t="shared" si="294"/>
        <v>0</v>
      </c>
    </row>
    <row r="205" spans="1:123" ht="24.95" customHeight="1" x14ac:dyDescent="0.25">
      <c r="A205" s="5">
        <v>191</v>
      </c>
      <c r="B205" s="214"/>
      <c r="C205" s="215"/>
      <c r="D205" s="193"/>
      <c r="E205" s="174"/>
      <c r="F205" s="175"/>
      <c r="G205" s="175"/>
      <c r="H205" s="175"/>
      <c r="I205" s="9"/>
      <c r="J205" s="169"/>
      <c r="K205" s="9"/>
      <c r="L205" s="170"/>
      <c r="M205" s="171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3"/>
      <c r="Y205" s="21"/>
      <c r="Z205" s="176"/>
      <c r="AA205" s="187">
        <f t="shared" si="261"/>
        <v>0</v>
      </c>
      <c r="AB205" s="7">
        <f t="shared" si="262"/>
        <v>0</v>
      </c>
      <c r="AC205" s="7">
        <f t="shared" si="298"/>
        <v>0</v>
      </c>
      <c r="AD205" s="10">
        <f t="shared" si="263"/>
        <v>0</v>
      </c>
      <c r="AE205" s="7">
        <f t="shared" si="264"/>
        <v>0</v>
      </c>
      <c r="AF205" s="7" t="str">
        <f t="shared" si="265"/>
        <v/>
      </c>
      <c r="AG205" s="10">
        <f t="shared" si="299"/>
        <v>0</v>
      </c>
      <c r="AH205" s="3" t="str">
        <f t="shared" si="295"/>
        <v/>
      </c>
      <c r="AI205" s="3" t="str">
        <f t="shared" si="296"/>
        <v/>
      </c>
      <c r="AJ205" s="3" t="str">
        <f t="array" ref="AJ205">IF(OR(AI205=$AI$15:AI204),"",AI205)</f>
        <v/>
      </c>
      <c r="AK205" s="3" t="str">
        <f t="shared" si="300"/>
        <v/>
      </c>
      <c r="AL205" s="3" t="str">
        <f t="array" ref="AL205">IF(OR(AK205=$AK$15:AK204),"",AK205)</f>
        <v/>
      </c>
      <c r="AM205" s="139" t="str">
        <f t="shared" si="266"/>
        <v/>
      </c>
      <c r="AN205" s="139" t="str">
        <f t="shared" si="267"/>
        <v/>
      </c>
      <c r="AO205" s="139" t="str">
        <f t="shared" si="268"/>
        <v/>
      </c>
      <c r="AP205" s="139" t="str">
        <f t="shared" si="269"/>
        <v/>
      </c>
      <c r="AQ205" s="139" t="str">
        <f t="shared" si="270"/>
        <v/>
      </c>
      <c r="AR205" s="10">
        <f t="shared" si="301"/>
        <v>0</v>
      </c>
      <c r="AS205" s="10">
        <f t="shared" si="302"/>
        <v>0</v>
      </c>
      <c r="AT205" s="10">
        <f t="shared" si="303"/>
        <v>0</v>
      </c>
      <c r="AU205" s="10">
        <f t="shared" si="304"/>
        <v>0</v>
      </c>
      <c r="AV205" s="10">
        <f t="shared" si="271"/>
        <v>0</v>
      </c>
      <c r="AW205" s="10">
        <f t="shared" si="305"/>
        <v>0</v>
      </c>
      <c r="AX205" s="10">
        <f t="shared" si="306"/>
        <v>0</v>
      </c>
      <c r="AY205" s="10">
        <f t="shared" si="307"/>
        <v>0</v>
      </c>
      <c r="AZ205" s="10">
        <f t="shared" si="308"/>
        <v>0</v>
      </c>
      <c r="BA205" s="10">
        <f t="shared" si="272"/>
        <v>0</v>
      </c>
      <c r="BB205" s="10">
        <f t="shared" si="309"/>
        <v>0</v>
      </c>
      <c r="BC205" s="10">
        <f t="shared" si="310"/>
        <v>0</v>
      </c>
      <c r="BD205" s="10">
        <f t="shared" si="311"/>
        <v>0</v>
      </c>
      <c r="BE205" s="10">
        <f t="shared" si="312"/>
        <v>0</v>
      </c>
      <c r="BF205" s="10">
        <f t="shared" si="273"/>
        <v>0</v>
      </c>
      <c r="BG205" s="10">
        <f t="shared" si="313"/>
        <v>0</v>
      </c>
      <c r="BH205" s="10">
        <f t="shared" si="314"/>
        <v>0</v>
      </c>
      <c r="BI205" s="10">
        <f t="shared" si="315"/>
        <v>0</v>
      </c>
      <c r="BJ205" s="10">
        <f t="shared" si="316"/>
        <v>0</v>
      </c>
      <c r="BK205" s="10">
        <f t="shared" si="274"/>
        <v>0</v>
      </c>
      <c r="BL205" s="20">
        <f t="shared" si="275"/>
        <v>0</v>
      </c>
      <c r="BM205" s="20">
        <f t="shared" si="276"/>
        <v>0</v>
      </c>
      <c r="BN205" s="20">
        <f t="shared" si="277"/>
        <v>0</v>
      </c>
      <c r="BO205" s="20">
        <f t="shared" si="278"/>
        <v>0</v>
      </c>
      <c r="BP205" s="10"/>
      <c r="BQ205" s="10"/>
      <c r="BR205" s="10"/>
      <c r="BS205" s="20">
        <f t="shared" si="279"/>
        <v>0</v>
      </c>
      <c r="BT205" s="20">
        <f t="shared" si="280"/>
        <v>0</v>
      </c>
      <c r="BU205" s="20">
        <f t="shared" si="317"/>
        <v>0</v>
      </c>
      <c r="BV205" s="20">
        <f t="shared" si="318"/>
        <v>0</v>
      </c>
      <c r="BW205" s="20">
        <f t="shared" si="319"/>
        <v>0</v>
      </c>
      <c r="BX205" s="20">
        <f t="shared" si="320"/>
        <v>0</v>
      </c>
      <c r="BY205" s="20">
        <f t="shared" si="321"/>
        <v>0</v>
      </c>
      <c r="BZ205" s="20">
        <f t="shared" si="322"/>
        <v>0</v>
      </c>
      <c r="CA205" s="20">
        <f t="shared" si="281"/>
        <v>0</v>
      </c>
      <c r="CB205" s="20">
        <f t="shared" si="282"/>
        <v>0</v>
      </c>
      <c r="CD205" s="20">
        <f t="shared" si="283"/>
        <v>0</v>
      </c>
      <c r="CH205" s="110"/>
      <c r="CI205" s="22"/>
      <c r="CJ205" s="7"/>
      <c r="CV205" s="134">
        <f t="shared" si="297"/>
        <v>0</v>
      </c>
      <c r="CW205" s="134">
        <f t="shared" si="323"/>
        <v>0</v>
      </c>
      <c r="CX205" s="134">
        <f t="shared" si="324"/>
        <v>0</v>
      </c>
      <c r="CY205" s="134">
        <f t="shared" si="325"/>
        <v>0</v>
      </c>
      <c r="CZ205" s="134">
        <f t="shared" si="326"/>
        <v>0</v>
      </c>
      <c r="DA205" s="134">
        <f t="shared" si="327"/>
        <v>0</v>
      </c>
      <c r="DB205" s="134">
        <f t="shared" si="328"/>
        <v>0</v>
      </c>
      <c r="DC205" s="134">
        <f t="shared" si="329"/>
        <v>0</v>
      </c>
      <c r="DD205" s="134">
        <f t="shared" si="330"/>
        <v>0</v>
      </c>
      <c r="DE205" s="134">
        <f t="shared" si="331"/>
        <v>0</v>
      </c>
      <c r="DF205" s="134">
        <f t="shared" si="332"/>
        <v>0</v>
      </c>
      <c r="DG205" s="149">
        <f t="shared" si="284"/>
        <v>0</v>
      </c>
      <c r="DH205" s="149">
        <f t="shared" si="285"/>
        <v>0</v>
      </c>
      <c r="DI205" s="149">
        <f t="shared" si="286"/>
        <v>0</v>
      </c>
      <c r="DJ205" s="149">
        <f t="shared" si="287"/>
        <v>0</v>
      </c>
      <c r="DK205" s="149">
        <f t="shared" si="288"/>
        <v>0</v>
      </c>
      <c r="DL205" s="149">
        <f t="shared" si="289"/>
        <v>0</v>
      </c>
      <c r="DM205" s="149">
        <f t="shared" si="290"/>
        <v>0</v>
      </c>
      <c r="DN205" s="149">
        <f t="shared" si="291"/>
        <v>0</v>
      </c>
      <c r="DO205" s="149">
        <f t="shared" si="292"/>
        <v>0</v>
      </c>
      <c r="DP205" s="149">
        <f t="shared" si="293"/>
        <v>0</v>
      </c>
      <c r="DQ205" s="134">
        <f t="array" ref="DQ205">MIN(IF(JPRL=AI205,$AG$15:$AG$214))</f>
        <v>0</v>
      </c>
      <c r="DR205" s="134">
        <f t="array" ref="DR205">MAX(IF(JPRL=AI205,$AG$15:$AG$214))</f>
        <v>0</v>
      </c>
      <c r="DS205" s="132">
        <f t="shared" si="294"/>
        <v>0</v>
      </c>
    </row>
    <row r="206" spans="1:123" ht="24.95" customHeight="1" x14ac:dyDescent="0.25">
      <c r="A206" s="5">
        <v>192</v>
      </c>
      <c r="B206" s="214"/>
      <c r="C206" s="215"/>
      <c r="D206" s="193"/>
      <c r="E206" s="174"/>
      <c r="F206" s="175"/>
      <c r="G206" s="175"/>
      <c r="H206" s="175"/>
      <c r="I206" s="9"/>
      <c r="J206" s="169"/>
      <c r="K206" s="9"/>
      <c r="L206" s="170"/>
      <c r="M206" s="171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3"/>
      <c r="Y206" s="21"/>
      <c r="Z206" s="176"/>
      <c r="AA206" s="187">
        <f t="shared" si="261"/>
        <v>0</v>
      </c>
      <c r="AB206" s="7">
        <f t="shared" si="262"/>
        <v>0</v>
      </c>
      <c r="AC206" s="7">
        <f t="shared" si="298"/>
        <v>0</v>
      </c>
      <c r="AD206" s="10">
        <f t="shared" si="263"/>
        <v>0</v>
      </c>
      <c r="AE206" s="7">
        <f t="shared" si="264"/>
        <v>0</v>
      </c>
      <c r="AF206" s="7" t="str">
        <f t="shared" si="265"/>
        <v/>
      </c>
      <c r="AG206" s="10">
        <f t="shared" si="299"/>
        <v>0</v>
      </c>
      <c r="AH206" s="3" t="str">
        <f t="shared" si="295"/>
        <v/>
      </c>
      <c r="AI206" s="3" t="str">
        <f t="shared" si="296"/>
        <v/>
      </c>
      <c r="AJ206" s="3" t="str">
        <f t="array" ref="AJ206">IF(OR(AI206=$AI$15:AI205),"",AI206)</f>
        <v/>
      </c>
      <c r="AK206" s="3" t="str">
        <f t="shared" si="300"/>
        <v/>
      </c>
      <c r="AL206" s="3" t="str">
        <f t="array" ref="AL206">IF(OR(AK206=$AK$15:AK205),"",AK206)</f>
        <v/>
      </c>
      <c r="AM206" s="139" t="str">
        <f t="shared" si="266"/>
        <v/>
      </c>
      <c r="AN206" s="139" t="str">
        <f t="shared" si="267"/>
        <v/>
      </c>
      <c r="AO206" s="139" t="str">
        <f t="shared" si="268"/>
        <v/>
      </c>
      <c r="AP206" s="139" t="str">
        <f t="shared" si="269"/>
        <v/>
      </c>
      <c r="AQ206" s="139" t="str">
        <f t="shared" si="270"/>
        <v/>
      </c>
      <c r="AR206" s="10">
        <f t="shared" si="301"/>
        <v>0</v>
      </c>
      <c r="AS206" s="10">
        <f t="shared" si="302"/>
        <v>0</v>
      </c>
      <c r="AT206" s="10">
        <f t="shared" si="303"/>
        <v>0</v>
      </c>
      <c r="AU206" s="10">
        <f t="shared" si="304"/>
        <v>0</v>
      </c>
      <c r="AV206" s="10">
        <f t="shared" si="271"/>
        <v>0</v>
      </c>
      <c r="AW206" s="10">
        <f t="shared" si="305"/>
        <v>0</v>
      </c>
      <c r="AX206" s="10">
        <f t="shared" si="306"/>
        <v>0</v>
      </c>
      <c r="AY206" s="10">
        <f t="shared" si="307"/>
        <v>0</v>
      </c>
      <c r="AZ206" s="10">
        <f t="shared" si="308"/>
        <v>0</v>
      </c>
      <c r="BA206" s="10">
        <f t="shared" si="272"/>
        <v>0</v>
      </c>
      <c r="BB206" s="10">
        <f t="shared" si="309"/>
        <v>0</v>
      </c>
      <c r="BC206" s="10">
        <f t="shared" si="310"/>
        <v>0</v>
      </c>
      <c r="BD206" s="10">
        <f t="shared" si="311"/>
        <v>0</v>
      </c>
      <c r="BE206" s="10">
        <f t="shared" si="312"/>
        <v>0</v>
      </c>
      <c r="BF206" s="10">
        <f t="shared" si="273"/>
        <v>0</v>
      </c>
      <c r="BG206" s="10">
        <f t="shared" si="313"/>
        <v>0</v>
      </c>
      <c r="BH206" s="10">
        <f t="shared" si="314"/>
        <v>0</v>
      </c>
      <c r="BI206" s="10">
        <f t="shared" si="315"/>
        <v>0</v>
      </c>
      <c r="BJ206" s="10">
        <f t="shared" si="316"/>
        <v>0</v>
      </c>
      <c r="BK206" s="10">
        <f t="shared" si="274"/>
        <v>0</v>
      </c>
      <c r="BL206" s="20">
        <f t="shared" si="275"/>
        <v>0</v>
      </c>
      <c r="BM206" s="20">
        <f t="shared" si="276"/>
        <v>0</v>
      </c>
      <c r="BN206" s="20">
        <f t="shared" si="277"/>
        <v>0</v>
      </c>
      <c r="BO206" s="20">
        <f t="shared" si="278"/>
        <v>0</v>
      </c>
      <c r="BP206" s="10"/>
      <c r="BQ206" s="10"/>
      <c r="BR206" s="10"/>
      <c r="BS206" s="20">
        <f t="shared" si="279"/>
        <v>0</v>
      </c>
      <c r="BT206" s="20">
        <f t="shared" si="280"/>
        <v>0</v>
      </c>
      <c r="BU206" s="20">
        <f t="shared" si="317"/>
        <v>0</v>
      </c>
      <c r="BV206" s="20">
        <f t="shared" si="318"/>
        <v>0</v>
      </c>
      <c r="BW206" s="20">
        <f t="shared" si="319"/>
        <v>0</v>
      </c>
      <c r="BX206" s="20">
        <f t="shared" si="320"/>
        <v>0</v>
      </c>
      <c r="BY206" s="20">
        <f t="shared" si="321"/>
        <v>0</v>
      </c>
      <c r="BZ206" s="20">
        <f t="shared" si="322"/>
        <v>0</v>
      </c>
      <c r="CA206" s="20">
        <f t="shared" si="281"/>
        <v>0</v>
      </c>
      <c r="CB206" s="20">
        <f t="shared" si="282"/>
        <v>0</v>
      </c>
      <c r="CD206" s="20">
        <f t="shared" si="283"/>
        <v>0</v>
      </c>
      <c r="CH206" s="110"/>
      <c r="CI206" s="22"/>
      <c r="CJ206" s="7"/>
      <c r="CV206" s="134">
        <f t="shared" si="297"/>
        <v>0</v>
      </c>
      <c r="CW206" s="134">
        <f t="shared" si="323"/>
        <v>0</v>
      </c>
      <c r="CX206" s="134">
        <f t="shared" si="324"/>
        <v>0</v>
      </c>
      <c r="CY206" s="134">
        <f t="shared" si="325"/>
        <v>0</v>
      </c>
      <c r="CZ206" s="134">
        <f t="shared" si="326"/>
        <v>0</v>
      </c>
      <c r="DA206" s="134">
        <f t="shared" si="327"/>
        <v>0</v>
      </c>
      <c r="DB206" s="134">
        <f t="shared" si="328"/>
        <v>0</v>
      </c>
      <c r="DC206" s="134">
        <f t="shared" si="329"/>
        <v>0</v>
      </c>
      <c r="DD206" s="134">
        <f t="shared" si="330"/>
        <v>0</v>
      </c>
      <c r="DE206" s="134">
        <f t="shared" si="331"/>
        <v>0</v>
      </c>
      <c r="DF206" s="134">
        <f t="shared" si="332"/>
        <v>0</v>
      </c>
      <c r="DG206" s="149">
        <f t="shared" si="284"/>
        <v>0</v>
      </c>
      <c r="DH206" s="149">
        <f t="shared" si="285"/>
        <v>0</v>
      </c>
      <c r="DI206" s="149">
        <f t="shared" si="286"/>
        <v>0</v>
      </c>
      <c r="DJ206" s="149">
        <f t="shared" si="287"/>
        <v>0</v>
      </c>
      <c r="DK206" s="149">
        <f t="shared" si="288"/>
        <v>0</v>
      </c>
      <c r="DL206" s="149">
        <f t="shared" si="289"/>
        <v>0</v>
      </c>
      <c r="DM206" s="149">
        <f t="shared" si="290"/>
        <v>0</v>
      </c>
      <c r="DN206" s="149">
        <f t="shared" si="291"/>
        <v>0</v>
      </c>
      <c r="DO206" s="149">
        <f t="shared" si="292"/>
        <v>0</v>
      </c>
      <c r="DP206" s="149">
        <f t="shared" si="293"/>
        <v>0</v>
      </c>
      <c r="DQ206" s="134">
        <f t="array" ref="DQ206">MIN(IF(JPRL=AI206,$AG$15:$AG$214))</f>
        <v>0</v>
      </c>
      <c r="DR206" s="134">
        <f t="array" ref="DR206">MAX(IF(JPRL=AI206,$AG$15:$AG$214))</f>
        <v>0</v>
      </c>
      <c r="DS206" s="132">
        <f t="shared" si="294"/>
        <v>0</v>
      </c>
    </row>
    <row r="207" spans="1:123" ht="24.95" customHeight="1" x14ac:dyDescent="0.25">
      <c r="A207" s="5">
        <v>193</v>
      </c>
      <c r="B207" s="214"/>
      <c r="C207" s="215"/>
      <c r="D207" s="193"/>
      <c r="E207" s="174"/>
      <c r="F207" s="175"/>
      <c r="G207" s="175"/>
      <c r="H207" s="175"/>
      <c r="I207" s="9"/>
      <c r="J207" s="169"/>
      <c r="K207" s="9"/>
      <c r="L207" s="170"/>
      <c r="M207" s="171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3"/>
      <c r="Y207" s="21"/>
      <c r="Z207" s="176"/>
      <c r="AA207" s="187">
        <f t="shared" si="261"/>
        <v>0</v>
      </c>
      <c r="AB207" s="7">
        <f t="shared" si="262"/>
        <v>0</v>
      </c>
      <c r="AC207" s="7">
        <f t="shared" ref="AC207:AC214" si="333">IF(OR(J207=$CC$8,J207=$CC$9),1,0)</f>
        <v>0</v>
      </c>
      <c r="AD207" s="10">
        <f t="shared" si="263"/>
        <v>0</v>
      </c>
      <c r="AE207" s="7">
        <f t="shared" si="264"/>
        <v>0</v>
      </c>
      <c r="AF207" s="7" t="str">
        <f t="shared" si="265"/>
        <v/>
      </c>
      <c r="AG207" s="10">
        <f t="shared" ref="AG207:AG214" si="334">I207</f>
        <v>0</v>
      </c>
      <c r="AH207" s="3" t="str">
        <f t="shared" si="295"/>
        <v/>
      </c>
      <c r="AI207" s="3" t="str">
        <f t="shared" si="296"/>
        <v/>
      </c>
      <c r="AJ207" s="3" t="str">
        <f t="array" ref="AJ207">IF(OR(AI207=$AI$15:AI206),"",AI207)</f>
        <v/>
      </c>
      <c r="AK207" s="3" t="str">
        <f t="shared" ref="AK207:AK214" si="335">IF(AND(AF207&lt;&gt;"",OR(J207=$CC$8,J207=$CC$9)),AI207,"")</f>
        <v/>
      </c>
      <c r="AL207" s="3" t="str">
        <f t="array" ref="AL207">IF(OR(AK207=$AK$15:AK206),"",AK207)</f>
        <v/>
      </c>
      <c r="AM207" s="139" t="str">
        <f t="shared" si="266"/>
        <v/>
      </c>
      <c r="AN207" s="139" t="str">
        <f t="shared" si="267"/>
        <v/>
      </c>
      <c r="AO207" s="139" t="str">
        <f t="shared" si="268"/>
        <v/>
      </c>
      <c r="AP207" s="139" t="str">
        <f t="shared" si="269"/>
        <v/>
      </c>
      <c r="AQ207" s="139" t="str">
        <f t="shared" si="270"/>
        <v/>
      </c>
      <c r="AR207" s="10">
        <f t="shared" ref="AR207:AR214" si="336">SUMIFS($K$15:$K$214,$AI$15:$AI$214,AJ207,$J$15:$J$214,$CC$6)</f>
        <v>0</v>
      </c>
      <c r="AS207" s="10">
        <f t="shared" ref="AS207:AS214" si="337">SUMIFS($K$15:$K$214,$AI$15:$AI$214,AJ207,$J$15:$J$214,$CC$7)</f>
        <v>0</v>
      </c>
      <c r="AT207" s="10">
        <f t="shared" ref="AT207:AT214" si="338">SUMIFS($K$15:$K$214,$AI$15:$AI$214,AJ207,$J$15:$J$214,$CC$8)</f>
        <v>0</v>
      </c>
      <c r="AU207" s="10">
        <f t="shared" ref="AU207:AU214" si="339">SUMIFS($K$15:$K$214,$AI$15:$AI$214,AJ207,$J$15:$J$214,$CC$9)</f>
        <v>0</v>
      </c>
      <c r="AV207" s="10">
        <f t="shared" si="271"/>
        <v>0</v>
      </c>
      <c r="AW207" s="10">
        <f t="shared" ref="AW207:AW214" si="340">SUMIFS($K$15:$K$214,$AI$15:$AI$214,AJ207,$J$15:$J$214,$CC$10)</f>
        <v>0</v>
      </c>
      <c r="AX207" s="10">
        <f t="shared" ref="AX207:AX214" si="341">SUMIFS($K$15:$K$214,$AI$15:$AI$214,AJ207,$J$15:$J$214,$CC$11)</f>
        <v>0</v>
      </c>
      <c r="AY207" s="10">
        <f t="shared" ref="AY207:AY214" si="342">SUMIFS($K$15:$K$214,$AI$15:$AI$214,AJ207,$J$15:$J$214,$CC$12)</f>
        <v>0</v>
      </c>
      <c r="AZ207" s="10">
        <f t="shared" ref="AZ207:AZ214" si="343">SUMIFS($K$15:$K$214,$AI$15:$AI$214,AJ207,$J$15:$J$214,$CC$13)</f>
        <v>0</v>
      </c>
      <c r="BA207" s="10">
        <f t="shared" si="272"/>
        <v>0</v>
      </c>
      <c r="BB207" s="10">
        <f t="shared" ref="BB207:BB214" si="344">SUMIFS($K$15:$K$214,$AI$15:$AI$214,AI207,$J$15:$J$214,$CC$6)</f>
        <v>0</v>
      </c>
      <c r="BC207" s="10">
        <f t="shared" ref="BC207:BC214" si="345">SUMIFS($K$15:$K$214,$AI$15:$AI$214,AI207,$J$15:$J$214,$CC$7)</f>
        <v>0</v>
      </c>
      <c r="BD207" s="10">
        <f t="shared" ref="BD207:BD214" si="346">SUMIFS($K$15:$K$214,$AI$15:$AI$214,AI207,$J$15:$J$214,$CC$8)</f>
        <v>0</v>
      </c>
      <c r="BE207" s="10">
        <f t="shared" ref="BE207:BE214" si="347">SUMIFS($K$15:$K$214,$AI$15:$AI$214,AI207,$J$15:$J$214,$CC$9)</f>
        <v>0</v>
      </c>
      <c r="BF207" s="10">
        <f t="shared" si="273"/>
        <v>0</v>
      </c>
      <c r="BG207" s="10">
        <f t="shared" ref="BG207:BG214" si="348">SUMIFS($K$15:$K$214,$AI$15:$AI$214,AI207,$J$15:$J$214,$CC$10)</f>
        <v>0</v>
      </c>
      <c r="BH207" s="10">
        <f t="shared" ref="BH207:BH214" si="349">SUMIFS($K$15:$K$214,$AI$15:$AI$214,AI207,$J$15:$J$214,$CC$11)</f>
        <v>0</v>
      </c>
      <c r="BI207" s="10">
        <f t="shared" ref="BI207:BI214" si="350">SUMIFS($K$15:$K$214,$AI$15:$AI$214,AI207,$J$15:$J$214,$CC$12)</f>
        <v>0</v>
      </c>
      <c r="BJ207" s="10">
        <f t="shared" ref="BJ207:BJ214" si="351">SUMIFS($K$15:$K$214,$AI$15:$AI$214,AI207,$J$15:$J$214,$CC$13)</f>
        <v>0</v>
      </c>
      <c r="BK207" s="10">
        <f t="shared" si="274"/>
        <v>0</v>
      </c>
      <c r="BL207" s="20">
        <f t="shared" si="275"/>
        <v>0</v>
      </c>
      <c r="BM207" s="20">
        <f t="shared" si="276"/>
        <v>0</v>
      </c>
      <c r="BN207" s="20">
        <f t="shared" si="277"/>
        <v>0</v>
      </c>
      <c r="BO207" s="20">
        <f t="shared" si="278"/>
        <v>0</v>
      </c>
      <c r="BP207" s="10"/>
      <c r="BQ207" s="10"/>
      <c r="BR207" s="10"/>
      <c r="BS207" s="20">
        <f t="shared" si="279"/>
        <v>0</v>
      </c>
      <c r="BT207" s="20">
        <f t="shared" si="280"/>
        <v>0</v>
      </c>
      <c r="BU207" s="20">
        <f t="shared" ref="BU207:BU214" si="352">IF(AND(BB207&gt;AG207,J207=$BU$14),1,0)</f>
        <v>0</v>
      </c>
      <c r="BV207" s="20">
        <f t="shared" ref="BV207:BV214" si="353">IF(AND(BC207&gt;AG207,J207=$BV$14),1,0)</f>
        <v>0</v>
      </c>
      <c r="BW207" s="20">
        <f t="shared" ref="BW207:BW214" si="354">IF(AND(BD207&gt;AG207,J207=$BW$14),1,0)</f>
        <v>0</v>
      </c>
      <c r="BX207" s="20">
        <f t="shared" ref="BX207:BX214" si="355">IF(AND(BE207&gt;AG207,J207=$BX$14),1,0)</f>
        <v>0</v>
      </c>
      <c r="BY207" s="20">
        <f t="shared" ref="BY207:BY214" si="356">IF(AND(BF207&gt;AG207,OR(J207=$CC$8,J207=$CC$9)),1,0)</f>
        <v>0</v>
      </c>
      <c r="BZ207" s="20">
        <f t="shared" ref="BZ207:BZ214" si="357">IF(AND(BJ207&gt;AG207,J207=$BZ$14),1,0)</f>
        <v>0</v>
      </c>
      <c r="CA207" s="20">
        <f t="shared" si="281"/>
        <v>0</v>
      </c>
      <c r="CB207" s="20">
        <f t="shared" si="282"/>
        <v>0</v>
      </c>
      <c r="CD207" s="20">
        <f t="shared" si="283"/>
        <v>0</v>
      </c>
      <c r="CH207" s="110"/>
      <c r="CI207" s="22"/>
      <c r="CJ207" s="7"/>
      <c r="CV207" s="134">
        <f t="shared" si="297"/>
        <v>0</v>
      </c>
      <c r="CW207" s="134">
        <f t="shared" ref="CW207:CW214" si="358">SUMIF(JPRL,AL207,$N$15:$N$214)</f>
        <v>0</v>
      </c>
      <c r="CX207" s="134">
        <f t="shared" ref="CX207:CX214" si="359">SUMIF(JPRL,AL207,$O$15:$O$214)</f>
        <v>0</v>
      </c>
      <c r="CY207" s="134">
        <f t="shared" ref="CY207:CY214" si="360">SUMIF(JPRL,AL207,$P$15:$P$214)</f>
        <v>0</v>
      </c>
      <c r="CZ207" s="134">
        <f t="shared" ref="CZ207:CZ214" si="361">SUMIF(JPRL,AL207,$Q$15:$Q$214)</f>
        <v>0</v>
      </c>
      <c r="DA207" s="134">
        <f t="shared" ref="DA207:DA214" si="362">SUMIF(JPRL,AL207,$R$15:$R$214)</f>
        <v>0</v>
      </c>
      <c r="DB207" s="134">
        <f t="shared" ref="DB207:DB214" si="363">SUMIF(JPRL,AL207,$S$15:$S$214)</f>
        <v>0</v>
      </c>
      <c r="DC207" s="134">
        <f t="shared" ref="DC207:DC214" si="364">SUMIF(JPRL,AL207,$T$15:$T$214)</f>
        <v>0</v>
      </c>
      <c r="DD207" s="134">
        <f t="shared" ref="DD207:DD214" si="365">SUMIF(JPRL,AL207,$U$15:$U$214)</f>
        <v>0</v>
      </c>
      <c r="DE207" s="134">
        <f t="shared" ref="DE207:DE214" si="366">SUMIF(JPRL,AL207,$V$15:$V$214)</f>
        <v>0</v>
      </c>
      <c r="DF207" s="134">
        <f t="shared" ref="DF207:DF214" si="367">SUMIF(JPRL,AL207,$W$15:$W$214)</f>
        <v>0</v>
      </c>
      <c r="DG207" s="149">
        <f t="shared" si="284"/>
        <v>0</v>
      </c>
      <c r="DH207" s="149">
        <f t="shared" si="285"/>
        <v>0</v>
      </c>
      <c r="DI207" s="149">
        <f t="shared" si="286"/>
        <v>0</v>
      </c>
      <c r="DJ207" s="149">
        <f t="shared" si="287"/>
        <v>0</v>
      </c>
      <c r="DK207" s="149">
        <f t="shared" si="288"/>
        <v>0</v>
      </c>
      <c r="DL207" s="149">
        <f t="shared" si="289"/>
        <v>0</v>
      </c>
      <c r="DM207" s="149">
        <f t="shared" si="290"/>
        <v>0</v>
      </c>
      <c r="DN207" s="149">
        <f t="shared" si="291"/>
        <v>0</v>
      </c>
      <c r="DO207" s="149">
        <f t="shared" si="292"/>
        <v>0</v>
      </c>
      <c r="DP207" s="149">
        <f t="shared" si="293"/>
        <v>0</v>
      </c>
      <c r="DQ207" s="134">
        <f t="array" ref="DQ207">MIN(IF(JPRL=AI207,$AG$15:$AG$214))</f>
        <v>0</v>
      </c>
      <c r="DR207" s="134">
        <f t="array" ref="DR207">MAX(IF(JPRL=AI207,$AG$15:$AG$214))</f>
        <v>0</v>
      </c>
      <c r="DS207" s="132">
        <f t="shared" si="294"/>
        <v>0</v>
      </c>
    </row>
    <row r="208" spans="1:123" ht="24.95" customHeight="1" x14ac:dyDescent="0.25">
      <c r="A208" s="5">
        <v>194</v>
      </c>
      <c r="B208" s="214"/>
      <c r="C208" s="215"/>
      <c r="D208" s="193"/>
      <c r="E208" s="174"/>
      <c r="F208" s="175"/>
      <c r="G208" s="175"/>
      <c r="H208" s="175"/>
      <c r="I208" s="9"/>
      <c r="J208" s="169"/>
      <c r="K208" s="9"/>
      <c r="L208" s="170"/>
      <c r="M208" s="171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3"/>
      <c r="Y208" s="21"/>
      <c r="Z208" s="176"/>
      <c r="AA208" s="187">
        <f t="shared" ref="AA208:AA214" si="368">Z208*K208</f>
        <v>0</v>
      </c>
      <c r="AB208" s="7">
        <f t="shared" ref="AB208:AB214" si="369">IF(AND(K208&gt;0,OR(F208="",I208="",J208="",Z208="",E208="",B208="",L208="",D208="")),1,0)</f>
        <v>0</v>
      </c>
      <c r="AC208" s="7">
        <f t="shared" si="333"/>
        <v>0</v>
      </c>
      <c r="AD208" s="10">
        <f t="shared" ref="AD208:AD214" si="370">VLOOKUP(AJ208,AF208:AG407,2,0)</f>
        <v>0</v>
      </c>
      <c r="AE208" s="7">
        <f t="shared" ref="AE208:AE214" si="371">IF(AND(AC208=1,OR(CV208&lt;&gt;K208)),1,0)</f>
        <v>0</v>
      </c>
      <c r="AF208" s="7" t="str">
        <f t="shared" ref="AF208:AF214" si="372">F208&amp;G208&amp;H208&amp;E208</f>
        <v/>
      </c>
      <c r="AG208" s="10">
        <f t="shared" si="334"/>
        <v>0</v>
      </c>
      <c r="AH208" s="3" t="str">
        <f t="shared" si="295"/>
        <v/>
      </c>
      <c r="AI208" s="3" t="str">
        <f t="shared" si="296"/>
        <v/>
      </c>
      <c r="AJ208" s="3" t="str">
        <f t="array" ref="AJ208">IF(OR(AI208=$AI$15:AI207),"",AI208)</f>
        <v/>
      </c>
      <c r="AK208" s="3" t="str">
        <f t="shared" si="335"/>
        <v/>
      </c>
      <c r="AL208" s="3" t="str">
        <f t="array" ref="AL208">IF(OR(AK208=$AK$15:AK207),"",AK208)</f>
        <v/>
      </c>
      <c r="AM208" s="139" t="str">
        <f t="shared" ref="AM208:AM214" si="373">IF(B208="","",B208)</f>
        <v/>
      </c>
      <c r="AN208" s="139" t="str">
        <f t="shared" ref="AN208:AN214" si="374">IF(E208="","",E208)</f>
        <v/>
      </c>
      <c r="AO208" s="139" t="str">
        <f t="shared" ref="AO208:AO214" si="375">IF(F208="","",F208)</f>
        <v/>
      </c>
      <c r="AP208" s="139" t="str">
        <f t="shared" ref="AP208:AP214" si="376">IF(G208="","",G208)</f>
        <v/>
      </c>
      <c r="AQ208" s="139" t="str">
        <f t="shared" ref="AQ208:AQ214" si="377">IF(H208="","",H208)</f>
        <v/>
      </c>
      <c r="AR208" s="10">
        <f t="shared" si="336"/>
        <v>0</v>
      </c>
      <c r="AS208" s="10">
        <f t="shared" si="337"/>
        <v>0</v>
      </c>
      <c r="AT208" s="10">
        <f t="shared" si="338"/>
        <v>0</v>
      </c>
      <c r="AU208" s="10">
        <f t="shared" si="339"/>
        <v>0</v>
      </c>
      <c r="AV208" s="10">
        <f t="shared" ref="AV208:AV214" si="378">AU208+AT208</f>
        <v>0</v>
      </c>
      <c r="AW208" s="10">
        <f t="shared" si="340"/>
        <v>0</v>
      </c>
      <c r="AX208" s="10">
        <f t="shared" si="341"/>
        <v>0</v>
      </c>
      <c r="AY208" s="10">
        <f t="shared" si="342"/>
        <v>0</v>
      </c>
      <c r="AZ208" s="10">
        <f t="shared" si="343"/>
        <v>0</v>
      </c>
      <c r="BA208" s="10">
        <f t="shared" ref="BA208:BA214" si="379">SUMIFS($K$15:$K$214,$AI$15:$AI$214,AJ208,$J$15:$J$214,$CC$14)</f>
        <v>0</v>
      </c>
      <c r="BB208" s="10">
        <f t="shared" si="344"/>
        <v>0</v>
      </c>
      <c r="BC208" s="10">
        <f t="shared" si="345"/>
        <v>0</v>
      </c>
      <c r="BD208" s="10">
        <f t="shared" si="346"/>
        <v>0</v>
      </c>
      <c r="BE208" s="10">
        <f t="shared" si="347"/>
        <v>0</v>
      </c>
      <c r="BF208" s="10">
        <f t="shared" ref="BF208:BF214" si="380">BE208+BD208</f>
        <v>0</v>
      </c>
      <c r="BG208" s="10">
        <f t="shared" si="348"/>
        <v>0</v>
      </c>
      <c r="BH208" s="10">
        <f t="shared" si="349"/>
        <v>0</v>
      </c>
      <c r="BI208" s="10">
        <f t="shared" si="350"/>
        <v>0</v>
      </c>
      <c r="BJ208" s="10">
        <f t="shared" si="351"/>
        <v>0</v>
      </c>
      <c r="BK208" s="10">
        <f t="shared" ref="BK208:BK214" si="381">SUMIFS($K$15:$K$214,$AI$15:$AI$214,AI208,$J$15:$J$214,$CC$14)</f>
        <v>0</v>
      </c>
      <c r="BL208" s="20">
        <f t="shared" ref="BL208:BL214" si="382">IF(AR208&gt;VLOOKUP(AJ208,$AF$15:$AG$214,2,0),1,0)</f>
        <v>0</v>
      </c>
      <c r="BM208" s="20">
        <f t="shared" ref="BM208:BM214" si="383">IF(AS208&gt;VLOOKUP(AJ208,$AF$15:$AG$214,2,0),1,0)</f>
        <v>0</v>
      </c>
      <c r="BN208" s="20">
        <f t="shared" ref="BN208:BN214" si="384">IF(AV208&gt;VLOOKUP(AJ208,$AF$15:$AG$214,2,0),1,0)</f>
        <v>0</v>
      </c>
      <c r="BO208" s="20">
        <f t="shared" ref="BO208:BO214" si="385">IF(AW208&gt;VLOOKUP(AK208,$AF$15:$AG$214,2,0),1,0)</f>
        <v>0</v>
      </c>
      <c r="BP208" s="10"/>
      <c r="BQ208" s="10"/>
      <c r="BR208" s="10"/>
      <c r="BS208" s="20">
        <f t="shared" ref="BS208:BS214" si="386">IF(AZ208&gt;VLOOKUP(AJ208,$AF$15:$AG$214,2,0),1,0)</f>
        <v>0</v>
      </c>
      <c r="BT208" s="20">
        <f t="shared" ref="BT208:BT214" si="387">IF(BA208&gt;VLOOKUP(AJ208,$AF$15:$AG$214,2,0),1,0)</f>
        <v>0</v>
      </c>
      <c r="BU208" s="20">
        <f t="shared" si="352"/>
        <v>0</v>
      </c>
      <c r="BV208" s="20">
        <f t="shared" si="353"/>
        <v>0</v>
      </c>
      <c r="BW208" s="20">
        <f t="shared" si="354"/>
        <v>0</v>
      </c>
      <c r="BX208" s="20">
        <f t="shared" si="355"/>
        <v>0</v>
      </c>
      <c r="BY208" s="20">
        <f t="shared" si="356"/>
        <v>0</v>
      </c>
      <c r="BZ208" s="20">
        <f t="shared" si="357"/>
        <v>0</v>
      </c>
      <c r="CA208" s="20">
        <f t="shared" ref="CA208:CA214" si="388">IF(AND(BK208&gt;AG208,J208=$CA$14),1,0)</f>
        <v>0</v>
      </c>
      <c r="CB208" s="20">
        <f t="shared" ref="CB208:CB214" si="389">SUM(BU208:CA208)</f>
        <v>0</v>
      </c>
      <c r="CD208" s="20">
        <f t="shared" ref="CD208:CD214" si="390">IF(AND(J208=$CC$6,Z208&gt;$CD$6),1,IF(AND(J208=$CC$7,Z208&gt;$CD$7),1,IF(AND(J208=$CC$8,Z208&gt;$CD$8),1,IF(AND(J208=$CC$9,Z208&gt;$CD$9),1,IF(AND(J208=$CC$10,Z208&gt;$CD$10),1,IF(AND(J208=$CC$11,Z208&gt;$CD$11),1,IF(AND(J208=$CC$12,Z208&gt;$CD$12),1,IF(AND(J208=$CC$13,Z208&gt;$CD$13),1,IF(AND(J208=$CC$14,Z208&gt;$CD$14),1,0)))))))))</f>
        <v>0</v>
      </c>
      <c r="CH208" s="110"/>
      <c r="CI208" s="22"/>
      <c r="CJ208" s="7"/>
      <c r="CV208" s="134">
        <f t="shared" si="297"/>
        <v>0</v>
      </c>
      <c r="CW208" s="134">
        <f t="shared" si="358"/>
        <v>0</v>
      </c>
      <c r="CX208" s="134">
        <f t="shared" si="359"/>
        <v>0</v>
      </c>
      <c r="CY208" s="134">
        <f t="shared" si="360"/>
        <v>0</v>
      </c>
      <c r="CZ208" s="134">
        <f t="shared" si="361"/>
        <v>0</v>
      </c>
      <c r="DA208" s="134">
        <f t="shared" si="362"/>
        <v>0</v>
      </c>
      <c r="DB208" s="134">
        <f t="shared" si="363"/>
        <v>0</v>
      </c>
      <c r="DC208" s="134">
        <f t="shared" si="364"/>
        <v>0</v>
      </c>
      <c r="DD208" s="134">
        <f t="shared" si="365"/>
        <v>0</v>
      </c>
      <c r="DE208" s="134">
        <f t="shared" si="366"/>
        <v>0</v>
      </c>
      <c r="DF208" s="134">
        <f t="shared" si="367"/>
        <v>0</v>
      </c>
      <c r="DG208" s="149">
        <f t="shared" ref="DG208:DG214" si="391">IF(CW208=0,0,CW208/BF208)</f>
        <v>0</v>
      </c>
      <c r="DH208" s="149">
        <f t="shared" ref="DH208:DH214" si="392">IF(CX208=0,0,CX208/BF208)</f>
        <v>0</v>
      </c>
      <c r="DI208" s="149">
        <f t="shared" ref="DI208:DI214" si="393">IF(CY208=0,0,CY208/BF208)</f>
        <v>0</v>
      </c>
      <c r="DJ208" s="149">
        <f t="shared" ref="DJ208:DJ214" si="394">IF(CZ208=0,0,CZ208/BF208)</f>
        <v>0</v>
      </c>
      <c r="DK208" s="149">
        <f t="shared" ref="DK208:DK214" si="395">IF(DA208=0,0,DA208/BF208)</f>
        <v>0</v>
      </c>
      <c r="DL208" s="149">
        <f t="shared" ref="DL208:DL214" si="396">IF(DB208=0,0,DB208/BF208)</f>
        <v>0</v>
      </c>
      <c r="DM208" s="149">
        <f t="shared" ref="DM208:DM214" si="397">IF(DC208=0,0,DC208/BF208)</f>
        <v>0</v>
      </c>
      <c r="DN208" s="149">
        <f t="shared" ref="DN208:DN214" si="398">IF(DD208=0,0,DD208/BF208)</f>
        <v>0</v>
      </c>
      <c r="DO208" s="149">
        <f t="shared" ref="DO208:DO214" si="399">IF(DE208=0,0,DE208/BF208)</f>
        <v>0</v>
      </c>
      <c r="DP208" s="149">
        <f t="shared" ref="DP208:DP214" si="400">IF(DF208=0,0,DF208/BF208)</f>
        <v>0</v>
      </c>
      <c r="DQ208" s="134">
        <f t="array" ref="DQ208">MIN(IF(JPRL=AI208,$AG$15:$AG$214))</f>
        <v>0</v>
      </c>
      <c r="DR208" s="134">
        <f t="array" ref="DR208">MAX(IF(JPRL=AI208,$AG$15:$AG$214))</f>
        <v>0</v>
      </c>
      <c r="DS208" s="132">
        <f t="shared" ref="DS208:DS214" si="401">IF(F208="",0,IF(DQ208&lt;&gt;DR208,1,0))</f>
        <v>0</v>
      </c>
    </row>
    <row r="209" spans="1:123" ht="24.95" customHeight="1" x14ac:dyDescent="0.25">
      <c r="A209" s="5">
        <v>195</v>
      </c>
      <c r="B209" s="214"/>
      <c r="C209" s="215"/>
      <c r="D209" s="193"/>
      <c r="E209" s="174"/>
      <c r="F209" s="175"/>
      <c r="G209" s="175"/>
      <c r="H209" s="175"/>
      <c r="I209" s="9"/>
      <c r="J209" s="169"/>
      <c r="K209" s="9"/>
      <c r="L209" s="170"/>
      <c r="M209" s="171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13"/>
      <c r="Y209" s="21"/>
      <c r="Z209" s="176"/>
      <c r="AA209" s="187">
        <f t="shared" si="368"/>
        <v>0</v>
      </c>
      <c r="AB209" s="7">
        <f t="shared" si="369"/>
        <v>0</v>
      </c>
      <c r="AC209" s="7">
        <f t="shared" si="333"/>
        <v>0</v>
      </c>
      <c r="AD209" s="10">
        <f t="shared" si="370"/>
        <v>0</v>
      </c>
      <c r="AE209" s="7">
        <f t="shared" si="371"/>
        <v>0</v>
      </c>
      <c r="AF209" s="7" t="str">
        <f t="shared" si="372"/>
        <v/>
      </c>
      <c r="AG209" s="10">
        <f t="shared" si="334"/>
        <v>0</v>
      </c>
      <c r="AH209" s="3" t="str">
        <f t="shared" ref="AH209:AH214" si="402">IF(AF209="","",COUNTIF($AF$15:$AF$214,AF209))</f>
        <v/>
      </c>
      <c r="AI209" s="3" t="str">
        <f t="shared" ref="AI209:AI214" si="403">IF(AF209="","",IF(AH209&gt;=1,AF209,""))</f>
        <v/>
      </c>
      <c r="AJ209" s="3" t="str">
        <f t="array" ref="AJ209">IF(OR(AI209=$AI$15:AI208),"",AI209)</f>
        <v/>
      </c>
      <c r="AK209" s="3" t="str">
        <f t="shared" si="335"/>
        <v/>
      </c>
      <c r="AL209" s="3" t="str">
        <f t="array" ref="AL209">IF(OR(AK209=$AK$15:AK208),"",AK209)</f>
        <v/>
      </c>
      <c r="AM209" s="139" t="str">
        <f t="shared" si="373"/>
        <v/>
      </c>
      <c r="AN209" s="139" t="str">
        <f t="shared" si="374"/>
        <v/>
      </c>
      <c r="AO209" s="139" t="str">
        <f t="shared" si="375"/>
        <v/>
      </c>
      <c r="AP209" s="139" t="str">
        <f t="shared" si="376"/>
        <v/>
      </c>
      <c r="AQ209" s="139" t="str">
        <f t="shared" si="377"/>
        <v/>
      </c>
      <c r="AR209" s="10">
        <f t="shared" si="336"/>
        <v>0</v>
      </c>
      <c r="AS209" s="10">
        <f t="shared" si="337"/>
        <v>0</v>
      </c>
      <c r="AT209" s="10">
        <f t="shared" si="338"/>
        <v>0</v>
      </c>
      <c r="AU209" s="10">
        <f t="shared" si="339"/>
        <v>0</v>
      </c>
      <c r="AV209" s="10">
        <f t="shared" si="378"/>
        <v>0</v>
      </c>
      <c r="AW209" s="10">
        <f t="shared" si="340"/>
        <v>0</v>
      </c>
      <c r="AX209" s="10">
        <f t="shared" si="341"/>
        <v>0</v>
      </c>
      <c r="AY209" s="10">
        <f t="shared" si="342"/>
        <v>0</v>
      </c>
      <c r="AZ209" s="10">
        <f t="shared" si="343"/>
        <v>0</v>
      </c>
      <c r="BA209" s="10">
        <f t="shared" si="379"/>
        <v>0</v>
      </c>
      <c r="BB209" s="10">
        <f t="shared" si="344"/>
        <v>0</v>
      </c>
      <c r="BC209" s="10">
        <f t="shared" si="345"/>
        <v>0</v>
      </c>
      <c r="BD209" s="10">
        <f t="shared" si="346"/>
        <v>0</v>
      </c>
      <c r="BE209" s="10">
        <f t="shared" si="347"/>
        <v>0</v>
      </c>
      <c r="BF209" s="10">
        <f t="shared" si="380"/>
        <v>0</v>
      </c>
      <c r="BG209" s="10">
        <f t="shared" si="348"/>
        <v>0</v>
      </c>
      <c r="BH209" s="10">
        <f t="shared" si="349"/>
        <v>0</v>
      </c>
      <c r="BI209" s="10">
        <f t="shared" si="350"/>
        <v>0</v>
      </c>
      <c r="BJ209" s="10">
        <f t="shared" si="351"/>
        <v>0</v>
      </c>
      <c r="BK209" s="10">
        <f t="shared" si="381"/>
        <v>0</v>
      </c>
      <c r="BL209" s="20">
        <f t="shared" si="382"/>
        <v>0</v>
      </c>
      <c r="BM209" s="20">
        <f t="shared" si="383"/>
        <v>0</v>
      </c>
      <c r="BN209" s="20">
        <f t="shared" si="384"/>
        <v>0</v>
      </c>
      <c r="BO209" s="20">
        <f t="shared" si="385"/>
        <v>0</v>
      </c>
      <c r="BP209" s="10"/>
      <c r="BQ209" s="10"/>
      <c r="BR209" s="10"/>
      <c r="BS209" s="20">
        <f t="shared" si="386"/>
        <v>0</v>
      </c>
      <c r="BT209" s="20">
        <f t="shared" si="387"/>
        <v>0</v>
      </c>
      <c r="BU209" s="20">
        <f t="shared" si="352"/>
        <v>0</v>
      </c>
      <c r="BV209" s="20">
        <f t="shared" si="353"/>
        <v>0</v>
      </c>
      <c r="BW209" s="20">
        <f t="shared" si="354"/>
        <v>0</v>
      </c>
      <c r="BX209" s="20">
        <f t="shared" si="355"/>
        <v>0</v>
      </c>
      <c r="BY209" s="20">
        <f t="shared" si="356"/>
        <v>0</v>
      </c>
      <c r="BZ209" s="20">
        <f t="shared" si="357"/>
        <v>0</v>
      </c>
      <c r="CA209" s="20">
        <f t="shared" si="388"/>
        <v>0</v>
      </c>
      <c r="CB209" s="20">
        <f t="shared" si="389"/>
        <v>0</v>
      </c>
      <c r="CD209" s="20">
        <f t="shared" si="390"/>
        <v>0</v>
      </c>
      <c r="CH209" s="110"/>
      <c r="CI209" s="22"/>
      <c r="CJ209" s="7"/>
      <c r="CV209" s="134">
        <f t="shared" ref="CV209:CV214" si="404">SUM(N209:W209)</f>
        <v>0</v>
      </c>
      <c r="CW209" s="134">
        <f t="shared" si="358"/>
        <v>0</v>
      </c>
      <c r="CX209" s="134">
        <f t="shared" si="359"/>
        <v>0</v>
      </c>
      <c r="CY209" s="134">
        <f t="shared" si="360"/>
        <v>0</v>
      </c>
      <c r="CZ209" s="134">
        <f t="shared" si="361"/>
        <v>0</v>
      </c>
      <c r="DA209" s="134">
        <f t="shared" si="362"/>
        <v>0</v>
      </c>
      <c r="DB209" s="134">
        <f t="shared" si="363"/>
        <v>0</v>
      </c>
      <c r="DC209" s="134">
        <f t="shared" si="364"/>
        <v>0</v>
      </c>
      <c r="DD209" s="134">
        <f t="shared" si="365"/>
        <v>0</v>
      </c>
      <c r="DE209" s="134">
        <f t="shared" si="366"/>
        <v>0</v>
      </c>
      <c r="DF209" s="134">
        <f t="shared" si="367"/>
        <v>0</v>
      </c>
      <c r="DG209" s="149">
        <f t="shared" si="391"/>
        <v>0</v>
      </c>
      <c r="DH209" s="149">
        <f t="shared" si="392"/>
        <v>0</v>
      </c>
      <c r="DI209" s="149">
        <f t="shared" si="393"/>
        <v>0</v>
      </c>
      <c r="DJ209" s="149">
        <f t="shared" si="394"/>
        <v>0</v>
      </c>
      <c r="DK209" s="149">
        <f t="shared" si="395"/>
        <v>0</v>
      </c>
      <c r="DL209" s="149">
        <f t="shared" si="396"/>
        <v>0</v>
      </c>
      <c r="DM209" s="149">
        <f t="shared" si="397"/>
        <v>0</v>
      </c>
      <c r="DN209" s="149">
        <f t="shared" si="398"/>
        <v>0</v>
      </c>
      <c r="DO209" s="149">
        <f t="shared" si="399"/>
        <v>0</v>
      </c>
      <c r="DP209" s="149">
        <f t="shared" si="400"/>
        <v>0</v>
      </c>
      <c r="DQ209" s="134">
        <f t="array" ref="DQ209">MIN(IF(JPRL=AI209,$AG$15:$AG$214))</f>
        <v>0</v>
      </c>
      <c r="DR209" s="134">
        <f t="array" ref="DR209">MAX(IF(JPRL=AI209,$AG$15:$AG$214))</f>
        <v>0</v>
      </c>
      <c r="DS209" s="132">
        <f t="shared" si="401"/>
        <v>0</v>
      </c>
    </row>
    <row r="210" spans="1:123" ht="24.95" customHeight="1" x14ac:dyDescent="0.25">
      <c r="A210" s="5">
        <v>196</v>
      </c>
      <c r="B210" s="214"/>
      <c r="C210" s="215"/>
      <c r="D210" s="193"/>
      <c r="E210" s="174"/>
      <c r="F210" s="175"/>
      <c r="G210" s="175"/>
      <c r="H210" s="175"/>
      <c r="I210" s="9"/>
      <c r="J210" s="169"/>
      <c r="K210" s="9"/>
      <c r="L210" s="170"/>
      <c r="M210" s="171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13"/>
      <c r="Y210" s="21"/>
      <c r="Z210" s="176"/>
      <c r="AA210" s="187">
        <f t="shared" si="368"/>
        <v>0</v>
      </c>
      <c r="AB210" s="7">
        <f t="shared" si="369"/>
        <v>0</v>
      </c>
      <c r="AC210" s="7">
        <f t="shared" si="333"/>
        <v>0</v>
      </c>
      <c r="AD210" s="10">
        <f t="shared" si="370"/>
        <v>0</v>
      </c>
      <c r="AE210" s="7">
        <f t="shared" si="371"/>
        <v>0</v>
      </c>
      <c r="AF210" s="7" t="str">
        <f t="shared" si="372"/>
        <v/>
      </c>
      <c r="AG210" s="10">
        <f t="shared" si="334"/>
        <v>0</v>
      </c>
      <c r="AH210" s="3" t="str">
        <f t="shared" si="402"/>
        <v/>
      </c>
      <c r="AI210" s="3" t="str">
        <f t="shared" si="403"/>
        <v/>
      </c>
      <c r="AJ210" s="3" t="str">
        <f t="array" ref="AJ210">IF(OR(AI210=$AI$15:AI209),"",AI210)</f>
        <v/>
      </c>
      <c r="AK210" s="3" t="str">
        <f t="shared" si="335"/>
        <v/>
      </c>
      <c r="AL210" s="3" t="str">
        <f t="array" ref="AL210">IF(OR(AK210=$AK$15:AK209),"",AK210)</f>
        <v/>
      </c>
      <c r="AM210" s="139" t="str">
        <f t="shared" si="373"/>
        <v/>
      </c>
      <c r="AN210" s="139" t="str">
        <f t="shared" si="374"/>
        <v/>
      </c>
      <c r="AO210" s="139" t="str">
        <f t="shared" si="375"/>
        <v/>
      </c>
      <c r="AP210" s="139" t="str">
        <f t="shared" si="376"/>
        <v/>
      </c>
      <c r="AQ210" s="139" t="str">
        <f t="shared" si="377"/>
        <v/>
      </c>
      <c r="AR210" s="10">
        <f t="shared" si="336"/>
        <v>0</v>
      </c>
      <c r="AS210" s="10">
        <f t="shared" si="337"/>
        <v>0</v>
      </c>
      <c r="AT210" s="10">
        <f t="shared" si="338"/>
        <v>0</v>
      </c>
      <c r="AU210" s="10">
        <f t="shared" si="339"/>
        <v>0</v>
      </c>
      <c r="AV210" s="10">
        <f t="shared" si="378"/>
        <v>0</v>
      </c>
      <c r="AW210" s="10">
        <f t="shared" si="340"/>
        <v>0</v>
      </c>
      <c r="AX210" s="10">
        <f t="shared" si="341"/>
        <v>0</v>
      </c>
      <c r="AY210" s="10">
        <f t="shared" si="342"/>
        <v>0</v>
      </c>
      <c r="AZ210" s="10">
        <f t="shared" si="343"/>
        <v>0</v>
      </c>
      <c r="BA210" s="10">
        <f t="shared" si="379"/>
        <v>0</v>
      </c>
      <c r="BB210" s="10">
        <f t="shared" si="344"/>
        <v>0</v>
      </c>
      <c r="BC210" s="10">
        <f t="shared" si="345"/>
        <v>0</v>
      </c>
      <c r="BD210" s="10">
        <f t="shared" si="346"/>
        <v>0</v>
      </c>
      <c r="BE210" s="10">
        <f t="shared" si="347"/>
        <v>0</v>
      </c>
      <c r="BF210" s="10">
        <f t="shared" si="380"/>
        <v>0</v>
      </c>
      <c r="BG210" s="10">
        <f t="shared" si="348"/>
        <v>0</v>
      </c>
      <c r="BH210" s="10">
        <f t="shared" si="349"/>
        <v>0</v>
      </c>
      <c r="BI210" s="10">
        <f t="shared" si="350"/>
        <v>0</v>
      </c>
      <c r="BJ210" s="10">
        <f t="shared" si="351"/>
        <v>0</v>
      </c>
      <c r="BK210" s="10">
        <f t="shared" si="381"/>
        <v>0</v>
      </c>
      <c r="BL210" s="20">
        <f t="shared" si="382"/>
        <v>0</v>
      </c>
      <c r="BM210" s="20">
        <f t="shared" si="383"/>
        <v>0</v>
      </c>
      <c r="BN210" s="20">
        <f t="shared" si="384"/>
        <v>0</v>
      </c>
      <c r="BO210" s="20">
        <f t="shared" si="385"/>
        <v>0</v>
      </c>
      <c r="BP210" s="10"/>
      <c r="BQ210" s="10"/>
      <c r="BR210" s="10"/>
      <c r="BS210" s="20">
        <f t="shared" si="386"/>
        <v>0</v>
      </c>
      <c r="BT210" s="20">
        <f t="shared" si="387"/>
        <v>0</v>
      </c>
      <c r="BU210" s="20">
        <f t="shared" si="352"/>
        <v>0</v>
      </c>
      <c r="BV210" s="20">
        <f t="shared" si="353"/>
        <v>0</v>
      </c>
      <c r="BW210" s="20">
        <f t="shared" si="354"/>
        <v>0</v>
      </c>
      <c r="BX210" s="20">
        <f t="shared" si="355"/>
        <v>0</v>
      </c>
      <c r="BY210" s="20">
        <f t="shared" si="356"/>
        <v>0</v>
      </c>
      <c r="BZ210" s="20">
        <f t="shared" si="357"/>
        <v>0</v>
      </c>
      <c r="CA210" s="20">
        <f t="shared" si="388"/>
        <v>0</v>
      </c>
      <c r="CB210" s="20">
        <f t="shared" si="389"/>
        <v>0</v>
      </c>
      <c r="CD210" s="20">
        <f t="shared" si="390"/>
        <v>0</v>
      </c>
      <c r="CH210" s="110"/>
      <c r="CI210" s="22"/>
      <c r="CJ210" s="7"/>
      <c r="CV210" s="134">
        <f t="shared" si="404"/>
        <v>0</v>
      </c>
      <c r="CW210" s="134">
        <f t="shared" si="358"/>
        <v>0</v>
      </c>
      <c r="CX210" s="134">
        <f t="shared" si="359"/>
        <v>0</v>
      </c>
      <c r="CY210" s="134">
        <f t="shared" si="360"/>
        <v>0</v>
      </c>
      <c r="CZ210" s="134">
        <f t="shared" si="361"/>
        <v>0</v>
      </c>
      <c r="DA210" s="134">
        <f t="shared" si="362"/>
        <v>0</v>
      </c>
      <c r="DB210" s="134">
        <f t="shared" si="363"/>
        <v>0</v>
      </c>
      <c r="DC210" s="134">
        <f t="shared" si="364"/>
        <v>0</v>
      </c>
      <c r="DD210" s="134">
        <f t="shared" si="365"/>
        <v>0</v>
      </c>
      <c r="DE210" s="134">
        <f t="shared" si="366"/>
        <v>0</v>
      </c>
      <c r="DF210" s="134">
        <f t="shared" si="367"/>
        <v>0</v>
      </c>
      <c r="DG210" s="149">
        <f t="shared" si="391"/>
        <v>0</v>
      </c>
      <c r="DH210" s="149">
        <f t="shared" si="392"/>
        <v>0</v>
      </c>
      <c r="DI210" s="149">
        <f t="shared" si="393"/>
        <v>0</v>
      </c>
      <c r="DJ210" s="149">
        <f t="shared" si="394"/>
        <v>0</v>
      </c>
      <c r="DK210" s="149">
        <f t="shared" si="395"/>
        <v>0</v>
      </c>
      <c r="DL210" s="149">
        <f t="shared" si="396"/>
        <v>0</v>
      </c>
      <c r="DM210" s="149">
        <f t="shared" si="397"/>
        <v>0</v>
      </c>
      <c r="DN210" s="149">
        <f t="shared" si="398"/>
        <v>0</v>
      </c>
      <c r="DO210" s="149">
        <f t="shared" si="399"/>
        <v>0</v>
      </c>
      <c r="DP210" s="149">
        <f t="shared" si="400"/>
        <v>0</v>
      </c>
      <c r="DQ210" s="134">
        <f t="array" ref="DQ210">MIN(IF(JPRL=AI210,$AG$15:$AG$214))</f>
        <v>0</v>
      </c>
      <c r="DR210" s="134">
        <f t="array" ref="DR210">MAX(IF(JPRL=AI210,$AG$15:$AG$214))</f>
        <v>0</v>
      </c>
      <c r="DS210" s="132">
        <f t="shared" si="401"/>
        <v>0</v>
      </c>
    </row>
    <row r="211" spans="1:123" ht="24.95" customHeight="1" x14ac:dyDescent="0.25">
      <c r="A211" s="5">
        <v>197</v>
      </c>
      <c r="B211" s="214"/>
      <c r="C211" s="215"/>
      <c r="D211" s="193"/>
      <c r="E211" s="174"/>
      <c r="F211" s="175"/>
      <c r="G211" s="175"/>
      <c r="H211" s="175"/>
      <c r="I211" s="9"/>
      <c r="J211" s="169"/>
      <c r="K211" s="9"/>
      <c r="L211" s="170"/>
      <c r="M211" s="171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13"/>
      <c r="Y211" s="21"/>
      <c r="Z211" s="176"/>
      <c r="AA211" s="187">
        <f t="shared" si="368"/>
        <v>0</v>
      </c>
      <c r="AB211" s="7">
        <f t="shared" si="369"/>
        <v>0</v>
      </c>
      <c r="AC211" s="7">
        <f t="shared" si="333"/>
        <v>0</v>
      </c>
      <c r="AD211" s="10">
        <f t="shared" si="370"/>
        <v>0</v>
      </c>
      <c r="AE211" s="7">
        <f t="shared" si="371"/>
        <v>0</v>
      </c>
      <c r="AF211" s="7" t="str">
        <f t="shared" si="372"/>
        <v/>
      </c>
      <c r="AG211" s="10">
        <f t="shared" si="334"/>
        <v>0</v>
      </c>
      <c r="AH211" s="3" t="str">
        <f t="shared" si="402"/>
        <v/>
      </c>
      <c r="AI211" s="3" t="str">
        <f t="shared" si="403"/>
        <v/>
      </c>
      <c r="AJ211" s="3" t="str">
        <f t="array" ref="AJ211">IF(OR(AI211=$AI$15:AI210),"",AI211)</f>
        <v/>
      </c>
      <c r="AK211" s="3" t="str">
        <f t="shared" si="335"/>
        <v/>
      </c>
      <c r="AL211" s="3" t="str">
        <f t="array" ref="AL211">IF(OR(AK211=$AK$15:AK210),"",AK211)</f>
        <v/>
      </c>
      <c r="AM211" s="139" t="str">
        <f t="shared" si="373"/>
        <v/>
      </c>
      <c r="AN211" s="139" t="str">
        <f t="shared" si="374"/>
        <v/>
      </c>
      <c r="AO211" s="139" t="str">
        <f t="shared" si="375"/>
        <v/>
      </c>
      <c r="AP211" s="139" t="str">
        <f t="shared" si="376"/>
        <v/>
      </c>
      <c r="AQ211" s="139" t="str">
        <f t="shared" si="377"/>
        <v/>
      </c>
      <c r="AR211" s="10">
        <f t="shared" si="336"/>
        <v>0</v>
      </c>
      <c r="AS211" s="10">
        <f t="shared" si="337"/>
        <v>0</v>
      </c>
      <c r="AT211" s="10">
        <f t="shared" si="338"/>
        <v>0</v>
      </c>
      <c r="AU211" s="10">
        <f t="shared" si="339"/>
        <v>0</v>
      </c>
      <c r="AV211" s="10">
        <f t="shared" si="378"/>
        <v>0</v>
      </c>
      <c r="AW211" s="10">
        <f t="shared" si="340"/>
        <v>0</v>
      </c>
      <c r="AX211" s="10">
        <f t="shared" si="341"/>
        <v>0</v>
      </c>
      <c r="AY211" s="10">
        <f t="shared" si="342"/>
        <v>0</v>
      </c>
      <c r="AZ211" s="10">
        <f t="shared" si="343"/>
        <v>0</v>
      </c>
      <c r="BA211" s="10">
        <f t="shared" si="379"/>
        <v>0</v>
      </c>
      <c r="BB211" s="10">
        <f t="shared" si="344"/>
        <v>0</v>
      </c>
      <c r="BC211" s="10">
        <f t="shared" si="345"/>
        <v>0</v>
      </c>
      <c r="BD211" s="10">
        <f t="shared" si="346"/>
        <v>0</v>
      </c>
      <c r="BE211" s="10">
        <f t="shared" si="347"/>
        <v>0</v>
      </c>
      <c r="BF211" s="10">
        <f t="shared" si="380"/>
        <v>0</v>
      </c>
      <c r="BG211" s="10">
        <f t="shared" si="348"/>
        <v>0</v>
      </c>
      <c r="BH211" s="10">
        <f t="shared" si="349"/>
        <v>0</v>
      </c>
      <c r="BI211" s="10">
        <f t="shared" si="350"/>
        <v>0</v>
      </c>
      <c r="BJ211" s="10">
        <f t="shared" si="351"/>
        <v>0</v>
      </c>
      <c r="BK211" s="10">
        <f t="shared" si="381"/>
        <v>0</v>
      </c>
      <c r="BL211" s="20">
        <f t="shared" si="382"/>
        <v>0</v>
      </c>
      <c r="BM211" s="20">
        <f t="shared" si="383"/>
        <v>0</v>
      </c>
      <c r="BN211" s="20">
        <f t="shared" si="384"/>
        <v>0</v>
      </c>
      <c r="BO211" s="20">
        <f t="shared" si="385"/>
        <v>0</v>
      </c>
      <c r="BP211" s="10"/>
      <c r="BQ211" s="10"/>
      <c r="BR211" s="10"/>
      <c r="BS211" s="20">
        <f t="shared" si="386"/>
        <v>0</v>
      </c>
      <c r="BT211" s="20">
        <f t="shared" si="387"/>
        <v>0</v>
      </c>
      <c r="BU211" s="20">
        <f t="shared" si="352"/>
        <v>0</v>
      </c>
      <c r="BV211" s="20">
        <f t="shared" si="353"/>
        <v>0</v>
      </c>
      <c r="BW211" s="20">
        <f t="shared" si="354"/>
        <v>0</v>
      </c>
      <c r="BX211" s="20">
        <f t="shared" si="355"/>
        <v>0</v>
      </c>
      <c r="BY211" s="20">
        <f t="shared" si="356"/>
        <v>0</v>
      </c>
      <c r="BZ211" s="20">
        <f t="shared" si="357"/>
        <v>0</v>
      </c>
      <c r="CA211" s="20">
        <f t="shared" si="388"/>
        <v>0</v>
      </c>
      <c r="CB211" s="20">
        <f t="shared" si="389"/>
        <v>0</v>
      </c>
      <c r="CD211" s="20">
        <f t="shared" si="390"/>
        <v>0</v>
      </c>
      <c r="CH211" s="110"/>
      <c r="CI211" s="22"/>
      <c r="CJ211" s="7"/>
      <c r="CV211" s="134">
        <f t="shared" si="404"/>
        <v>0</v>
      </c>
      <c r="CW211" s="134">
        <f t="shared" si="358"/>
        <v>0</v>
      </c>
      <c r="CX211" s="134">
        <f t="shared" si="359"/>
        <v>0</v>
      </c>
      <c r="CY211" s="134">
        <f t="shared" si="360"/>
        <v>0</v>
      </c>
      <c r="CZ211" s="134">
        <f t="shared" si="361"/>
        <v>0</v>
      </c>
      <c r="DA211" s="134">
        <f t="shared" si="362"/>
        <v>0</v>
      </c>
      <c r="DB211" s="134">
        <f t="shared" si="363"/>
        <v>0</v>
      </c>
      <c r="DC211" s="134">
        <f t="shared" si="364"/>
        <v>0</v>
      </c>
      <c r="DD211" s="134">
        <f t="shared" si="365"/>
        <v>0</v>
      </c>
      <c r="DE211" s="134">
        <f t="shared" si="366"/>
        <v>0</v>
      </c>
      <c r="DF211" s="134">
        <f t="shared" si="367"/>
        <v>0</v>
      </c>
      <c r="DG211" s="149">
        <f t="shared" si="391"/>
        <v>0</v>
      </c>
      <c r="DH211" s="149">
        <f t="shared" si="392"/>
        <v>0</v>
      </c>
      <c r="DI211" s="149">
        <f t="shared" si="393"/>
        <v>0</v>
      </c>
      <c r="DJ211" s="149">
        <f t="shared" si="394"/>
        <v>0</v>
      </c>
      <c r="DK211" s="149">
        <f t="shared" si="395"/>
        <v>0</v>
      </c>
      <c r="DL211" s="149">
        <f t="shared" si="396"/>
        <v>0</v>
      </c>
      <c r="DM211" s="149">
        <f t="shared" si="397"/>
        <v>0</v>
      </c>
      <c r="DN211" s="149">
        <f t="shared" si="398"/>
        <v>0</v>
      </c>
      <c r="DO211" s="149">
        <f t="shared" si="399"/>
        <v>0</v>
      </c>
      <c r="DP211" s="149">
        <f t="shared" si="400"/>
        <v>0</v>
      </c>
      <c r="DQ211" s="134">
        <f t="array" ref="DQ211">MIN(IF(JPRL=AI211,$AG$15:$AG$214))</f>
        <v>0</v>
      </c>
      <c r="DR211" s="134">
        <f t="array" ref="DR211">MAX(IF(JPRL=AI211,$AG$15:$AG$214))</f>
        <v>0</v>
      </c>
      <c r="DS211" s="132">
        <f t="shared" si="401"/>
        <v>0</v>
      </c>
    </row>
    <row r="212" spans="1:123" ht="24.95" customHeight="1" x14ac:dyDescent="0.25">
      <c r="A212" s="5">
        <v>198</v>
      </c>
      <c r="B212" s="214"/>
      <c r="C212" s="215"/>
      <c r="D212" s="193"/>
      <c r="E212" s="174"/>
      <c r="F212" s="175"/>
      <c r="G212" s="175"/>
      <c r="H212" s="175"/>
      <c r="I212" s="9"/>
      <c r="J212" s="169"/>
      <c r="K212" s="9"/>
      <c r="L212" s="170"/>
      <c r="M212" s="171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3"/>
      <c r="Y212" s="21"/>
      <c r="Z212" s="176"/>
      <c r="AA212" s="187">
        <f t="shared" si="368"/>
        <v>0</v>
      </c>
      <c r="AB212" s="7">
        <f t="shared" si="369"/>
        <v>0</v>
      </c>
      <c r="AC212" s="7">
        <f t="shared" si="333"/>
        <v>0</v>
      </c>
      <c r="AD212" s="10">
        <f t="shared" si="370"/>
        <v>0</v>
      </c>
      <c r="AE212" s="7">
        <f t="shared" si="371"/>
        <v>0</v>
      </c>
      <c r="AF212" s="7" t="str">
        <f t="shared" si="372"/>
        <v/>
      </c>
      <c r="AG212" s="10">
        <f t="shared" si="334"/>
        <v>0</v>
      </c>
      <c r="AH212" s="3" t="str">
        <f t="shared" si="402"/>
        <v/>
      </c>
      <c r="AI212" s="3" t="str">
        <f t="shared" si="403"/>
        <v/>
      </c>
      <c r="AJ212" s="3" t="str">
        <f t="array" ref="AJ212">IF(OR(AI212=$AI$15:AI211),"",AI212)</f>
        <v/>
      </c>
      <c r="AK212" s="3" t="str">
        <f t="shared" si="335"/>
        <v/>
      </c>
      <c r="AL212" s="3" t="str">
        <f t="array" ref="AL212">IF(OR(AK212=$AK$15:AK211),"",AK212)</f>
        <v/>
      </c>
      <c r="AM212" s="139" t="str">
        <f t="shared" si="373"/>
        <v/>
      </c>
      <c r="AN212" s="139" t="str">
        <f t="shared" si="374"/>
        <v/>
      </c>
      <c r="AO212" s="139" t="str">
        <f t="shared" si="375"/>
        <v/>
      </c>
      <c r="AP212" s="139" t="str">
        <f t="shared" si="376"/>
        <v/>
      </c>
      <c r="AQ212" s="139" t="str">
        <f t="shared" si="377"/>
        <v/>
      </c>
      <c r="AR212" s="10">
        <f t="shared" si="336"/>
        <v>0</v>
      </c>
      <c r="AS212" s="10">
        <f t="shared" si="337"/>
        <v>0</v>
      </c>
      <c r="AT212" s="10">
        <f t="shared" si="338"/>
        <v>0</v>
      </c>
      <c r="AU212" s="10">
        <f t="shared" si="339"/>
        <v>0</v>
      </c>
      <c r="AV212" s="10">
        <f t="shared" si="378"/>
        <v>0</v>
      </c>
      <c r="AW212" s="10">
        <f t="shared" si="340"/>
        <v>0</v>
      </c>
      <c r="AX212" s="10">
        <f t="shared" si="341"/>
        <v>0</v>
      </c>
      <c r="AY212" s="10">
        <f t="shared" si="342"/>
        <v>0</v>
      </c>
      <c r="AZ212" s="10">
        <f t="shared" si="343"/>
        <v>0</v>
      </c>
      <c r="BA212" s="10">
        <f t="shared" si="379"/>
        <v>0</v>
      </c>
      <c r="BB212" s="10">
        <f t="shared" si="344"/>
        <v>0</v>
      </c>
      <c r="BC212" s="10">
        <f t="shared" si="345"/>
        <v>0</v>
      </c>
      <c r="BD212" s="10">
        <f t="shared" si="346"/>
        <v>0</v>
      </c>
      <c r="BE212" s="10">
        <f t="shared" si="347"/>
        <v>0</v>
      </c>
      <c r="BF212" s="10">
        <f t="shared" si="380"/>
        <v>0</v>
      </c>
      <c r="BG212" s="10">
        <f t="shared" si="348"/>
        <v>0</v>
      </c>
      <c r="BH212" s="10">
        <f t="shared" si="349"/>
        <v>0</v>
      </c>
      <c r="BI212" s="10">
        <f t="shared" si="350"/>
        <v>0</v>
      </c>
      <c r="BJ212" s="10">
        <f t="shared" si="351"/>
        <v>0</v>
      </c>
      <c r="BK212" s="10">
        <f t="shared" si="381"/>
        <v>0</v>
      </c>
      <c r="BL212" s="20">
        <f t="shared" si="382"/>
        <v>0</v>
      </c>
      <c r="BM212" s="20">
        <f t="shared" si="383"/>
        <v>0</v>
      </c>
      <c r="BN212" s="20">
        <f t="shared" si="384"/>
        <v>0</v>
      </c>
      <c r="BO212" s="20">
        <f t="shared" si="385"/>
        <v>0</v>
      </c>
      <c r="BP212" s="10"/>
      <c r="BQ212" s="10"/>
      <c r="BR212" s="10"/>
      <c r="BS212" s="20">
        <f t="shared" si="386"/>
        <v>0</v>
      </c>
      <c r="BT212" s="20">
        <f t="shared" si="387"/>
        <v>0</v>
      </c>
      <c r="BU212" s="20">
        <f t="shared" si="352"/>
        <v>0</v>
      </c>
      <c r="BV212" s="20">
        <f t="shared" si="353"/>
        <v>0</v>
      </c>
      <c r="BW212" s="20">
        <f t="shared" si="354"/>
        <v>0</v>
      </c>
      <c r="BX212" s="20">
        <f t="shared" si="355"/>
        <v>0</v>
      </c>
      <c r="BY212" s="20">
        <f t="shared" si="356"/>
        <v>0</v>
      </c>
      <c r="BZ212" s="20">
        <f t="shared" si="357"/>
        <v>0</v>
      </c>
      <c r="CA212" s="20">
        <f t="shared" si="388"/>
        <v>0</v>
      </c>
      <c r="CB212" s="20">
        <f t="shared" si="389"/>
        <v>0</v>
      </c>
      <c r="CD212" s="20">
        <f t="shared" si="390"/>
        <v>0</v>
      </c>
      <c r="CH212" s="110"/>
      <c r="CI212" s="22"/>
      <c r="CJ212" s="7"/>
      <c r="CV212" s="134">
        <f t="shared" si="404"/>
        <v>0</v>
      </c>
      <c r="CW212" s="134">
        <f t="shared" si="358"/>
        <v>0</v>
      </c>
      <c r="CX212" s="134">
        <f t="shared" si="359"/>
        <v>0</v>
      </c>
      <c r="CY212" s="134">
        <f t="shared" si="360"/>
        <v>0</v>
      </c>
      <c r="CZ212" s="134">
        <f t="shared" si="361"/>
        <v>0</v>
      </c>
      <c r="DA212" s="134">
        <f t="shared" si="362"/>
        <v>0</v>
      </c>
      <c r="DB212" s="134">
        <f t="shared" si="363"/>
        <v>0</v>
      </c>
      <c r="DC212" s="134">
        <f t="shared" si="364"/>
        <v>0</v>
      </c>
      <c r="DD212" s="134">
        <f t="shared" si="365"/>
        <v>0</v>
      </c>
      <c r="DE212" s="134">
        <f t="shared" si="366"/>
        <v>0</v>
      </c>
      <c r="DF212" s="134">
        <f t="shared" si="367"/>
        <v>0</v>
      </c>
      <c r="DG212" s="149">
        <f t="shared" si="391"/>
        <v>0</v>
      </c>
      <c r="DH212" s="149">
        <f t="shared" si="392"/>
        <v>0</v>
      </c>
      <c r="DI212" s="149">
        <f t="shared" si="393"/>
        <v>0</v>
      </c>
      <c r="DJ212" s="149">
        <f t="shared" si="394"/>
        <v>0</v>
      </c>
      <c r="DK212" s="149">
        <f t="shared" si="395"/>
        <v>0</v>
      </c>
      <c r="DL212" s="149">
        <f t="shared" si="396"/>
        <v>0</v>
      </c>
      <c r="DM212" s="149">
        <f t="shared" si="397"/>
        <v>0</v>
      </c>
      <c r="DN212" s="149">
        <f t="shared" si="398"/>
        <v>0</v>
      </c>
      <c r="DO212" s="149">
        <f t="shared" si="399"/>
        <v>0</v>
      </c>
      <c r="DP212" s="149">
        <f t="shared" si="400"/>
        <v>0</v>
      </c>
      <c r="DQ212" s="134">
        <f t="array" ref="DQ212">MIN(IF(JPRL=AI212,$AG$15:$AG$214))</f>
        <v>0</v>
      </c>
      <c r="DR212" s="134">
        <f t="array" ref="DR212">MAX(IF(JPRL=AI212,$AG$15:$AG$214))</f>
        <v>0</v>
      </c>
      <c r="DS212" s="132">
        <f t="shared" si="401"/>
        <v>0</v>
      </c>
    </row>
    <row r="213" spans="1:123" ht="24.95" customHeight="1" x14ac:dyDescent="0.25">
      <c r="A213" s="5">
        <v>199</v>
      </c>
      <c r="B213" s="214"/>
      <c r="C213" s="215"/>
      <c r="D213" s="193"/>
      <c r="E213" s="174"/>
      <c r="F213" s="175"/>
      <c r="G213" s="175"/>
      <c r="H213" s="175"/>
      <c r="I213" s="9"/>
      <c r="J213" s="169"/>
      <c r="K213" s="9"/>
      <c r="L213" s="170"/>
      <c r="M213" s="171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3"/>
      <c r="Y213" s="21"/>
      <c r="Z213" s="176"/>
      <c r="AA213" s="187">
        <f t="shared" si="368"/>
        <v>0</v>
      </c>
      <c r="AB213" s="7">
        <f t="shared" si="369"/>
        <v>0</v>
      </c>
      <c r="AC213" s="7">
        <f t="shared" si="333"/>
        <v>0</v>
      </c>
      <c r="AD213" s="10">
        <f t="shared" si="370"/>
        <v>0</v>
      </c>
      <c r="AE213" s="7">
        <f t="shared" si="371"/>
        <v>0</v>
      </c>
      <c r="AF213" s="7" t="str">
        <f t="shared" si="372"/>
        <v/>
      </c>
      <c r="AG213" s="10">
        <f t="shared" si="334"/>
        <v>0</v>
      </c>
      <c r="AH213" s="3" t="str">
        <f t="shared" si="402"/>
        <v/>
      </c>
      <c r="AI213" s="3" t="str">
        <f t="shared" si="403"/>
        <v/>
      </c>
      <c r="AJ213" s="3" t="str">
        <f t="array" ref="AJ213">IF(OR(AI213=$AI$15:AI212),"",AI213)</f>
        <v/>
      </c>
      <c r="AK213" s="3" t="str">
        <f t="shared" si="335"/>
        <v/>
      </c>
      <c r="AL213" s="3" t="str">
        <f t="array" ref="AL213">IF(OR(AK213=$AK$15:AK212),"",AK213)</f>
        <v/>
      </c>
      <c r="AM213" s="139" t="str">
        <f t="shared" si="373"/>
        <v/>
      </c>
      <c r="AN213" s="139" t="str">
        <f t="shared" si="374"/>
        <v/>
      </c>
      <c r="AO213" s="139" t="str">
        <f t="shared" si="375"/>
        <v/>
      </c>
      <c r="AP213" s="139" t="str">
        <f t="shared" si="376"/>
        <v/>
      </c>
      <c r="AQ213" s="139" t="str">
        <f t="shared" si="377"/>
        <v/>
      </c>
      <c r="AR213" s="10">
        <f t="shared" si="336"/>
        <v>0</v>
      </c>
      <c r="AS213" s="10">
        <f t="shared" si="337"/>
        <v>0</v>
      </c>
      <c r="AT213" s="10">
        <f t="shared" si="338"/>
        <v>0</v>
      </c>
      <c r="AU213" s="10">
        <f t="shared" si="339"/>
        <v>0</v>
      </c>
      <c r="AV213" s="10">
        <f t="shared" si="378"/>
        <v>0</v>
      </c>
      <c r="AW213" s="10">
        <f t="shared" si="340"/>
        <v>0</v>
      </c>
      <c r="AX213" s="10">
        <f t="shared" si="341"/>
        <v>0</v>
      </c>
      <c r="AY213" s="10">
        <f t="shared" si="342"/>
        <v>0</v>
      </c>
      <c r="AZ213" s="10">
        <f t="shared" si="343"/>
        <v>0</v>
      </c>
      <c r="BA213" s="10">
        <f t="shared" si="379"/>
        <v>0</v>
      </c>
      <c r="BB213" s="10">
        <f t="shared" si="344"/>
        <v>0</v>
      </c>
      <c r="BC213" s="10">
        <f t="shared" si="345"/>
        <v>0</v>
      </c>
      <c r="BD213" s="10">
        <f t="shared" si="346"/>
        <v>0</v>
      </c>
      <c r="BE213" s="10">
        <f t="shared" si="347"/>
        <v>0</v>
      </c>
      <c r="BF213" s="10">
        <f t="shared" si="380"/>
        <v>0</v>
      </c>
      <c r="BG213" s="10">
        <f t="shared" si="348"/>
        <v>0</v>
      </c>
      <c r="BH213" s="10">
        <f t="shared" si="349"/>
        <v>0</v>
      </c>
      <c r="BI213" s="10">
        <f t="shared" si="350"/>
        <v>0</v>
      </c>
      <c r="BJ213" s="10">
        <f t="shared" si="351"/>
        <v>0</v>
      </c>
      <c r="BK213" s="10">
        <f t="shared" si="381"/>
        <v>0</v>
      </c>
      <c r="BL213" s="20">
        <f t="shared" si="382"/>
        <v>0</v>
      </c>
      <c r="BM213" s="20">
        <f t="shared" si="383"/>
        <v>0</v>
      </c>
      <c r="BN213" s="20">
        <f t="shared" si="384"/>
        <v>0</v>
      </c>
      <c r="BO213" s="20">
        <f t="shared" si="385"/>
        <v>0</v>
      </c>
      <c r="BP213" s="10"/>
      <c r="BQ213" s="10"/>
      <c r="BR213" s="10"/>
      <c r="BS213" s="20">
        <f t="shared" si="386"/>
        <v>0</v>
      </c>
      <c r="BT213" s="20">
        <f t="shared" si="387"/>
        <v>0</v>
      </c>
      <c r="BU213" s="20">
        <f t="shared" si="352"/>
        <v>0</v>
      </c>
      <c r="BV213" s="20">
        <f t="shared" si="353"/>
        <v>0</v>
      </c>
      <c r="BW213" s="20">
        <f t="shared" si="354"/>
        <v>0</v>
      </c>
      <c r="BX213" s="20">
        <f t="shared" si="355"/>
        <v>0</v>
      </c>
      <c r="BY213" s="20">
        <f t="shared" si="356"/>
        <v>0</v>
      </c>
      <c r="BZ213" s="20">
        <f t="shared" si="357"/>
        <v>0</v>
      </c>
      <c r="CA213" s="20">
        <f t="shared" si="388"/>
        <v>0</v>
      </c>
      <c r="CB213" s="20">
        <f t="shared" si="389"/>
        <v>0</v>
      </c>
      <c r="CD213" s="20">
        <f t="shared" si="390"/>
        <v>0</v>
      </c>
      <c r="CH213" s="110"/>
      <c r="CI213" s="22"/>
      <c r="CJ213" s="7"/>
      <c r="CV213" s="134">
        <f t="shared" si="404"/>
        <v>0</v>
      </c>
      <c r="CW213" s="134">
        <f t="shared" si="358"/>
        <v>0</v>
      </c>
      <c r="CX213" s="134">
        <f t="shared" si="359"/>
        <v>0</v>
      </c>
      <c r="CY213" s="134">
        <f t="shared" si="360"/>
        <v>0</v>
      </c>
      <c r="CZ213" s="134">
        <f t="shared" si="361"/>
        <v>0</v>
      </c>
      <c r="DA213" s="134">
        <f t="shared" si="362"/>
        <v>0</v>
      </c>
      <c r="DB213" s="134">
        <f t="shared" si="363"/>
        <v>0</v>
      </c>
      <c r="DC213" s="134">
        <f t="shared" si="364"/>
        <v>0</v>
      </c>
      <c r="DD213" s="134">
        <f t="shared" si="365"/>
        <v>0</v>
      </c>
      <c r="DE213" s="134">
        <f t="shared" si="366"/>
        <v>0</v>
      </c>
      <c r="DF213" s="134">
        <f t="shared" si="367"/>
        <v>0</v>
      </c>
      <c r="DG213" s="149">
        <f t="shared" si="391"/>
        <v>0</v>
      </c>
      <c r="DH213" s="149">
        <f t="shared" si="392"/>
        <v>0</v>
      </c>
      <c r="DI213" s="149">
        <f t="shared" si="393"/>
        <v>0</v>
      </c>
      <c r="DJ213" s="149">
        <f t="shared" si="394"/>
        <v>0</v>
      </c>
      <c r="DK213" s="149">
        <f t="shared" si="395"/>
        <v>0</v>
      </c>
      <c r="DL213" s="149">
        <f t="shared" si="396"/>
        <v>0</v>
      </c>
      <c r="DM213" s="149">
        <f t="shared" si="397"/>
        <v>0</v>
      </c>
      <c r="DN213" s="149">
        <f t="shared" si="398"/>
        <v>0</v>
      </c>
      <c r="DO213" s="149">
        <f t="shared" si="399"/>
        <v>0</v>
      </c>
      <c r="DP213" s="149">
        <f t="shared" si="400"/>
        <v>0</v>
      </c>
      <c r="DQ213" s="134">
        <f t="array" ref="DQ213">MIN(IF(JPRL=AI213,$AG$15:$AG$214))</f>
        <v>0</v>
      </c>
      <c r="DR213" s="134">
        <f t="array" ref="DR213">MAX(IF(JPRL=AI213,$AG$15:$AG$214))</f>
        <v>0</v>
      </c>
      <c r="DS213" s="132">
        <f t="shared" si="401"/>
        <v>0</v>
      </c>
    </row>
    <row r="214" spans="1:123" ht="24.95" customHeight="1" x14ac:dyDescent="0.25">
      <c r="A214" s="5">
        <v>200</v>
      </c>
      <c r="B214" s="214"/>
      <c r="C214" s="215"/>
      <c r="D214" s="193"/>
      <c r="E214" s="174"/>
      <c r="F214" s="175"/>
      <c r="G214" s="175"/>
      <c r="H214" s="175"/>
      <c r="I214" s="9"/>
      <c r="J214" s="169"/>
      <c r="K214" s="9"/>
      <c r="L214" s="170"/>
      <c r="M214" s="171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3"/>
      <c r="Y214" s="21"/>
      <c r="Z214" s="176"/>
      <c r="AA214" s="187">
        <f t="shared" si="368"/>
        <v>0</v>
      </c>
      <c r="AB214" s="7">
        <f t="shared" si="369"/>
        <v>0</v>
      </c>
      <c r="AC214" s="7">
        <f t="shared" si="333"/>
        <v>0</v>
      </c>
      <c r="AD214" s="10">
        <f t="shared" si="370"/>
        <v>0</v>
      </c>
      <c r="AE214" s="7">
        <f t="shared" si="371"/>
        <v>0</v>
      </c>
      <c r="AF214" s="7" t="str">
        <f t="shared" si="372"/>
        <v/>
      </c>
      <c r="AG214" s="10">
        <f t="shared" si="334"/>
        <v>0</v>
      </c>
      <c r="AH214" s="3" t="str">
        <f t="shared" si="402"/>
        <v/>
      </c>
      <c r="AI214" s="3" t="str">
        <f t="shared" si="403"/>
        <v/>
      </c>
      <c r="AJ214" s="3" t="str">
        <f t="array" ref="AJ214">IF(OR(AI214=$AI$15:AI213),"",AI214)</f>
        <v/>
      </c>
      <c r="AK214" s="3" t="str">
        <f t="shared" si="335"/>
        <v/>
      </c>
      <c r="AL214" s="3" t="str">
        <f t="array" ref="AL214">IF(OR(AK214=$AK$15:AK213),"",AK214)</f>
        <v/>
      </c>
      <c r="AM214" s="139" t="str">
        <f t="shared" si="373"/>
        <v/>
      </c>
      <c r="AN214" s="139" t="str">
        <f t="shared" si="374"/>
        <v/>
      </c>
      <c r="AO214" s="139" t="str">
        <f t="shared" si="375"/>
        <v/>
      </c>
      <c r="AP214" s="139" t="str">
        <f t="shared" si="376"/>
        <v/>
      </c>
      <c r="AQ214" s="139" t="str">
        <f t="shared" si="377"/>
        <v/>
      </c>
      <c r="AR214" s="10">
        <f t="shared" si="336"/>
        <v>0</v>
      </c>
      <c r="AS214" s="10">
        <f t="shared" si="337"/>
        <v>0</v>
      </c>
      <c r="AT214" s="10">
        <f t="shared" si="338"/>
        <v>0</v>
      </c>
      <c r="AU214" s="10">
        <f t="shared" si="339"/>
        <v>0</v>
      </c>
      <c r="AV214" s="10">
        <f t="shared" si="378"/>
        <v>0</v>
      </c>
      <c r="AW214" s="10">
        <f t="shared" si="340"/>
        <v>0</v>
      </c>
      <c r="AX214" s="10">
        <f t="shared" si="341"/>
        <v>0</v>
      </c>
      <c r="AY214" s="10">
        <f t="shared" si="342"/>
        <v>0</v>
      </c>
      <c r="AZ214" s="10">
        <f t="shared" si="343"/>
        <v>0</v>
      </c>
      <c r="BA214" s="10">
        <f t="shared" si="379"/>
        <v>0</v>
      </c>
      <c r="BB214" s="10">
        <f t="shared" si="344"/>
        <v>0</v>
      </c>
      <c r="BC214" s="10">
        <f t="shared" si="345"/>
        <v>0</v>
      </c>
      <c r="BD214" s="10">
        <f t="shared" si="346"/>
        <v>0</v>
      </c>
      <c r="BE214" s="10">
        <f t="shared" si="347"/>
        <v>0</v>
      </c>
      <c r="BF214" s="10">
        <f t="shared" si="380"/>
        <v>0</v>
      </c>
      <c r="BG214" s="10">
        <f t="shared" si="348"/>
        <v>0</v>
      </c>
      <c r="BH214" s="10">
        <f t="shared" si="349"/>
        <v>0</v>
      </c>
      <c r="BI214" s="10">
        <f t="shared" si="350"/>
        <v>0</v>
      </c>
      <c r="BJ214" s="10">
        <f t="shared" si="351"/>
        <v>0</v>
      </c>
      <c r="BK214" s="10">
        <f t="shared" si="381"/>
        <v>0</v>
      </c>
      <c r="BL214" s="20">
        <f t="shared" si="382"/>
        <v>0</v>
      </c>
      <c r="BM214" s="20">
        <f t="shared" si="383"/>
        <v>0</v>
      </c>
      <c r="BN214" s="20">
        <f t="shared" si="384"/>
        <v>0</v>
      </c>
      <c r="BO214" s="20">
        <f t="shared" si="385"/>
        <v>0</v>
      </c>
      <c r="BP214" s="10"/>
      <c r="BQ214" s="10"/>
      <c r="BR214" s="10"/>
      <c r="BS214" s="20">
        <f t="shared" si="386"/>
        <v>0</v>
      </c>
      <c r="BT214" s="20">
        <f t="shared" si="387"/>
        <v>0</v>
      </c>
      <c r="BU214" s="20">
        <f t="shared" si="352"/>
        <v>0</v>
      </c>
      <c r="BV214" s="20">
        <f t="shared" si="353"/>
        <v>0</v>
      </c>
      <c r="BW214" s="20">
        <f t="shared" si="354"/>
        <v>0</v>
      </c>
      <c r="BX214" s="20">
        <f t="shared" si="355"/>
        <v>0</v>
      </c>
      <c r="BY214" s="20">
        <f t="shared" si="356"/>
        <v>0</v>
      </c>
      <c r="BZ214" s="20">
        <f t="shared" si="357"/>
        <v>0</v>
      </c>
      <c r="CA214" s="20">
        <f t="shared" si="388"/>
        <v>0</v>
      </c>
      <c r="CB214" s="20">
        <f t="shared" si="389"/>
        <v>0</v>
      </c>
      <c r="CD214" s="20">
        <f t="shared" si="390"/>
        <v>0</v>
      </c>
      <c r="CH214" s="110"/>
      <c r="CI214" s="22"/>
      <c r="CJ214" s="7"/>
      <c r="CV214" s="134">
        <f t="shared" si="404"/>
        <v>0</v>
      </c>
      <c r="CW214" s="134">
        <f t="shared" si="358"/>
        <v>0</v>
      </c>
      <c r="CX214" s="134">
        <f t="shared" si="359"/>
        <v>0</v>
      </c>
      <c r="CY214" s="134">
        <f t="shared" si="360"/>
        <v>0</v>
      </c>
      <c r="CZ214" s="134">
        <f t="shared" si="361"/>
        <v>0</v>
      </c>
      <c r="DA214" s="134">
        <f t="shared" si="362"/>
        <v>0</v>
      </c>
      <c r="DB214" s="134">
        <f t="shared" si="363"/>
        <v>0</v>
      </c>
      <c r="DC214" s="134">
        <f t="shared" si="364"/>
        <v>0</v>
      </c>
      <c r="DD214" s="134">
        <f t="shared" si="365"/>
        <v>0</v>
      </c>
      <c r="DE214" s="134">
        <f t="shared" si="366"/>
        <v>0</v>
      </c>
      <c r="DF214" s="134">
        <f t="shared" si="367"/>
        <v>0</v>
      </c>
      <c r="DG214" s="149">
        <f t="shared" si="391"/>
        <v>0</v>
      </c>
      <c r="DH214" s="149">
        <f t="shared" si="392"/>
        <v>0</v>
      </c>
      <c r="DI214" s="149">
        <f t="shared" si="393"/>
        <v>0</v>
      </c>
      <c r="DJ214" s="149">
        <f t="shared" si="394"/>
        <v>0</v>
      </c>
      <c r="DK214" s="149">
        <f t="shared" si="395"/>
        <v>0</v>
      </c>
      <c r="DL214" s="149">
        <f t="shared" si="396"/>
        <v>0</v>
      </c>
      <c r="DM214" s="149">
        <f t="shared" si="397"/>
        <v>0</v>
      </c>
      <c r="DN214" s="149">
        <f t="shared" si="398"/>
        <v>0</v>
      </c>
      <c r="DO214" s="149">
        <f t="shared" si="399"/>
        <v>0</v>
      </c>
      <c r="DP214" s="149">
        <f t="shared" si="400"/>
        <v>0</v>
      </c>
      <c r="DQ214" s="134">
        <f t="array" ref="DQ214">MIN(IF(JPRL=AI214,$AG$15:$AG$214))</f>
        <v>0</v>
      </c>
      <c r="DR214" s="134">
        <f t="array" ref="DR214">MAX(IF(JPRL=AI214,$AG$15:$AG$214))</f>
        <v>0</v>
      </c>
      <c r="DS214" s="132">
        <f t="shared" si="401"/>
        <v>0</v>
      </c>
    </row>
  </sheetData>
  <mergeCells count="230">
    <mergeCell ref="B44:C44"/>
    <mergeCell ref="B29:C29"/>
    <mergeCell ref="B19:C19"/>
    <mergeCell ref="B20:C20"/>
    <mergeCell ref="B21:C21"/>
    <mergeCell ref="B24:C24"/>
    <mergeCell ref="B25:C25"/>
    <mergeCell ref="B26:C26"/>
    <mergeCell ref="B27:C27"/>
    <mergeCell ref="B28:C28"/>
    <mergeCell ref="B22:C22"/>
    <mergeCell ref="B39:C39"/>
    <mergeCell ref="B40:C40"/>
    <mergeCell ref="B41:C41"/>
    <mergeCell ref="B42:C42"/>
    <mergeCell ref="B43:C43"/>
    <mergeCell ref="B23:C23"/>
    <mergeCell ref="B34:C34"/>
    <mergeCell ref="B35:C35"/>
    <mergeCell ref="C5:H5"/>
    <mergeCell ref="K3:L3"/>
    <mergeCell ref="V7:W7"/>
    <mergeCell ref="V8:W8"/>
    <mergeCell ref="V9:W9"/>
    <mergeCell ref="V10:W10"/>
    <mergeCell ref="V11:W11"/>
    <mergeCell ref="B12:H12"/>
    <mergeCell ref="B7:H7"/>
    <mergeCell ref="B8:H8"/>
    <mergeCell ref="K11:L11"/>
    <mergeCell ref="B9:H9"/>
    <mergeCell ref="CW13:DF13"/>
    <mergeCell ref="C3:H3"/>
    <mergeCell ref="DG13:DP13"/>
    <mergeCell ref="B11:H11"/>
    <mergeCell ref="N13:W13"/>
    <mergeCell ref="B10:H10"/>
    <mergeCell ref="B214:C214"/>
    <mergeCell ref="C4:H4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9:C79"/>
    <mergeCell ref="B61:C61"/>
    <mergeCell ref="B62:C62"/>
    <mergeCell ref="B63:C63"/>
    <mergeCell ref="B55:C55"/>
    <mergeCell ref="B56:C56"/>
    <mergeCell ref="B57:C57"/>
    <mergeCell ref="B58:C58"/>
    <mergeCell ref="B69:C69"/>
    <mergeCell ref="B70:C70"/>
    <mergeCell ref="B74:C74"/>
    <mergeCell ref="B75:C75"/>
    <mergeCell ref="B76:C76"/>
    <mergeCell ref="B77:C77"/>
    <mergeCell ref="B78:C78"/>
    <mergeCell ref="B71:C71"/>
    <mergeCell ref="B72:C72"/>
    <mergeCell ref="B73:C73"/>
    <mergeCell ref="B64:C64"/>
    <mergeCell ref="B65:C65"/>
    <mergeCell ref="B66:C66"/>
    <mergeCell ref="B67:C67"/>
    <mergeCell ref="B68:C68"/>
    <mergeCell ref="B47:C47"/>
    <mergeCell ref="B48:C48"/>
    <mergeCell ref="B59:C59"/>
    <mergeCell ref="B60:C60"/>
    <mergeCell ref="B14:C14"/>
    <mergeCell ref="B54:C54"/>
    <mergeCell ref="B45:C45"/>
    <mergeCell ref="B49:C49"/>
    <mergeCell ref="B50:C50"/>
    <mergeCell ref="B51:C51"/>
    <mergeCell ref="B52:C52"/>
    <mergeCell ref="B53:C53"/>
    <mergeCell ref="B46:C46"/>
    <mergeCell ref="B15:C15"/>
    <mergeCell ref="B16:C16"/>
    <mergeCell ref="B17:C17"/>
    <mergeCell ref="B18:C18"/>
    <mergeCell ref="B36:C36"/>
    <mergeCell ref="B37:C37"/>
    <mergeCell ref="B38:C38"/>
    <mergeCell ref="B30:C30"/>
    <mergeCell ref="B31:C31"/>
    <mergeCell ref="B32:C32"/>
    <mergeCell ref="B33:C33"/>
    <mergeCell ref="V2:W2"/>
    <mergeCell ref="V3:W3"/>
    <mergeCell ref="V4:W4"/>
    <mergeCell ref="V5:W5"/>
    <mergeCell ref="K5:L5"/>
    <mergeCell ref="K6:L6"/>
    <mergeCell ref="K10:L10"/>
    <mergeCell ref="K9:L9"/>
    <mergeCell ref="K8:L8"/>
    <mergeCell ref="K7:L7"/>
  </mergeCells>
  <conditionalFormatting sqref="O6 N2 Q6:X6">
    <cfRule type="cellIs" dxfId="36" priority="66" stopIfTrue="1" operator="equal">
      <formula>"nekorektne zadané údaje"</formula>
    </cfRule>
  </conditionalFormatting>
  <conditionalFormatting sqref="B7">
    <cfRule type="cellIs" dxfId="35" priority="65" stopIfTrue="1" operator="equal">
      <formula>"v červenooznačených JPRL výmera zásahu &gt; plocha JPRL"</formula>
    </cfRule>
  </conditionalFormatting>
  <conditionalFormatting sqref="E6">
    <cfRule type="cellIs" dxfId="34" priority="64" stopIfTrue="1" operator="equal">
      <formula>"v červenooznačených riadkoch je nesprávne zadaný lesný celok alebo IDPS"</formula>
    </cfRule>
  </conditionalFormatting>
  <conditionalFormatting sqref="B8:H8">
    <cfRule type="cellIs" dxfId="33" priority="54" operator="equal">
      <formula>"v červenooznačených riadkoch nie sú vyplnené údaje"</formula>
    </cfRule>
  </conditionalFormatting>
  <conditionalFormatting sqref="Z15:AA15 AA16:AA214">
    <cfRule type="expression" dxfId="32" priority="41">
      <formula>CD15=1</formula>
    </cfRule>
    <cfRule type="expression" dxfId="31" priority="51">
      <formula>CI15=1</formula>
    </cfRule>
  </conditionalFormatting>
  <conditionalFormatting sqref="F15">
    <cfRule type="expression" dxfId="30" priority="44">
      <formula>AB15=1</formula>
    </cfRule>
    <cfRule type="expression" dxfId="29" priority="46">
      <formula>CB15&gt;0</formula>
    </cfRule>
  </conditionalFormatting>
  <conditionalFormatting sqref="F16:F214">
    <cfRule type="expression" dxfId="28" priority="42">
      <formula>AB16=1</formula>
    </cfRule>
    <cfRule type="expression" dxfId="27" priority="43">
      <formula>CB16&gt;0</formula>
    </cfRule>
  </conditionalFormatting>
  <conditionalFormatting sqref="Z16:Z214">
    <cfRule type="expression" dxfId="26" priority="39">
      <formula>CD16=1</formula>
    </cfRule>
    <cfRule type="expression" dxfId="25" priority="40">
      <formula>CI16=1</formula>
    </cfRule>
  </conditionalFormatting>
  <conditionalFormatting sqref="B12">
    <cfRule type="cellIs" dxfId="24" priority="38" operator="equal">
      <formula>"v červenooznačených bunkách sú prekročené sadzby"</formula>
    </cfRule>
  </conditionalFormatting>
  <conditionalFormatting sqref="N14:W14">
    <cfRule type="cellIs" dxfId="23" priority="32" operator="equal">
      <formula>"vyberte"</formula>
    </cfRule>
  </conditionalFormatting>
  <conditionalFormatting sqref="Z2:AA2">
    <cfRule type="cellIs" dxfId="22" priority="30" stopIfTrue="1" operator="equal">
      <formula>"nekorektne zadané údaje"</formula>
    </cfRule>
  </conditionalFormatting>
  <conditionalFormatting sqref="J15">
    <cfRule type="expression" dxfId="21" priority="19">
      <formula>AE15=1</formula>
    </cfRule>
  </conditionalFormatting>
  <conditionalFormatting sqref="J16:J214">
    <cfRule type="expression" dxfId="20" priority="18">
      <formula>AE16=1</formula>
    </cfRule>
  </conditionalFormatting>
  <conditionalFormatting sqref="B9">
    <cfRule type="cellIs" dxfId="19" priority="17" stopIfTrue="1" operator="equal">
      <formula>"v červenooznačených riadkoch sú chybne zadané výmery"</formula>
    </cfRule>
  </conditionalFormatting>
  <conditionalFormatting sqref="B10:H10">
    <cfRule type="cellIs" dxfId="18" priority="15" operator="equal">
      <formula>"v červenooznačených stĺpcoch sa opakujú dreviny alebo nie sú zadané všetky dreviny"</formula>
    </cfRule>
    <cfRule type="cellIs" dxfId="17" priority="16" operator="equal">
      <formula>"v červenooznačených riadkoch nie sú vyplnené údaje"</formula>
    </cfRule>
  </conditionalFormatting>
  <conditionalFormatting sqref="I15">
    <cfRule type="expression" dxfId="16" priority="4">
      <formula>DS15=1</formula>
    </cfRule>
  </conditionalFormatting>
  <conditionalFormatting sqref="B11">
    <cfRule type="cellIs" dxfId="15" priority="2" operator="equal">
      <formula>"v oranžovooznačených riadkoch je chybne zadaná výmera JPRL"</formula>
    </cfRule>
  </conditionalFormatting>
  <conditionalFormatting sqref="I16:I214">
    <cfRule type="expression" dxfId="14" priority="1">
      <formula>DS16=1</formula>
    </cfRule>
  </conditionalFormatting>
  <conditionalFormatting sqref="N14">
    <cfRule type="expression" dxfId="13" priority="67">
      <formula>$AL$1=1</formula>
    </cfRule>
  </conditionalFormatting>
  <conditionalFormatting sqref="O14">
    <cfRule type="expression" dxfId="12" priority="68">
      <formula>$AL$2=1</formula>
    </cfRule>
  </conditionalFormatting>
  <conditionalFormatting sqref="P14">
    <cfRule type="expression" dxfId="11" priority="69">
      <formula>$AL$3=1</formula>
    </cfRule>
  </conditionalFormatting>
  <conditionalFormatting sqref="Q14">
    <cfRule type="expression" dxfId="10" priority="70">
      <formula>$AL$4=1</formula>
    </cfRule>
  </conditionalFormatting>
  <conditionalFormatting sqref="R14">
    <cfRule type="expression" dxfId="9" priority="71">
      <formula>$AL$5=1</formula>
    </cfRule>
  </conditionalFormatting>
  <conditionalFormatting sqref="S14">
    <cfRule type="expression" dxfId="8" priority="72">
      <formula>$AL$6=1</formula>
    </cfRule>
  </conditionalFormatting>
  <conditionalFormatting sqref="T14">
    <cfRule type="expression" dxfId="7" priority="73">
      <formula>$AL$7=1</formula>
    </cfRule>
  </conditionalFormatting>
  <conditionalFormatting sqref="U14">
    <cfRule type="expression" dxfId="6" priority="74">
      <formula>$AL$8=1</formula>
    </cfRule>
  </conditionalFormatting>
  <conditionalFormatting sqref="V14">
    <cfRule type="expression" dxfId="5" priority="75">
      <formula>$AL$9=1</formula>
    </cfRule>
  </conditionalFormatting>
  <conditionalFormatting sqref="W14">
    <cfRule type="expression" dxfId="4" priority="76">
      <formula>$AL$10=1</formula>
    </cfRule>
  </conditionalFormatting>
  <dataValidations count="5">
    <dataValidation type="list" allowBlank="1" showInputMessage="1" showErrorMessage="1" sqref="L15:L214">
      <formula1>$AC$5:$AC$11</formula1>
    </dataValidation>
    <dataValidation type="list" allowBlank="1" showInputMessage="1" showErrorMessage="1" prompt="vyberte skratky drevín podľa prílohy č. 1 k zákonu č. 138/2010 Z. z." sqref="N14:W14">
      <formula1>$CT$5:$CT$73</formula1>
    </dataValidation>
    <dataValidation type="list" allowBlank="1" showInputMessage="1" showErrorMessage="1" sqref="D15:D214">
      <formula1>$AE$2:$AE$4</formula1>
    </dataValidation>
    <dataValidation type="list" allowBlank="1" showInputMessage="1" showErrorMessage="1" sqref="J15:J214">
      <formula1>$CC$6:$CC$14</formula1>
    </dataValidation>
    <dataValidation type="list" allowBlank="1" showInputMessage="1" showErrorMessage="1" sqref="M15:M214">
      <formula1>$CH$15:$CH$66</formula1>
    </dataValidation>
  </dataValidations>
  <printOptions horizontalCentered="1"/>
  <pageMargins left="0.19685039370078741" right="0.19685039370078741" top="0.39370078740157483" bottom="0.47244094488188981" header="0.31496062992125984" footer="0.31496062992125984"/>
  <pageSetup paperSize="9" scale="44" fitToHeight="15" orientation="landscape" r:id="rId1"/>
  <headerFooter>
    <oddFooter>&amp;C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O212"/>
  <sheetViews>
    <sheetView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BO1" sqref="BO1:BO1048576"/>
    </sheetView>
  </sheetViews>
  <sheetFormatPr defaultRowHeight="15" x14ac:dyDescent="0.25"/>
  <cols>
    <col min="1" max="1" width="6.140625" style="2" customWidth="1"/>
    <col min="2" max="2" width="9.42578125" style="2" customWidth="1"/>
    <col min="3" max="3" width="52.85546875" style="2" customWidth="1"/>
    <col min="4" max="4" width="10.42578125" customWidth="1"/>
    <col min="5" max="5" width="9.5703125" customWidth="1"/>
    <col min="8" max="8" width="11.28515625" customWidth="1"/>
    <col min="9" max="9" width="11.28515625" style="2" customWidth="1"/>
    <col min="10" max="19" width="7.7109375" customWidth="1"/>
    <col min="20" max="20" width="11.85546875" hidden="1" customWidth="1"/>
    <col min="21" max="21" width="9.140625" hidden="1" customWidth="1"/>
    <col min="22" max="22" width="13.7109375" hidden="1" customWidth="1"/>
    <col min="23" max="31" width="9.140625" hidden="1" customWidth="1"/>
    <col min="32" max="32" width="15.42578125" style="2" hidden="1" customWidth="1"/>
    <col min="33" max="33" width="11.140625" hidden="1" customWidth="1"/>
    <col min="34" max="34" width="10" hidden="1" customWidth="1"/>
    <col min="35" max="42" width="9.140625" hidden="1" customWidth="1"/>
    <col min="43" max="43" width="15.42578125" hidden="1" customWidth="1"/>
    <col min="44" max="44" width="9.140625" hidden="1" customWidth="1"/>
    <col min="45" max="45" width="20.5703125" hidden="1" customWidth="1"/>
    <col min="46" max="56" width="9.140625" hidden="1" customWidth="1"/>
    <col min="57" max="57" width="11.85546875" hidden="1" customWidth="1"/>
    <col min="58" max="66" width="10" hidden="1" customWidth="1"/>
    <col min="67" max="67" width="12.5703125" hidden="1" customWidth="1"/>
  </cols>
  <sheetData>
    <row r="1" spans="1:67" x14ac:dyDescent="0.25">
      <c r="A1" s="1" t="s">
        <v>268</v>
      </c>
      <c r="U1" s="132" t="s">
        <v>183</v>
      </c>
      <c r="AR1" s="24" t="s">
        <v>293</v>
      </c>
      <c r="AS1" s="24"/>
      <c r="AT1" s="24"/>
      <c r="AU1" s="24" t="s">
        <v>97</v>
      </c>
    </row>
    <row r="2" spans="1:67" x14ac:dyDescent="0.25">
      <c r="U2" s="132" t="s">
        <v>184</v>
      </c>
      <c r="W2" s="23" t="s">
        <v>288</v>
      </c>
      <c r="AR2" s="132">
        <v>0</v>
      </c>
      <c r="AS2" s="24" t="s">
        <v>291</v>
      </c>
      <c r="AT2" s="24"/>
      <c r="AU2" s="165">
        <f>SUMIF($AS$13:$AS$212,AS2,$H$13:$H$212)</f>
        <v>0</v>
      </c>
      <c r="AV2" s="24" t="s">
        <v>299</v>
      </c>
    </row>
    <row r="3" spans="1:67" x14ac:dyDescent="0.25">
      <c r="U3" s="132" t="s">
        <v>185</v>
      </c>
      <c r="W3" s="23" t="s">
        <v>289</v>
      </c>
      <c r="AR3" s="132">
        <v>10</v>
      </c>
      <c r="AS3" s="24" t="s">
        <v>296</v>
      </c>
      <c r="AT3" s="24"/>
      <c r="AU3" s="165">
        <f>SUMIF($AS$13:$AS$212,AS3,$H$13:$H$212)</f>
        <v>0</v>
      </c>
      <c r="AW3" s="166" t="str">
        <f>IFERROR(SUMPRODUCT(AR2:AR5,AU2:AU5)/SUM(AU2:AU5),"")</f>
        <v/>
      </c>
    </row>
    <row r="4" spans="1:67" x14ac:dyDescent="0.25">
      <c r="A4" s="236" t="s">
        <v>1</v>
      </c>
      <c r="B4" s="236"/>
      <c r="C4" s="237" t="str">
        <f>IF(Oprávnené_výdavky_obnova!C3="","",TRANSPOSE(Oprávnené_výdavky_obnova!C3))</f>
        <v/>
      </c>
      <c r="D4" s="237"/>
      <c r="E4" s="237"/>
      <c r="AR4" s="132">
        <v>10</v>
      </c>
      <c r="AS4" s="24" t="s">
        <v>297</v>
      </c>
      <c r="AT4" s="24"/>
      <c r="AU4" s="165">
        <f>SUMIF($AS$13:$AS$212,AS4,$H$13:$H$212)</f>
        <v>0</v>
      </c>
    </row>
    <row r="5" spans="1:67" x14ac:dyDescent="0.25">
      <c r="A5" s="236" t="s">
        <v>2</v>
      </c>
      <c r="B5" s="236"/>
      <c r="C5" s="184" t="str">
        <f>IF(Oprávnené_výdavky_obnova!C4="","",TRANSPOSE(Oprávnené_výdavky_obnova!C4))</f>
        <v/>
      </c>
      <c r="D5" s="147"/>
      <c r="E5" s="47"/>
      <c r="AR5" s="132">
        <v>20</v>
      </c>
      <c r="AS5" s="24" t="s">
        <v>295</v>
      </c>
      <c r="AU5" s="165">
        <f>SUMIF($AS$13:$AS$212,AS5,$H$13:$H$212)+SUMIF($AS$13:$AS$212,"3 hlavné dreviny",$H$13:$H$212)</f>
        <v>0</v>
      </c>
    </row>
    <row r="6" spans="1:67" ht="27" customHeight="1" x14ac:dyDescent="0.25">
      <c r="A6" s="236" t="s">
        <v>13</v>
      </c>
      <c r="B6" s="236"/>
      <c r="C6" s="238" t="str">
        <f>IF(Oprávnené_výdavky_obnova!C5="","",TRANSPOSE(Oprávnené_výdavky_obnova!C5))</f>
        <v/>
      </c>
      <c r="D6" s="238"/>
      <c r="E6" s="238"/>
      <c r="AS6" s="24" t="s">
        <v>298</v>
      </c>
      <c r="AU6" s="165">
        <f>SUM(AU2:AU5)</f>
        <v>0</v>
      </c>
    </row>
    <row r="10" spans="1:67" ht="15" customHeight="1" x14ac:dyDescent="0.25">
      <c r="J10" s="230" t="s">
        <v>294</v>
      </c>
      <c r="K10" s="230"/>
      <c r="L10" s="230"/>
      <c r="M10" s="230"/>
      <c r="N10" s="230"/>
      <c r="O10" s="230"/>
      <c r="P10" s="230"/>
      <c r="Q10" s="230"/>
      <c r="R10" s="230"/>
      <c r="S10" s="230"/>
      <c r="V10" s="163" t="s">
        <v>283</v>
      </c>
      <c r="AF10" s="163" t="s">
        <v>285</v>
      </c>
      <c r="AG10" s="163" t="s">
        <v>284</v>
      </c>
      <c r="AQ10" s="163" t="s">
        <v>286</v>
      </c>
      <c r="AR10" s="163" t="s">
        <v>287</v>
      </c>
    </row>
    <row r="11" spans="1:67" ht="23.25" customHeight="1" x14ac:dyDescent="0.25">
      <c r="A11" s="231" t="s">
        <v>8</v>
      </c>
      <c r="B11" s="231" t="s">
        <v>311</v>
      </c>
      <c r="C11" s="231" t="s">
        <v>3</v>
      </c>
      <c r="D11" s="231" t="s">
        <v>269</v>
      </c>
      <c r="E11" s="231" t="s">
        <v>270</v>
      </c>
      <c r="F11" s="231" t="s">
        <v>271</v>
      </c>
      <c r="G11" s="231" t="s">
        <v>272</v>
      </c>
      <c r="H11" s="233" t="s">
        <v>277</v>
      </c>
      <c r="I11" s="233" t="s">
        <v>290</v>
      </c>
      <c r="J11" s="185" t="str">
        <f>IF(OR(Oprávnené_výdavky_obnova!N14="",Oprávnené_výdavky_obnova!N14="vyberte"),"",Oprávnené_výdavky_obnova!N14)</f>
        <v/>
      </c>
      <c r="K11" s="185" t="str">
        <f>IF(OR(Oprávnené_výdavky_obnova!O14="",Oprávnené_výdavky_obnova!O14="vyberte"),"",Oprávnené_výdavky_obnova!O14)</f>
        <v/>
      </c>
      <c r="L11" s="185" t="str">
        <f>IF(OR(Oprávnené_výdavky_obnova!P14="",Oprávnené_výdavky_obnova!P14="vyberte"),"",Oprávnené_výdavky_obnova!P14)</f>
        <v/>
      </c>
      <c r="M11" s="185" t="str">
        <f>IF(OR(Oprávnené_výdavky_obnova!Q14="",Oprávnené_výdavky_obnova!Q14="vyberte"),"",Oprávnené_výdavky_obnova!Q14)</f>
        <v/>
      </c>
      <c r="N11" s="185" t="str">
        <f>IF(OR(Oprávnené_výdavky_obnova!R14="",Oprávnené_výdavky_obnova!R14="vyberte"),"",Oprávnené_výdavky_obnova!R14)</f>
        <v/>
      </c>
      <c r="O11" s="185" t="str">
        <f>IF(OR(Oprávnené_výdavky_obnova!S14="",Oprávnené_výdavky_obnova!S14="vyberte"),"",Oprávnené_výdavky_obnova!S14)</f>
        <v/>
      </c>
      <c r="P11" s="185" t="str">
        <f>IF(OR(Oprávnené_výdavky_obnova!T14="",Oprávnené_výdavky_obnova!T14="vyberte"),"",Oprávnené_výdavky_obnova!T14)</f>
        <v/>
      </c>
      <c r="Q11" s="185" t="str">
        <f>IF(OR(Oprávnené_výdavky_obnova!U14="",Oprávnené_výdavky_obnova!U14="vyberte"),"",Oprávnené_výdavky_obnova!U14)</f>
        <v/>
      </c>
      <c r="R11" s="185" t="str">
        <f>IF(OR(Oprávnené_výdavky_obnova!V14="",Oprávnené_výdavky_obnova!V14="vyberte"),"",Oprávnené_výdavky_obnova!V14)</f>
        <v/>
      </c>
      <c r="S11" s="185" t="str">
        <f>IF(OR(Oprávnené_výdavky_obnova!W14="",Oprávnené_výdavky_obnova!W14="vyberte"),"",Oprávnené_výdavky_obnova!W14)</f>
        <v/>
      </c>
      <c r="V11" s="162" t="str">
        <f>J11</f>
        <v/>
      </c>
      <c r="W11" s="162" t="str">
        <f t="shared" ref="W11:AE11" si="0">K11</f>
        <v/>
      </c>
      <c r="X11" s="162" t="str">
        <f t="shared" si="0"/>
        <v/>
      </c>
      <c r="Y11" s="162" t="str">
        <f t="shared" si="0"/>
        <v/>
      </c>
      <c r="Z11" s="162" t="str">
        <f t="shared" si="0"/>
        <v/>
      </c>
      <c r="AA11" s="162" t="str">
        <f t="shared" si="0"/>
        <v/>
      </c>
      <c r="AB11" s="162" t="str">
        <f t="shared" si="0"/>
        <v/>
      </c>
      <c r="AC11" s="162" t="str">
        <f t="shared" si="0"/>
        <v/>
      </c>
      <c r="AD11" s="162" t="str">
        <f t="shared" si="0"/>
        <v/>
      </c>
      <c r="AE11" s="162" t="str">
        <f t="shared" si="0"/>
        <v/>
      </c>
      <c r="AF11" s="145"/>
      <c r="AG11" s="162" t="str">
        <f>J11</f>
        <v/>
      </c>
      <c r="AH11" s="162" t="str">
        <f t="shared" ref="AH11:AP11" si="1">K11</f>
        <v/>
      </c>
      <c r="AI11" s="162" t="str">
        <f t="shared" si="1"/>
        <v/>
      </c>
      <c r="AJ11" s="162" t="str">
        <f t="shared" si="1"/>
        <v/>
      </c>
      <c r="AK11" s="162" t="str">
        <f t="shared" si="1"/>
        <v/>
      </c>
      <c r="AL11" s="162" t="str">
        <f t="shared" si="1"/>
        <v/>
      </c>
      <c r="AM11" s="162" t="str">
        <f t="shared" si="1"/>
        <v/>
      </c>
      <c r="AN11" s="162" t="str">
        <f t="shared" si="1"/>
        <v/>
      </c>
      <c r="AO11" s="162" t="str">
        <f t="shared" si="1"/>
        <v/>
      </c>
      <c r="AP11" s="162" t="str">
        <f t="shared" si="1"/>
        <v/>
      </c>
      <c r="AT11" s="162" t="str">
        <f>J11</f>
        <v/>
      </c>
      <c r="AU11" s="162" t="str">
        <f t="shared" ref="AU11:BC11" si="2">K11</f>
        <v/>
      </c>
      <c r="AV11" s="162" t="str">
        <f t="shared" si="2"/>
        <v/>
      </c>
      <c r="AW11" s="162" t="str">
        <f t="shared" si="2"/>
        <v/>
      </c>
      <c r="AX11" s="162" t="str">
        <f t="shared" si="2"/>
        <v/>
      </c>
      <c r="AY11" s="162" t="str">
        <f t="shared" si="2"/>
        <v/>
      </c>
      <c r="AZ11" s="162" t="str">
        <f t="shared" si="2"/>
        <v/>
      </c>
      <c r="BA11" s="162" t="str">
        <f t="shared" si="2"/>
        <v/>
      </c>
      <c r="BB11" s="162" t="str">
        <f t="shared" si="2"/>
        <v/>
      </c>
      <c r="BC11" s="162" t="str">
        <f t="shared" si="2"/>
        <v/>
      </c>
      <c r="BE11" s="162" t="str">
        <f>J11</f>
        <v/>
      </c>
      <c r="BF11" s="162" t="str">
        <f t="shared" ref="BF11:BN11" si="3">K11</f>
        <v/>
      </c>
      <c r="BG11" s="162" t="str">
        <f t="shared" si="3"/>
        <v/>
      </c>
      <c r="BH11" s="162" t="str">
        <f t="shared" si="3"/>
        <v/>
      </c>
      <c r="BI11" s="162" t="str">
        <f t="shared" si="3"/>
        <v/>
      </c>
      <c r="BJ11" s="162" t="str">
        <f t="shared" si="3"/>
        <v/>
      </c>
      <c r="BK11" s="162" t="str">
        <f t="shared" si="3"/>
        <v/>
      </c>
      <c r="BL11" s="162" t="str">
        <f t="shared" si="3"/>
        <v/>
      </c>
      <c r="BM11" s="162" t="str">
        <f t="shared" si="3"/>
        <v/>
      </c>
      <c r="BN11" s="162" t="str">
        <f t="shared" si="3"/>
        <v/>
      </c>
    </row>
    <row r="12" spans="1:67" ht="23.25" customHeight="1" x14ac:dyDescent="0.25">
      <c r="A12" s="232"/>
      <c r="B12" s="235"/>
      <c r="C12" s="235"/>
      <c r="D12" s="235"/>
      <c r="E12" s="235"/>
      <c r="F12" s="235"/>
      <c r="G12" s="235"/>
      <c r="H12" s="234"/>
      <c r="I12" s="234"/>
      <c r="J12" s="144" t="s">
        <v>276</v>
      </c>
      <c r="K12" s="144" t="s">
        <v>276</v>
      </c>
      <c r="L12" s="144" t="s">
        <v>276</v>
      </c>
      <c r="M12" s="144" t="s">
        <v>276</v>
      </c>
      <c r="N12" s="144" t="s">
        <v>276</v>
      </c>
      <c r="O12" s="144" t="s">
        <v>276</v>
      </c>
      <c r="P12" s="144" t="s">
        <v>276</v>
      </c>
      <c r="Q12" s="144" t="s">
        <v>276</v>
      </c>
      <c r="R12" s="144" t="s">
        <v>276</v>
      </c>
      <c r="S12" s="144" t="s">
        <v>276</v>
      </c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</row>
    <row r="13" spans="1:67" ht="17.100000000000001" customHeight="1" x14ac:dyDescent="0.25">
      <c r="A13" s="144">
        <v>1</v>
      </c>
      <c r="B13" s="180" t="str">
        <f>IF(Oprávnené_výdavky_obnova!AL15="","",Oprávnené_výdavky_obnova!AN15)</f>
        <v/>
      </c>
      <c r="C13" s="188" t="str">
        <f>IF(Oprávnené_výdavky_obnova!AL15="","",Oprávnené_výdavky_obnova!B15)</f>
        <v/>
      </c>
      <c r="D13" s="182" t="str">
        <f>IF(Oprávnené_výdavky_obnova!AL15="","",Oprávnené_výdavky_obnova!AO15)</f>
        <v/>
      </c>
      <c r="E13" s="182" t="str">
        <f>IF(Oprávnené_výdavky_obnova!AL15="","",Oprávnené_výdavky_obnova!AP15)</f>
        <v/>
      </c>
      <c r="F13" s="182" t="str">
        <f>IF(Oprávnené_výdavky_obnova!AL15="","",Oprávnené_výdavky_obnova!AQ15)</f>
        <v/>
      </c>
      <c r="G13" s="183" t="str">
        <f>IF(Oprávnené_výdavky_obnova!AL15="","",Oprávnené_výdavky_obnova!I15)</f>
        <v/>
      </c>
      <c r="H13" s="183" t="str">
        <f>IF(D13="","",SUMIFS(Oprávnené_výdavky_obnova!$K$15:$K$214,JPRL,BO13,Oprávnené_výdavky_obnova!$J$15:$J$214,Oprávnené_výdavky_obnova!$CC$8)+SUMIFS(Oprávnené_výdavky_obnova!$K$15:$K$214,JPRL,BO13,Oprávnené_výdavky_obnova!$J$15:$J$214,Oprávnené_výdavky_obnova!$CC$9))</f>
        <v/>
      </c>
      <c r="I13" s="179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32">
        <f t="array" ref="T13">IF(AND(D13&lt;&gt;"",OR($J$11=Smrek,$K$11=Smrek,$L$11=Smrek,$M$11=Smrek,$N$11=Smrek,$O$11=Smrek,$P$11=Smrek,$Q$11=Smrek,$R$11=Smrek,$S$11=Smrek)),1,0)</f>
        <v>0</v>
      </c>
      <c r="U13" s="132">
        <f>IF(AND(T13=1,I13=""),1,0)</f>
        <v>0</v>
      </c>
      <c r="V13" s="164" t="str">
        <f t="array" ref="V13">IF($D13="","",IF(AND(J13&gt;=0.3,I13="nie",Oprávnené_výdavky_obnova!DG15&gt;=0.3,OR($J$11=Smrek)),0,IF(AND(Oprávnené_výdavky_obnova!DG15&gt;=0.3,J13&gt;=0.3),1,0)))</f>
        <v/>
      </c>
      <c r="W13" s="164" t="str">
        <f t="array" ref="W13">IF($D13="","",IF(AND(K13&gt;=0.3,I13="nie",Oprávnené_výdavky_obnova!DH15&gt;=0.3,OR($K$11=Smrek)),0,IF(AND(Oprávnené_výdavky_obnova!DH15&gt;=0.3,K13&gt;=0.3),1,0)))</f>
        <v/>
      </c>
      <c r="X13" s="164" t="str">
        <f t="array" ref="X13">IF($D13="","",IF(AND(L13&gt;=0.3,I13="nie",Oprávnené_výdavky_obnova!DI15&gt;=0.3,OR($L$11=Smrek)),0,IF(AND(Oprávnené_výdavky_obnova!DI15&gt;=0.3,L13&gt;=0.3),1,0)))</f>
        <v/>
      </c>
      <c r="Y13" s="164" t="str">
        <f t="array" ref="Y13">IF($D13="","",IF(AND(M13&gt;=0.3,I13="nie",Oprávnené_výdavky_obnova!DJ15&gt;=0.3,OR($M$11=Smrek)),0,IF(AND(Oprávnené_výdavky_obnova!DJ15&gt;=0.3,M13&gt;=0.3),1,0)))</f>
        <v/>
      </c>
      <c r="Z13" s="164" t="str">
        <f t="array" ref="Z13">IF($D13="","",IF(AND(N13&gt;=0.3,I13="nie",Oprávnené_výdavky_obnova!DK15&gt;=0.3,OR($N$11=Smrek)),0,IF(AND(Oprávnené_výdavky_obnova!DK15&gt;=0.3,N13&gt;=0.3),1,0)))</f>
        <v/>
      </c>
      <c r="AA13" s="164" t="str">
        <f t="array" ref="AA13">IF($D13="","",IF(AND(O13&gt;=0.3,I13="nie",Oprávnené_výdavky_obnova!DL15&gt;=0.3,OR($O$11=Smrek)),0,IF(AND(Oprávnené_výdavky_obnova!DL15&gt;=0.3,O13&gt;=0.3),1,0)))</f>
        <v/>
      </c>
      <c r="AB13" s="164" t="str">
        <f t="array" ref="AB13">IF($D13="","",IF(AND(P13&gt;=0.3,I13="nie",Oprávnené_výdavky_obnova!DM15&gt;=0.3,OR($P$11=Smrek)),0,IF(AND(Oprávnené_výdavky_obnova!DM15&gt;=0.3,P13&gt;=0.3),1,0)))</f>
        <v/>
      </c>
      <c r="AC13" s="164" t="str">
        <f t="array" ref="AC13">IF($D13="","",IF(AND(Q13&gt;=0.3,I13="nie",Oprávnené_výdavky_obnova!DN15&gt;=0.3,OR($Q$11=Smrek)),0,IF(AND(Oprávnené_výdavky_obnova!DN15&gt;=0.3,Q13&gt;=0.3),1,0)))</f>
        <v/>
      </c>
      <c r="AD13" s="164" t="str">
        <f t="array" ref="AD13">IF($D13="","",IF(AND(R13&gt;=0.3,I13="nie",Oprávnené_výdavky_obnova!DO15&gt;=0.3,OR($R$11=Smrek)),0,IF(AND(Oprávnené_výdavky_obnova!DO15&gt;=0.3,R13&gt;=0.3),1,0)))</f>
        <v/>
      </c>
      <c r="AE13" s="164" t="str">
        <f t="array" ref="AE13">IF($D13="","",IF(AND(S13&gt;=0.3,I13="nie",Oprávnené_výdavky_obnova!DP15&gt;=0.3,OR($S$11=Smrek)),0,IF(AND(Oprávnené_výdavky_obnova!DP15&gt;=0.3,S13&gt;=0.3),1,0)))</f>
        <v/>
      </c>
      <c r="AF13" s="164">
        <f>SUM(V13:AE13)</f>
        <v>0</v>
      </c>
      <c r="AG13" s="164" t="str">
        <f t="array" ref="AG13">IF($D13="","",IF(AND(J13&gt;=0.1,I13="nie",Oprávnené_výdavky_obnova!DG15&gt;=0.1,OR($J$11=Smrek)),0,IF(AND(Oprávnené_výdavky_obnova!DG15&gt;=0.1,J13&gt;=0.1),1,0)))</f>
        <v/>
      </c>
      <c r="AH13" s="164" t="str">
        <f t="array" ref="AH13">IF($D13="","",IF(AND(K13&gt;=0.1,I13="nie",Oprávnené_výdavky_obnova!DH15&gt;=0.1,OR($K$11=Smrek)),0,IF(AND(Oprávnené_výdavky_obnova!DH15&gt;=0.1,K13&gt;=0.1),1,0)))</f>
        <v/>
      </c>
      <c r="AI13" s="164" t="str">
        <f t="array" ref="AI13">IF($D13="","",IF(AND(L13&gt;=0.1,I13="nie",Oprávnené_výdavky_obnova!DI15&gt;=0.1,OR($L$11=Smrek)),0,IF(AND(Oprávnené_výdavky_obnova!DI15&gt;=0.1,L13&gt;=0.1),1,0)))</f>
        <v/>
      </c>
      <c r="AJ13" s="164" t="str">
        <f t="array" ref="AJ13">IF($D13="","",IF(AND(M13&gt;=0.1,I13="nie",Oprávnené_výdavky_obnova!DJ15&gt;=0.1,OR($M$11=Smrek)),0,IF(AND(Oprávnené_výdavky_obnova!DJ15&gt;=0.1,M13&gt;=0.1),1,0)))</f>
        <v/>
      </c>
      <c r="AK13" s="164" t="str">
        <f t="array" ref="AK13">IF($D13="","",IF(AND(N13&gt;=0.1,I13="nie",Oprávnené_výdavky_obnova!DK15&gt;=0.1,OR($N$11=Smrek)),0,IF(AND(Oprávnené_výdavky_obnova!DK15&gt;=0.1,N13&gt;=0.1),1,0)))</f>
        <v/>
      </c>
      <c r="AL13" s="164" t="str">
        <f t="array" ref="AL13">IF($D13="","",IF(AND(O13&gt;=0.1,I13="nie",Oprávnené_výdavky_obnova!DL15&gt;=0.1,OR($O$11=Smrek)),0,IF(AND(Oprávnené_výdavky_obnova!DL15&gt;=0.1,O13&gt;=0.1),1,0)))</f>
        <v/>
      </c>
      <c r="AM13" s="164" t="str">
        <f t="array" ref="AM13">IF($D13="","",IF(AND(P13&gt;=0.1,I13="nie",Oprávnené_výdavky_obnova!DM15&gt;=0.1,OR($P$11=Smrek)),0,IF(AND(Oprávnené_výdavky_obnova!DM15&gt;=0.1,P13&gt;=0.1),1,0)))</f>
        <v/>
      </c>
      <c r="AN13" s="164" t="str">
        <f t="array" ref="AN13">IF($D13="","",IF(AND(Q13&gt;=0.1,I13="nie",Oprávnené_výdavky_obnova!DN15&gt;=0.1,OR($Q$11=Smrek)),0,IF(AND(Oprávnené_výdavky_obnova!DN15&gt;=0.1,Q13&gt;=0.1),1,0)))</f>
        <v/>
      </c>
      <c r="AO13" s="164" t="str">
        <f t="array" ref="AO13">IF($D13="","",IF(AND(R13&gt;=0.1,I13="nie",Oprávnené_výdavky_obnova!DO15&gt;=0.1,OR($R$11=Smrek)),0,IF(AND(Oprávnené_výdavky_obnova!DO15&gt;=0.1,R13&gt;=0.1),1,0)))</f>
        <v/>
      </c>
      <c r="AP13" s="164" t="str">
        <f t="array" ref="AP13">IF($D13="","",IF(AND(S13&gt;=0.1,I13="nie",Oprávnené_výdavky_obnova!DP15&gt;=0.1,OR($S$11=Smrek)),0,IF(AND(Oprávnené_výdavky_obnova!DP15&gt;=0.1,S13&gt;=0.1),1,0)))</f>
        <v/>
      </c>
      <c r="AQ13" s="164">
        <f>SUM(AG13:AP13)</f>
        <v>0</v>
      </c>
      <c r="AR13" s="132">
        <f>IF(AF13=0,0,IF(AND(AF13=1,AQ13=1),1,IF(AND(AF13&gt;1,AQ13&gt;1,AF13=AQ13),AF13,IF(AND(AF13=1,AQ13&gt;1),AQ13,IF(AND(AF13&gt;1,AQ13&gt;1),AQ13)))))</f>
        <v>0</v>
      </c>
      <c r="AS13" s="132" t="str">
        <f>IF(AND(D13&lt;&gt;"",AR13=0),"0 hlavných drevín",IF(AR13=1,"1 hlavná drevina",IF(AR13=2,"2 hlavné dreviny",IF(AR13=3,"3 hlavné dreviny",IF(AR13&gt;3,"viac ako 3 hlavné dreviny","")))))</f>
        <v/>
      </c>
      <c r="AT13" s="164">
        <f>IF(AND(J13="",OR(Oprávnené_výdavky_obnova!CW15&gt;0,Oprávnené_výdavky_obnova!DG15&gt;0)),1,0)</f>
        <v>0</v>
      </c>
      <c r="AU13" s="164">
        <f>IF(AND(K13="",OR(Oprávnené_výdavky_obnova!CX15&gt;0,Oprávnené_výdavky_obnova!DH15&gt;0)),1,0)</f>
        <v>0</v>
      </c>
      <c r="AV13" s="164">
        <f>IF(AND(L13="",OR(Oprávnené_výdavky_obnova!CY15&gt;0,Oprávnené_výdavky_obnova!DI15&gt;0)),1,0)</f>
        <v>0</v>
      </c>
      <c r="AW13" s="164">
        <f>IF(AND(M13="",OR(Oprávnené_výdavky_obnova!CZ15&gt;0,Oprávnené_výdavky_obnova!DJ15&gt;0)),1,0)</f>
        <v>0</v>
      </c>
      <c r="AX13" s="164">
        <f>IF(AND(N13="",OR(Oprávnené_výdavky_obnova!DA15&gt;0,Oprávnené_výdavky_obnova!DK15&gt;0)),1,0)</f>
        <v>0</v>
      </c>
      <c r="AY13" s="164">
        <f>IF(AND(O13="",OR(Oprávnené_výdavky_obnova!DB15&gt;0,Oprávnené_výdavky_obnova!DL15&gt;0)),1,0)</f>
        <v>0</v>
      </c>
      <c r="AZ13" s="164">
        <f>IF(AND(P13="",OR(Oprávnené_výdavky_obnova!DC15&gt;0,Oprávnené_výdavky_obnova!DM15&gt;0)),1,0)</f>
        <v>0</v>
      </c>
      <c r="BA13" s="164">
        <f>IF(AND(Q13="",OR(Oprávnené_výdavky_obnova!DD15&gt;0,Oprávnené_výdavky_obnova!DN15&gt;0)),1,0)</f>
        <v>0</v>
      </c>
      <c r="BB13" s="164">
        <f>IF(AND(R13="",OR(Oprávnené_výdavky_obnova!DE15&gt;0,Oprávnené_výdavky_obnova!DO15&gt;0)),1,0)</f>
        <v>0</v>
      </c>
      <c r="BC13" s="164">
        <f>IF(AND(S13="",OR(Oprávnené_výdavky_obnova!DF15&gt;0,Oprávnené_výdavky_obnova!DP15&gt;0)),1,0)</f>
        <v>0</v>
      </c>
      <c r="BE13" s="132">
        <f t="array" ref="BE13">IF(AND($J$13=Smrek,OR(V13&gt;=0.3,AG13&gt;=0.1)),1,0)</f>
        <v>0</v>
      </c>
      <c r="BF13" s="132">
        <f t="array" ref="BF13">IF(AND($JK13=Smrek,OR(W13&gt;=0.3,AH13&gt;=0.1)),1,0)</f>
        <v>0</v>
      </c>
      <c r="BG13" s="132">
        <f t="array" ref="BG13">IF(AND($L$13=Smrek,OR(X13&gt;=0.3,AI13&gt;=0.1)),1,0)</f>
        <v>0</v>
      </c>
      <c r="BH13" s="132">
        <f t="array" ref="BH13">IF(AND($M$13=Smrek,OR(Y13&gt;=0.3,AJ13&gt;=0.1)),1,0)</f>
        <v>0</v>
      </c>
      <c r="BI13" s="132">
        <f t="array" ref="BI13">IF(AND($N$13=Smrek,OR(Z13&gt;=0.3,AK13&gt;=0.1)),1,0)</f>
        <v>0</v>
      </c>
      <c r="BJ13" s="132">
        <f t="array" ref="BJ13">IF(AND($O$13=Smrek,OR(AA13&gt;=0.3,AL13&gt;=0.1)),1,0)</f>
        <v>0</v>
      </c>
      <c r="BK13" s="132">
        <f t="array" ref="BK13">IF(AND($P$13=Smrek,OR(AB13&gt;=0.3,AM13&gt;=0.1)),1,0)</f>
        <v>0</v>
      </c>
      <c r="BL13" s="132">
        <f t="array" ref="BL13">IF(AND($Q$13=Smrek,OR(AC13&gt;=0.3,AN13&gt;=0.1)),1,0)</f>
        <v>0</v>
      </c>
      <c r="BM13" s="132">
        <f t="array" ref="BM13">IF(AND($R$13=Smrek,OR(AD13&gt;=0.3,AO13&gt;=0.1)),1,0)</f>
        <v>0</v>
      </c>
      <c r="BN13" s="132">
        <f t="array" ref="BN13">IF(AND($S$13=Smrek,OR(AE13&gt;=0.3,AP13&gt;=0.1)),1,0)</f>
        <v>0</v>
      </c>
      <c r="BO13" t="str">
        <f>D13&amp;E13&amp;F13&amp;B13</f>
        <v/>
      </c>
    </row>
    <row r="14" spans="1:67" ht="17.100000000000001" customHeight="1" x14ac:dyDescent="0.25">
      <c r="A14" s="144">
        <v>2</v>
      </c>
      <c r="B14" s="180" t="str">
        <f>IF(Oprávnené_výdavky_obnova!AL16="","",Oprávnené_výdavky_obnova!AN16)</f>
        <v/>
      </c>
      <c r="C14" s="181" t="str">
        <f>IF(Oprávnené_výdavky_obnova!AL16="","",Oprávnené_výdavky_obnova!B16)</f>
        <v/>
      </c>
      <c r="D14" s="182" t="str">
        <f>IF(Oprávnené_výdavky_obnova!AL16="","",Oprávnené_výdavky_obnova!AO16)</f>
        <v/>
      </c>
      <c r="E14" s="182" t="str">
        <f>IF(Oprávnené_výdavky_obnova!AL16="","",Oprávnené_výdavky_obnova!AP16)</f>
        <v/>
      </c>
      <c r="F14" s="182" t="str">
        <f>IF(Oprávnené_výdavky_obnova!AL16="","",Oprávnené_výdavky_obnova!AQ16)</f>
        <v/>
      </c>
      <c r="G14" s="183" t="str">
        <f>IF(Oprávnené_výdavky_obnova!AL16="","",Oprávnené_výdavky_obnova!I16)</f>
        <v/>
      </c>
      <c r="H14" s="208" t="str">
        <f>IF(D14="","",SUMIFS(Oprávnené_výdavky_obnova!$K$15:$K$214,JPRL,BO14,Oprávnené_výdavky_obnova!$J$15:$J$214,Oprávnené_výdavky_obnova!$CC$8)+SUMIFS(Oprávnené_výdavky_obnova!$K$15:$K$214,JPRL,BO14,Oprávnené_výdavky_obnova!$J$15:$J$214,Oprávnené_výdavky_obnova!$CC$9))</f>
        <v/>
      </c>
      <c r="I14" s="179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32">
        <f t="array" ref="T14">IF(AND(D14&lt;&gt;"",OR($J$11=Smrek,$K$11=Smrek,$L$11=Smrek,$M$11=Smrek,$N$11=Smrek,$O$11=Smrek,$P$11=Smrek,$Q$11=Smrek,$R$11=Smrek,$S$11=Smrek)),1,0)</f>
        <v>0</v>
      </c>
      <c r="U14" s="132">
        <f t="shared" ref="U14:U77" si="4">IF(AND(T14=1,I14=""),1,0)</f>
        <v>0</v>
      </c>
      <c r="V14" s="164" t="str">
        <f t="array" ref="V14">IF($D14="","",IF(AND(J14&gt;=0.3,I14="nie",Oprávnené_výdavky_obnova!DG16&gt;=0.3,OR($J$11=Smrek)),0,IF(AND(Oprávnené_výdavky_obnova!DG16&gt;=0.3,J14&gt;=0.3),1,0)))</f>
        <v/>
      </c>
      <c r="W14" s="164" t="str">
        <f t="array" ref="W14">IF($D14="","",IF(AND(K14&gt;=0.3,I14="nie",Oprávnené_výdavky_obnova!DH16&gt;=0.3,OR($K$11=Smrek)),0,IF(AND(Oprávnené_výdavky_obnova!DH16&gt;=0.3,K14&gt;=0.3),1,0)))</f>
        <v/>
      </c>
      <c r="X14" s="164" t="str">
        <f t="array" ref="X14">IF($D14="","",IF(AND(L14&gt;=0.3,I14="nie",Oprávnené_výdavky_obnova!DI16&gt;=0.3,OR($L$11=Smrek)),0,IF(AND(Oprávnené_výdavky_obnova!DI16&gt;=0.3,L14&gt;=0.3),1,0)))</f>
        <v/>
      </c>
      <c r="Y14" s="164" t="str">
        <f t="array" ref="Y14">IF($D14="","",IF(AND(M14&gt;=0.3,I14="nie",Oprávnené_výdavky_obnova!DJ16&gt;=0.3,OR($M$11=Smrek)),0,IF(AND(Oprávnené_výdavky_obnova!DJ16&gt;=0.3,M14&gt;=0.3),1,0)))</f>
        <v/>
      </c>
      <c r="Z14" s="164" t="str">
        <f t="array" ref="Z14">IF($D14="","",IF(AND(N14&gt;=0.3,I14="nie",Oprávnené_výdavky_obnova!DK16&gt;=0.3,OR($N$11=Smrek)),0,IF(AND(Oprávnené_výdavky_obnova!DK16&gt;=0.3,N14&gt;=0.3),1,0)))</f>
        <v/>
      </c>
      <c r="AA14" s="164" t="str">
        <f t="array" ref="AA14">IF($D14="","",IF(AND(O14&gt;=0.3,I14="nie",Oprávnené_výdavky_obnova!DL16&gt;=0.3,OR($O$11=Smrek)),0,IF(AND(Oprávnené_výdavky_obnova!DL16&gt;=0.3,O14&gt;=0.3),1,0)))</f>
        <v/>
      </c>
      <c r="AB14" s="164" t="str">
        <f t="array" ref="AB14">IF($D14="","",IF(AND(P14&gt;=0.3,I14="nie",Oprávnené_výdavky_obnova!DM16&gt;=0.3,OR($P$11=Smrek)),0,IF(AND(Oprávnené_výdavky_obnova!DM16&gt;=0.3,P14&gt;=0.3),1,0)))</f>
        <v/>
      </c>
      <c r="AC14" s="164" t="str">
        <f t="array" ref="AC14">IF($D14="","",IF(AND(Q14&gt;=0.3,I14="nie",Oprávnené_výdavky_obnova!DN16&gt;=0.3,OR($Q$11=Smrek)),0,IF(AND(Oprávnené_výdavky_obnova!DN16&gt;=0.3,Q14&gt;=0.3),1,0)))</f>
        <v/>
      </c>
      <c r="AD14" s="164" t="str">
        <f t="array" ref="AD14">IF($D14="","",IF(AND(R14&gt;=0.3,I14="nie",Oprávnené_výdavky_obnova!DO16&gt;=0.3,OR($R$11=Smrek)),0,IF(AND(Oprávnené_výdavky_obnova!DO16&gt;=0.3,R14&gt;=0.3),1,0)))</f>
        <v/>
      </c>
      <c r="AE14" s="164" t="str">
        <f t="array" ref="AE14">IF($D14="","",IF(AND(S14&gt;=0.3,I14="nie",Oprávnené_výdavky_obnova!DP16&gt;=0.3,OR($S$11=Smrek)),0,IF(AND(Oprávnené_výdavky_obnova!DP16&gt;=0.3,S14&gt;=0.3),1,0)))</f>
        <v/>
      </c>
      <c r="AF14" s="164">
        <f t="shared" ref="AF14:AF77" si="5">SUM(V14:AE14)</f>
        <v>0</v>
      </c>
      <c r="AG14" s="164" t="str">
        <f t="array" ref="AG14">IF($D14="","",IF(AND(J14&gt;=0.1,I14="nie",Oprávnené_výdavky_obnova!DG16&gt;=0.1,OR($J$11=Smrek)),0,IF(AND(Oprávnené_výdavky_obnova!DG16&gt;=0.1,J14&gt;=0.1),1,0)))</f>
        <v/>
      </c>
      <c r="AH14" s="164" t="str">
        <f t="array" ref="AH14">IF($D14="","",IF(AND(K14&gt;=0.1,I14="nie",Oprávnené_výdavky_obnova!DH16&gt;=0.1,OR($K$11=Smrek)),0,IF(AND(Oprávnené_výdavky_obnova!DH16&gt;=0.1,K14&gt;=0.1),1,0)))</f>
        <v/>
      </c>
      <c r="AI14" s="164" t="str">
        <f t="array" ref="AI14">IF($D14="","",IF(AND(L14&gt;=0.1,I14="nie",Oprávnené_výdavky_obnova!DI16&gt;=0.1,OR($L$11=Smrek)),0,IF(AND(Oprávnené_výdavky_obnova!DI16&gt;=0.1,L14&gt;=0.1),1,0)))</f>
        <v/>
      </c>
      <c r="AJ14" s="164" t="str">
        <f t="array" ref="AJ14">IF($D14="","",IF(AND(M14&gt;=0.1,I14="nie",Oprávnené_výdavky_obnova!DJ16&gt;=0.1,OR($M$11=Smrek)),0,IF(AND(Oprávnené_výdavky_obnova!DJ16&gt;=0.1,M14&gt;=0.1),1,0)))</f>
        <v/>
      </c>
      <c r="AK14" s="164" t="str">
        <f t="array" ref="AK14">IF($D14="","",IF(AND(N14&gt;=0.1,I14="nie",Oprávnené_výdavky_obnova!DK16&gt;=0.1,OR($N$11=Smrek)),0,IF(AND(Oprávnené_výdavky_obnova!DK16&gt;=0.1,N14&gt;=0.1),1,0)))</f>
        <v/>
      </c>
      <c r="AL14" s="164" t="str">
        <f t="array" ref="AL14">IF($D14="","",IF(AND(O14&gt;=0.1,I14="nie",Oprávnené_výdavky_obnova!DL16&gt;=0.1,OR($O$11=Smrek)),0,IF(AND(Oprávnené_výdavky_obnova!DL16&gt;=0.1,O14&gt;=0.1),1,0)))</f>
        <v/>
      </c>
      <c r="AM14" s="164" t="str">
        <f t="array" ref="AM14">IF($D14="","",IF(AND(P14&gt;=0.1,I14="nie",Oprávnené_výdavky_obnova!DM16&gt;=0.1,OR($P$11=Smrek)),0,IF(AND(Oprávnené_výdavky_obnova!DM16&gt;=0.1,P14&gt;=0.1),1,0)))</f>
        <v/>
      </c>
      <c r="AN14" s="164" t="str">
        <f t="array" ref="AN14">IF($D14="","",IF(AND(Q14&gt;=0.1,I14="nie",Oprávnené_výdavky_obnova!DN16&gt;=0.1,OR($Q$11=Smrek)),0,IF(AND(Oprávnené_výdavky_obnova!DN16&gt;=0.1,Q14&gt;=0.1),1,0)))</f>
        <v/>
      </c>
      <c r="AO14" s="164" t="str">
        <f t="array" ref="AO14">IF($D14="","",IF(AND(R14&gt;=0.1,I14="nie",Oprávnené_výdavky_obnova!DO16&gt;=0.1,OR($R$11=Smrek)),0,IF(AND(Oprávnené_výdavky_obnova!DO16&gt;=0.1,R14&gt;=0.1),1,0)))</f>
        <v/>
      </c>
      <c r="AP14" s="164" t="str">
        <f t="array" ref="AP14">IF($D14="","",IF(AND(S14&gt;=0.1,I14="nie",Oprávnené_výdavky_obnova!DP16&gt;=0.1,OR($S$11=Smrek)),0,IF(AND(Oprávnené_výdavky_obnova!DP16&gt;=0.1,S14&gt;=0.1),1,0)))</f>
        <v/>
      </c>
      <c r="AQ14" s="164">
        <f t="shared" ref="AQ14:AQ77" si="6">SUM(AG14:AP14)</f>
        <v>0</v>
      </c>
      <c r="AR14" s="132">
        <f t="shared" ref="AR14:AR77" si="7">IF(AF14=0,0,IF(AND(AF14=1,AQ14=1),1,IF(AND(AF14&gt;1,AQ14&gt;1,AF14=AQ14),AF14,IF(AND(AF14=1,AQ14&gt;1),AQ14,IF(AND(AF14&gt;1,AQ14&gt;1),AQ14)))))</f>
        <v>0</v>
      </c>
      <c r="AS14" s="132" t="str">
        <f t="shared" ref="AS14:AS77" si="8">IF(AND(D14&lt;&gt;"",AR14=0),"0 hlavných drevín",IF(AR14=1,"1 hlavná drevina",IF(AR14=2,"2 hlavné dreviny",IF(AR14=3,"3 hlavné dreviny",IF(AR14&gt;3,"viac ako 3 hlavné dreviny","")))))</f>
        <v/>
      </c>
      <c r="AT14" s="164">
        <f>IF(AND(J14="",OR(Oprávnené_výdavky_obnova!CW16&gt;0,Oprávnené_výdavky_obnova!DG16&gt;0)),1,0)</f>
        <v>0</v>
      </c>
      <c r="AU14" s="164">
        <f>IF(AND(K14="",OR(Oprávnené_výdavky_obnova!CX16&gt;0,Oprávnené_výdavky_obnova!DH16&gt;0)),1,0)</f>
        <v>0</v>
      </c>
      <c r="AV14" s="164">
        <f>IF(AND(L14="",OR(Oprávnené_výdavky_obnova!CY16&gt;0,Oprávnené_výdavky_obnova!DI16&gt;0)),1,0)</f>
        <v>0</v>
      </c>
      <c r="AW14" s="164">
        <f>IF(AND(M14="",OR(Oprávnené_výdavky_obnova!CZ16&gt;0,Oprávnené_výdavky_obnova!DJ16&gt;0)),1,0)</f>
        <v>0</v>
      </c>
      <c r="AX14" s="164">
        <f>IF(AND(N14="",OR(Oprávnené_výdavky_obnova!DA16&gt;0,Oprávnené_výdavky_obnova!DK16&gt;0)),1,0)</f>
        <v>0</v>
      </c>
      <c r="AY14" s="164">
        <f>IF(AND(O14="",OR(Oprávnené_výdavky_obnova!DB16&gt;0,Oprávnené_výdavky_obnova!DL16&gt;0)),1,0)</f>
        <v>0</v>
      </c>
      <c r="AZ14" s="164">
        <f>IF(AND(P14="",OR(Oprávnené_výdavky_obnova!DC16&gt;0,Oprávnené_výdavky_obnova!DM16&gt;0)),1,0)</f>
        <v>0</v>
      </c>
      <c r="BA14" s="164">
        <f>IF(AND(Q14="",OR(Oprávnené_výdavky_obnova!DD16&gt;0,Oprávnené_výdavky_obnova!DN16&gt;0)),1,0)</f>
        <v>0</v>
      </c>
      <c r="BB14" s="164">
        <f>IF(AND(R14="",OR(Oprávnené_výdavky_obnova!DE16&gt;0,Oprávnené_výdavky_obnova!DO16&gt;0)),1,0)</f>
        <v>0</v>
      </c>
      <c r="BC14" s="164">
        <f>IF(AND(S14="",OR(Oprávnené_výdavky_obnova!DF16&gt;0,Oprávnené_výdavky_obnova!DP16&gt;0)),1,0)</f>
        <v>0</v>
      </c>
      <c r="BE14" s="132">
        <f t="array" ref="BE14">IF(AND($J$13=Smrek,OR(V14&gt;=0.3,AG14&gt;=0.1)),1,0)</f>
        <v>0</v>
      </c>
      <c r="BF14" s="132">
        <f t="array" ref="BF14">IF(AND($JK14=Smrek,OR(W14&gt;=0.3,AH14&gt;=0.1)),1,0)</f>
        <v>0</v>
      </c>
      <c r="BG14" s="132">
        <f t="array" ref="BG14">IF(AND($L$13=Smrek,OR(X14&gt;=0.3,AI14&gt;=0.1)),1,0)</f>
        <v>0</v>
      </c>
      <c r="BH14" s="132">
        <f t="array" ref="BH14">IF(AND($M$13=Smrek,OR(Y14&gt;=0.3,AJ14&gt;=0.1)),1,0)</f>
        <v>0</v>
      </c>
      <c r="BI14" s="132">
        <f t="array" ref="BI14">IF(AND($N$13=Smrek,OR(Z14&gt;=0.3,AK14&gt;=0.1)),1,0)</f>
        <v>0</v>
      </c>
      <c r="BJ14" s="132">
        <f t="array" ref="BJ14">IF(AND($O$13=Smrek,OR(AA14&gt;=0.3,AL14&gt;=0.1)),1,0)</f>
        <v>0</v>
      </c>
      <c r="BK14" s="132">
        <f t="array" ref="BK14">IF(AND($P$13=Smrek,OR(AB14&gt;=0.3,AM14&gt;=0.1)),1,0)</f>
        <v>0</v>
      </c>
      <c r="BL14" s="132">
        <f t="array" ref="BL14">IF(AND($Q$13=Smrek,OR(AC14&gt;=0.3,AN14&gt;=0.1)),1,0)</f>
        <v>0</v>
      </c>
      <c r="BM14" s="132">
        <f t="array" ref="BM14">IF(AND($R$13=Smrek,OR(AD14&gt;=0.3,AO14&gt;=0.1)),1,0)</f>
        <v>0</v>
      </c>
      <c r="BN14" s="132">
        <f t="array" ref="BN14">IF(AND($S$13=Smrek,OR(AE14&gt;=0.3,AP14&gt;=0.1)),1,0)</f>
        <v>0</v>
      </c>
      <c r="BO14" s="206" t="str">
        <f t="shared" ref="BO14:BO77" si="9">D14&amp;E14&amp;F14&amp;B14</f>
        <v/>
      </c>
    </row>
    <row r="15" spans="1:67" ht="17.100000000000001" customHeight="1" x14ac:dyDescent="0.25">
      <c r="A15" s="144">
        <v>3</v>
      </c>
      <c r="B15" s="180" t="str">
        <f>IF(Oprávnené_výdavky_obnova!AL17="","",Oprávnené_výdavky_obnova!AN17)</f>
        <v/>
      </c>
      <c r="C15" s="181" t="str">
        <f>IF(Oprávnené_výdavky_obnova!AL17="","",Oprávnené_výdavky_obnova!B17)</f>
        <v/>
      </c>
      <c r="D15" s="182" t="str">
        <f>IF(Oprávnené_výdavky_obnova!AL17="","",Oprávnené_výdavky_obnova!AO17)</f>
        <v/>
      </c>
      <c r="E15" s="182" t="str">
        <f>IF(Oprávnené_výdavky_obnova!AL17="","",Oprávnené_výdavky_obnova!AP17)</f>
        <v/>
      </c>
      <c r="F15" s="182" t="str">
        <f>IF(Oprávnené_výdavky_obnova!AL17="","",Oprávnené_výdavky_obnova!AQ17)</f>
        <v/>
      </c>
      <c r="G15" s="183" t="str">
        <f>IF(Oprávnené_výdavky_obnova!AL17="","",Oprávnené_výdavky_obnova!I17)</f>
        <v/>
      </c>
      <c r="H15" s="208" t="str">
        <f>IF(D15="","",SUMIFS(Oprávnené_výdavky_obnova!$K$15:$K$214,JPRL,BO15,Oprávnené_výdavky_obnova!$J$15:$J$214,Oprávnené_výdavky_obnova!$CC$8)+SUMIFS(Oprávnené_výdavky_obnova!$K$15:$K$214,JPRL,BO15,Oprávnené_výdavky_obnova!$J$15:$J$214,Oprávnené_výdavky_obnova!$CC$9))</f>
        <v/>
      </c>
      <c r="I15" s="179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32">
        <f t="array" ref="T15">IF(AND(D15&lt;&gt;"",OR($J$11=Smrek,$K$11=Smrek,$L$11=Smrek,$M$11=Smrek,$N$11=Smrek,$O$11=Smrek,$P$11=Smrek,$Q$11=Smrek,$R$11=Smrek,$S$11=Smrek)),1,0)</f>
        <v>0</v>
      </c>
      <c r="U15" s="132">
        <f t="shared" si="4"/>
        <v>0</v>
      </c>
      <c r="V15" s="164" t="str">
        <f t="array" ref="V15">IF($D15="","",IF(AND(J15&gt;=0.3,I15="nie",Oprávnené_výdavky_obnova!DG17&gt;=0.3,OR($J$11=Smrek)),0,IF(AND(Oprávnené_výdavky_obnova!DG17&gt;=0.3,J15&gt;=0.3),1,0)))</f>
        <v/>
      </c>
      <c r="W15" s="164" t="str">
        <f t="array" ref="W15">IF($D15="","",IF(AND(K15&gt;=0.3,I15="nie",Oprávnené_výdavky_obnova!DH17&gt;=0.3,OR($K$11=Smrek)),0,IF(AND(Oprávnené_výdavky_obnova!DH17&gt;=0.3,K15&gt;=0.3),1,0)))</f>
        <v/>
      </c>
      <c r="X15" s="164" t="str">
        <f t="array" ref="X15">IF($D15="","",IF(AND(L15&gt;=0.3,I15="nie",Oprávnené_výdavky_obnova!DI17&gt;=0.3,OR($L$11=Smrek)),0,IF(AND(Oprávnené_výdavky_obnova!DI17&gt;=0.3,L15&gt;=0.3),1,0)))</f>
        <v/>
      </c>
      <c r="Y15" s="164" t="str">
        <f t="array" ref="Y15">IF($D15="","",IF(AND(M15&gt;=0.3,I15="nie",Oprávnené_výdavky_obnova!DJ17&gt;=0.3,OR($M$11=Smrek)),0,IF(AND(Oprávnené_výdavky_obnova!DJ17&gt;=0.3,M15&gt;=0.3),1,0)))</f>
        <v/>
      </c>
      <c r="Z15" s="164" t="str">
        <f t="array" ref="Z15">IF($D15="","",IF(AND(N15&gt;=0.3,I15="nie",Oprávnené_výdavky_obnova!DK17&gt;=0.3,OR($N$11=Smrek)),0,IF(AND(Oprávnené_výdavky_obnova!DK17&gt;=0.3,N15&gt;=0.3),1,0)))</f>
        <v/>
      </c>
      <c r="AA15" s="164" t="str">
        <f t="array" ref="AA15">IF($D15="","",IF(AND(O15&gt;=0.3,I15="nie",Oprávnené_výdavky_obnova!DL17&gt;=0.3,OR($O$11=Smrek)),0,IF(AND(Oprávnené_výdavky_obnova!DL17&gt;=0.3,O15&gt;=0.3),1,0)))</f>
        <v/>
      </c>
      <c r="AB15" s="164" t="str">
        <f t="array" ref="AB15">IF($D15="","",IF(AND(P15&gt;=0.3,I15="nie",Oprávnené_výdavky_obnova!DM17&gt;=0.3,OR($P$11=Smrek)),0,IF(AND(Oprávnené_výdavky_obnova!DM17&gt;=0.3,P15&gt;=0.3),1,0)))</f>
        <v/>
      </c>
      <c r="AC15" s="164" t="str">
        <f t="array" ref="AC15">IF($D15="","",IF(AND(Q15&gt;=0.3,I15="nie",Oprávnené_výdavky_obnova!DN17&gt;=0.3,OR($Q$11=Smrek)),0,IF(AND(Oprávnené_výdavky_obnova!DN17&gt;=0.3,Q15&gt;=0.3),1,0)))</f>
        <v/>
      </c>
      <c r="AD15" s="164" t="str">
        <f t="array" ref="AD15">IF($D15="","",IF(AND(R15&gt;=0.3,I15="nie",Oprávnené_výdavky_obnova!DO17&gt;=0.3,OR($R$11=Smrek)),0,IF(AND(Oprávnené_výdavky_obnova!DO17&gt;=0.3,R15&gt;=0.3),1,0)))</f>
        <v/>
      </c>
      <c r="AE15" s="164" t="str">
        <f t="array" ref="AE15">IF($D15="","",IF(AND(S15&gt;=0.3,I15="nie",Oprávnené_výdavky_obnova!DP17&gt;=0.3,OR($S$11=Smrek)),0,IF(AND(Oprávnené_výdavky_obnova!DP17&gt;=0.3,S15&gt;=0.3),1,0)))</f>
        <v/>
      </c>
      <c r="AF15" s="164">
        <f t="shared" si="5"/>
        <v>0</v>
      </c>
      <c r="AG15" s="164" t="str">
        <f t="array" ref="AG15">IF($D15="","",IF(AND(J15&gt;=0.1,I15="nie",Oprávnené_výdavky_obnova!DG17&gt;=0.1,OR($J$11=Smrek)),0,IF(AND(Oprávnené_výdavky_obnova!DG17&gt;=0.1,J15&gt;=0.1),1,0)))</f>
        <v/>
      </c>
      <c r="AH15" s="164" t="str">
        <f t="array" ref="AH15">IF($D15="","",IF(AND(K15&gt;=0.1,I15="nie",Oprávnené_výdavky_obnova!DH17&gt;=0.1,OR($K$11=Smrek)),0,IF(AND(Oprávnené_výdavky_obnova!DH17&gt;=0.1,K15&gt;=0.1),1,0)))</f>
        <v/>
      </c>
      <c r="AI15" s="164" t="str">
        <f t="array" ref="AI15">IF($D15="","",IF(AND(L15&gt;=0.1,I15="nie",Oprávnené_výdavky_obnova!DI17&gt;=0.1,OR($L$11=Smrek)),0,IF(AND(Oprávnené_výdavky_obnova!DI17&gt;=0.1,L15&gt;=0.1),1,0)))</f>
        <v/>
      </c>
      <c r="AJ15" s="164" t="str">
        <f t="array" ref="AJ15">IF($D15="","",IF(AND(M15&gt;=0.1,I15="nie",Oprávnené_výdavky_obnova!DJ17&gt;=0.1,OR($M$11=Smrek)),0,IF(AND(Oprávnené_výdavky_obnova!DJ17&gt;=0.1,M15&gt;=0.1),1,0)))</f>
        <v/>
      </c>
      <c r="AK15" s="164" t="str">
        <f t="array" ref="AK15">IF($D15="","",IF(AND(N15&gt;=0.1,I15="nie",Oprávnené_výdavky_obnova!DK17&gt;=0.1,OR($N$11=Smrek)),0,IF(AND(Oprávnené_výdavky_obnova!DK17&gt;=0.1,N15&gt;=0.1),1,0)))</f>
        <v/>
      </c>
      <c r="AL15" s="164" t="str">
        <f t="array" ref="AL15">IF($D15="","",IF(AND(O15&gt;=0.1,I15="nie",Oprávnené_výdavky_obnova!DL17&gt;=0.1,OR($O$11=Smrek)),0,IF(AND(Oprávnené_výdavky_obnova!DL17&gt;=0.1,O15&gt;=0.1),1,0)))</f>
        <v/>
      </c>
      <c r="AM15" s="164" t="str">
        <f t="array" ref="AM15">IF($D15="","",IF(AND(P15&gt;=0.1,I15="nie",Oprávnené_výdavky_obnova!DM17&gt;=0.1,OR($P$11=Smrek)),0,IF(AND(Oprávnené_výdavky_obnova!DM17&gt;=0.1,P15&gt;=0.1),1,0)))</f>
        <v/>
      </c>
      <c r="AN15" s="164" t="str">
        <f t="array" ref="AN15">IF($D15="","",IF(AND(Q15&gt;=0.1,I15="nie",Oprávnené_výdavky_obnova!DN17&gt;=0.1,OR($Q$11=Smrek)),0,IF(AND(Oprávnené_výdavky_obnova!DN17&gt;=0.1,Q15&gt;=0.1),1,0)))</f>
        <v/>
      </c>
      <c r="AO15" s="164" t="str">
        <f t="array" ref="AO15">IF($D15="","",IF(AND(R15&gt;=0.1,I15="nie",Oprávnené_výdavky_obnova!DO17&gt;=0.1,OR($R$11=Smrek)),0,IF(AND(Oprávnené_výdavky_obnova!DO17&gt;=0.1,R15&gt;=0.1),1,0)))</f>
        <v/>
      </c>
      <c r="AP15" s="164" t="str">
        <f t="array" ref="AP15">IF($D15="","",IF(AND(S15&gt;=0.1,I15="nie",Oprávnené_výdavky_obnova!DP17&gt;=0.1,OR($S$11=Smrek)),0,IF(AND(Oprávnené_výdavky_obnova!DP17&gt;=0.1,S15&gt;=0.1),1,0)))</f>
        <v/>
      </c>
      <c r="AQ15" s="164">
        <f t="shared" si="6"/>
        <v>0</v>
      </c>
      <c r="AR15" s="132">
        <f t="shared" si="7"/>
        <v>0</v>
      </c>
      <c r="AS15" s="132" t="str">
        <f t="shared" si="8"/>
        <v/>
      </c>
      <c r="AT15" s="164">
        <f>IF(AND(J15="",OR(Oprávnené_výdavky_obnova!CW17&gt;0,Oprávnené_výdavky_obnova!DG17&gt;0)),1,0)</f>
        <v>0</v>
      </c>
      <c r="AU15" s="164">
        <f>IF(AND(K15="",OR(Oprávnené_výdavky_obnova!CX17&gt;0,Oprávnené_výdavky_obnova!DH17&gt;0)),1,0)</f>
        <v>0</v>
      </c>
      <c r="AV15" s="164">
        <f>IF(AND(L15="",OR(Oprávnené_výdavky_obnova!CY17&gt;0,Oprávnené_výdavky_obnova!DI17&gt;0)),1,0)</f>
        <v>0</v>
      </c>
      <c r="AW15" s="164">
        <f>IF(AND(M15="",OR(Oprávnené_výdavky_obnova!CZ17&gt;0,Oprávnené_výdavky_obnova!DJ17&gt;0)),1,0)</f>
        <v>0</v>
      </c>
      <c r="AX15" s="164">
        <f>IF(AND(N15="",OR(Oprávnené_výdavky_obnova!DA17&gt;0,Oprávnené_výdavky_obnova!DK17&gt;0)),1,0)</f>
        <v>0</v>
      </c>
      <c r="AY15" s="164">
        <f>IF(AND(O15="",OR(Oprávnené_výdavky_obnova!DB17&gt;0,Oprávnené_výdavky_obnova!DL17&gt;0)),1,0)</f>
        <v>0</v>
      </c>
      <c r="AZ15" s="164">
        <f>IF(AND(P15="",OR(Oprávnené_výdavky_obnova!DC17&gt;0,Oprávnené_výdavky_obnova!DM17&gt;0)),1,0)</f>
        <v>0</v>
      </c>
      <c r="BA15" s="164">
        <f>IF(AND(Q15="",OR(Oprávnené_výdavky_obnova!DD17&gt;0,Oprávnené_výdavky_obnova!DN17&gt;0)),1,0)</f>
        <v>0</v>
      </c>
      <c r="BB15" s="164">
        <f>IF(AND(R15="",OR(Oprávnené_výdavky_obnova!DE17&gt;0,Oprávnené_výdavky_obnova!DO17&gt;0)),1,0)</f>
        <v>0</v>
      </c>
      <c r="BC15" s="164">
        <f>IF(AND(S15="",OR(Oprávnené_výdavky_obnova!DF17&gt;0,Oprávnené_výdavky_obnova!DP17&gt;0)),1,0)</f>
        <v>0</v>
      </c>
      <c r="BE15" s="132">
        <f t="array" ref="BE15">IF(AND($J$13=Smrek,OR(V15&gt;=0.3,AG15&gt;=0.1)),1,0)</f>
        <v>0</v>
      </c>
      <c r="BF15" s="132">
        <f t="array" ref="BF15">IF(AND($JK15=Smrek,OR(W15&gt;=0.3,AH15&gt;=0.1)),1,0)</f>
        <v>0</v>
      </c>
      <c r="BG15" s="132">
        <f t="array" ref="BG15">IF(AND($L$13=Smrek,OR(X15&gt;=0.3,AI15&gt;=0.1)),1,0)</f>
        <v>0</v>
      </c>
      <c r="BH15" s="132">
        <f t="array" ref="BH15">IF(AND($M$13=Smrek,OR(Y15&gt;=0.3,AJ15&gt;=0.1)),1,0)</f>
        <v>0</v>
      </c>
      <c r="BI15" s="132">
        <f t="array" ref="BI15">IF(AND($N$13=Smrek,OR(Z15&gt;=0.3,AK15&gt;=0.1)),1,0)</f>
        <v>0</v>
      </c>
      <c r="BJ15" s="132">
        <f t="array" ref="BJ15">IF(AND($O$13=Smrek,OR(AA15&gt;=0.3,AL15&gt;=0.1)),1,0)</f>
        <v>0</v>
      </c>
      <c r="BK15" s="132">
        <f t="array" ref="BK15">IF(AND($P$13=Smrek,OR(AB15&gt;=0.3,AM15&gt;=0.1)),1,0)</f>
        <v>0</v>
      </c>
      <c r="BL15" s="132">
        <f t="array" ref="BL15">IF(AND($Q$13=Smrek,OR(AC15&gt;=0.3,AN15&gt;=0.1)),1,0)</f>
        <v>0</v>
      </c>
      <c r="BM15" s="132">
        <f t="array" ref="BM15">IF(AND($R$13=Smrek,OR(AD15&gt;=0.3,AO15&gt;=0.1)),1,0)</f>
        <v>0</v>
      </c>
      <c r="BN15" s="132">
        <f t="array" ref="BN15">IF(AND($S$13=Smrek,OR(AE15&gt;=0.3,AP15&gt;=0.1)),1,0)</f>
        <v>0</v>
      </c>
      <c r="BO15" s="206" t="str">
        <f t="shared" si="9"/>
        <v/>
      </c>
    </row>
    <row r="16" spans="1:67" ht="17.100000000000001" customHeight="1" x14ac:dyDescent="0.25">
      <c r="A16" s="144">
        <v>4</v>
      </c>
      <c r="B16" s="180" t="str">
        <f>IF(Oprávnené_výdavky_obnova!AL18="","",Oprávnené_výdavky_obnova!AN18)</f>
        <v/>
      </c>
      <c r="C16" s="181" t="str">
        <f>IF(Oprávnené_výdavky_obnova!AL18="","",Oprávnené_výdavky_obnova!B18)</f>
        <v/>
      </c>
      <c r="D16" s="182" t="str">
        <f>IF(Oprávnené_výdavky_obnova!AL18="","",Oprávnené_výdavky_obnova!AO18)</f>
        <v/>
      </c>
      <c r="E16" s="182" t="str">
        <f>IF(Oprávnené_výdavky_obnova!AL18="","",Oprávnené_výdavky_obnova!AP18)</f>
        <v/>
      </c>
      <c r="F16" s="182" t="str">
        <f>IF(Oprávnené_výdavky_obnova!AL18="","",Oprávnené_výdavky_obnova!AQ18)</f>
        <v/>
      </c>
      <c r="G16" s="183" t="str">
        <f>IF(Oprávnené_výdavky_obnova!AL18="","",Oprávnené_výdavky_obnova!I18)</f>
        <v/>
      </c>
      <c r="H16" s="208" t="str">
        <f>IF(D16="","",SUMIFS(Oprávnené_výdavky_obnova!$K$15:$K$214,JPRL,BO16,Oprávnené_výdavky_obnova!$J$15:$J$214,Oprávnené_výdavky_obnova!$CC$8)+SUMIFS(Oprávnené_výdavky_obnova!$K$15:$K$214,JPRL,BO16,Oprávnené_výdavky_obnova!$J$15:$J$214,Oprávnené_výdavky_obnova!$CC$9))</f>
        <v/>
      </c>
      <c r="I16" s="179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32">
        <f t="array" ref="T16">IF(AND(D16&lt;&gt;"",OR($J$11=Smrek,$K$11=Smrek,$L$11=Smrek,$M$11=Smrek,$N$11=Smrek,$O$11=Smrek,$P$11=Smrek,$Q$11=Smrek,$R$11=Smrek,$S$11=Smrek)),1,0)</f>
        <v>0</v>
      </c>
      <c r="U16" s="132">
        <f t="shared" si="4"/>
        <v>0</v>
      </c>
      <c r="V16" s="164" t="str">
        <f t="array" ref="V16">IF($D16="","",IF(AND(J16&gt;=0.3,I16="nie",Oprávnené_výdavky_obnova!DG18&gt;=0.3,OR($J$11=Smrek)),0,IF(AND(Oprávnené_výdavky_obnova!DG18&gt;=0.3,J16&gt;=0.3),1,0)))</f>
        <v/>
      </c>
      <c r="W16" s="164" t="str">
        <f t="array" ref="W16">IF($D16="","",IF(AND(K16&gt;=0.3,I16="nie",Oprávnené_výdavky_obnova!DH18&gt;=0.3,OR($K$11=Smrek)),0,IF(AND(Oprávnené_výdavky_obnova!DH18&gt;=0.3,K16&gt;=0.3),1,0)))</f>
        <v/>
      </c>
      <c r="X16" s="164" t="str">
        <f t="array" ref="X16">IF($D16="","",IF(AND(L16&gt;=0.3,I16="nie",Oprávnené_výdavky_obnova!DI18&gt;=0.3,OR($L$11=Smrek)),0,IF(AND(Oprávnené_výdavky_obnova!DI18&gt;=0.3,L16&gt;=0.3),1,0)))</f>
        <v/>
      </c>
      <c r="Y16" s="164" t="str">
        <f t="array" ref="Y16">IF($D16="","",IF(AND(M16&gt;=0.3,I16="nie",Oprávnené_výdavky_obnova!DJ18&gt;=0.3,OR($M$11=Smrek)),0,IF(AND(Oprávnené_výdavky_obnova!DJ18&gt;=0.3,M16&gt;=0.3),1,0)))</f>
        <v/>
      </c>
      <c r="Z16" s="164" t="str">
        <f t="array" ref="Z16">IF($D16="","",IF(AND(N16&gt;=0.3,I16="nie",Oprávnené_výdavky_obnova!DK18&gt;=0.3,OR($N$11=Smrek)),0,IF(AND(Oprávnené_výdavky_obnova!DK18&gt;=0.3,N16&gt;=0.3),1,0)))</f>
        <v/>
      </c>
      <c r="AA16" s="164" t="str">
        <f t="array" ref="AA16">IF($D16="","",IF(AND(O16&gt;=0.3,I16="nie",Oprávnené_výdavky_obnova!DL18&gt;=0.3,OR($O$11=Smrek)),0,IF(AND(Oprávnené_výdavky_obnova!DL18&gt;=0.3,O16&gt;=0.3),1,0)))</f>
        <v/>
      </c>
      <c r="AB16" s="164" t="str">
        <f t="array" ref="AB16">IF($D16="","",IF(AND(P16&gt;=0.3,I16="nie",Oprávnené_výdavky_obnova!DM18&gt;=0.3,OR($P$11=Smrek)),0,IF(AND(Oprávnené_výdavky_obnova!DM18&gt;=0.3,P16&gt;=0.3),1,0)))</f>
        <v/>
      </c>
      <c r="AC16" s="164" t="str">
        <f t="array" ref="AC16">IF($D16="","",IF(AND(Q16&gt;=0.3,I16="nie",Oprávnené_výdavky_obnova!DN18&gt;=0.3,OR($Q$11=Smrek)),0,IF(AND(Oprávnené_výdavky_obnova!DN18&gt;=0.3,Q16&gt;=0.3),1,0)))</f>
        <v/>
      </c>
      <c r="AD16" s="164" t="str">
        <f t="array" ref="AD16">IF($D16="","",IF(AND(R16&gt;=0.3,I16="nie",Oprávnené_výdavky_obnova!DO18&gt;=0.3,OR($R$11=Smrek)),0,IF(AND(Oprávnené_výdavky_obnova!DO18&gt;=0.3,R16&gt;=0.3),1,0)))</f>
        <v/>
      </c>
      <c r="AE16" s="164" t="str">
        <f t="array" ref="AE16">IF($D16="","",IF(AND(S16&gt;=0.3,I16="nie",Oprávnené_výdavky_obnova!DP18&gt;=0.3,OR($S$11=Smrek)),0,IF(AND(Oprávnené_výdavky_obnova!DP18&gt;=0.3,S16&gt;=0.3),1,0)))</f>
        <v/>
      </c>
      <c r="AF16" s="164">
        <f t="shared" si="5"/>
        <v>0</v>
      </c>
      <c r="AG16" s="164" t="str">
        <f t="array" ref="AG16">IF($D16="","",IF(AND(J16&gt;=0.1,I16="nie",Oprávnené_výdavky_obnova!DG18&gt;=0.1,OR($J$11=Smrek)),0,IF(AND(Oprávnené_výdavky_obnova!DG18&gt;=0.1,J16&gt;=0.1),1,0)))</f>
        <v/>
      </c>
      <c r="AH16" s="164" t="str">
        <f t="array" ref="AH16">IF($D16="","",IF(AND(K16&gt;=0.1,I16="nie",Oprávnené_výdavky_obnova!DH18&gt;=0.1,OR($K$11=Smrek)),0,IF(AND(Oprávnené_výdavky_obnova!DH18&gt;=0.1,K16&gt;=0.1),1,0)))</f>
        <v/>
      </c>
      <c r="AI16" s="164" t="str">
        <f t="array" ref="AI16">IF($D16="","",IF(AND(L16&gt;=0.1,I16="nie",Oprávnené_výdavky_obnova!DI18&gt;=0.1,OR($L$11=Smrek)),0,IF(AND(Oprávnené_výdavky_obnova!DI18&gt;=0.1,L16&gt;=0.1),1,0)))</f>
        <v/>
      </c>
      <c r="AJ16" s="164" t="str">
        <f t="array" ref="AJ16">IF($D16="","",IF(AND(M16&gt;=0.1,I16="nie",Oprávnené_výdavky_obnova!DJ18&gt;=0.1,OR($M$11=Smrek)),0,IF(AND(Oprávnené_výdavky_obnova!DJ18&gt;=0.1,M16&gt;=0.1),1,0)))</f>
        <v/>
      </c>
      <c r="AK16" s="164" t="str">
        <f t="array" ref="AK16">IF($D16="","",IF(AND(N16&gt;=0.1,I16="nie",Oprávnené_výdavky_obnova!DK18&gt;=0.1,OR($N$11=Smrek)),0,IF(AND(Oprávnené_výdavky_obnova!DK18&gt;=0.1,N16&gt;=0.1),1,0)))</f>
        <v/>
      </c>
      <c r="AL16" s="164" t="str">
        <f t="array" ref="AL16">IF($D16="","",IF(AND(O16&gt;=0.1,I16="nie",Oprávnené_výdavky_obnova!DL18&gt;=0.1,OR($O$11=Smrek)),0,IF(AND(Oprávnené_výdavky_obnova!DL18&gt;=0.1,O16&gt;=0.1),1,0)))</f>
        <v/>
      </c>
      <c r="AM16" s="164" t="str">
        <f t="array" ref="AM16">IF($D16="","",IF(AND(P16&gt;=0.1,I16="nie",Oprávnené_výdavky_obnova!DM18&gt;=0.1,OR($P$11=Smrek)),0,IF(AND(Oprávnené_výdavky_obnova!DM18&gt;=0.1,P16&gt;=0.1),1,0)))</f>
        <v/>
      </c>
      <c r="AN16" s="164" t="str">
        <f t="array" ref="AN16">IF($D16="","",IF(AND(Q16&gt;=0.1,I16="nie",Oprávnené_výdavky_obnova!DN18&gt;=0.1,OR($Q$11=Smrek)),0,IF(AND(Oprávnené_výdavky_obnova!DN18&gt;=0.1,Q16&gt;=0.1),1,0)))</f>
        <v/>
      </c>
      <c r="AO16" s="164" t="str">
        <f t="array" ref="AO16">IF($D16="","",IF(AND(R16&gt;=0.1,I16="nie",Oprávnené_výdavky_obnova!DO18&gt;=0.1,OR($R$11=Smrek)),0,IF(AND(Oprávnené_výdavky_obnova!DO18&gt;=0.1,R16&gt;=0.1),1,0)))</f>
        <v/>
      </c>
      <c r="AP16" s="164" t="str">
        <f t="array" ref="AP16">IF($D16="","",IF(AND(S16&gt;=0.1,I16="nie",Oprávnené_výdavky_obnova!DP18&gt;=0.1,OR($S$11=Smrek)),0,IF(AND(Oprávnené_výdavky_obnova!DP18&gt;=0.1,S16&gt;=0.1),1,0)))</f>
        <v/>
      </c>
      <c r="AQ16" s="164">
        <f t="shared" si="6"/>
        <v>0</v>
      </c>
      <c r="AR16" s="132">
        <f t="shared" si="7"/>
        <v>0</v>
      </c>
      <c r="AS16" s="132" t="str">
        <f t="shared" si="8"/>
        <v/>
      </c>
      <c r="AT16" s="164">
        <f>IF(AND(J16="",OR(Oprávnené_výdavky_obnova!CW18&gt;0,Oprávnené_výdavky_obnova!DG18&gt;0)),1,0)</f>
        <v>0</v>
      </c>
      <c r="AU16" s="164">
        <f>IF(AND(K16="",OR(Oprávnené_výdavky_obnova!CX18&gt;0,Oprávnené_výdavky_obnova!DH18&gt;0)),1,0)</f>
        <v>0</v>
      </c>
      <c r="AV16" s="164">
        <f>IF(AND(L16="",OR(Oprávnené_výdavky_obnova!CY18&gt;0,Oprávnené_výdavky_obnova!DI18&gt;0)),1,0)</f>
        <v>0</v>
      </c>
      <c r="AW16" s="164">
        <f>IF(AND(M16="",OR(Oprávnené_výdavky_obnova!CZ18&gt;0,Oprávnené_výdavky_obnova!DJ18&gt;0)),1,0)</f>
        <v>0</v>
      </c>
      <c r="AX16" s="164">
        <f>IF(AND(N16="",OR(Oprávnené_výdavky_obnova!DA18&gt;0,Oprávnené_výdavky_obnova!DK18&gt;0)),1,0)</f>
        <v>0</v>
      </c>
      <c r="AY16" s="164">
        <f>IF(AND(O16="",OR(Oprávnené_výdavky_obnova!DB18&gt;0,Oprávnené_výdavky_obnova!DL18&gt;0)),1,0)</f>
        <v>0</v>
      </c>
      <c r="AZ16" s="164">
        <f>IF(AND(P16="",OR(Oprávnené_výdavky_obnova!DC18&gt;0,Oprávnené_výdavky_obnova!DM18&gt;0)),1,0)</f>
        <v>0</v>
      </c>
      <c r="BA16" s="164">
        <f>IF(AND(Q16="",OR(Oprávnené_výdavky_obnova!DD18&gt;0,Oprávnené_výdavky_obnova!DN18&gt;0)),1,0)</f>
        <v>0</v>
      </c>
      <c r="BB16" s="164">
        <f>IF(AND(R16="",OR(Oprávnené_výdavky_obnova!DE18&gt;0,Oprávnené_výdavky_obnova!DO18&gt;0)),1,0)</f>
        <v>0</v>
      </c>
      <c r="BC16" s="164">
        <f>IF(AND(S16="",OR(Oprávnené_výdavky_obnova!DF18&gt;0,Oprávnené_výdavky_obnova!DP18&gt;0)),1,0)</f>
        <v>0</v>
      </c>
      <c r="BE16" s="132">
        <f t="array" ref="BE16">IF(AND($J$13=Smrek,OR(V16&gt;=0.3,AG16&gt;=0.1)),1,0)</f>
        <v>0</v>
      </c>
      <c r="BF16" s="132">
        <f t="array" ref="BF16">IF(AND($JK16=Smrek,OR(W16&gt;=0.3,AH16&gt;=0.1)),1,0)</f>
        <v>0</v>
      </c>
      <c r="BG16" s="132">
        <f t="array" ref="BG16">IF(AND($L$13=Smrek,OR(X16&gt;=0.3,AI16&gt;=0.1)),1,0)</f>
        <v>0</v>
      </c>
      <c r="BH16" s="132">
        <f t="array" ref="BH16">IF(AND($M$13=Smrek,OR(Y16&gt;=0.3,AJ16&gt;=0.1)),1,0)</f>
        <v>0</v>
      </c>
      <c r="BI16" s="132">
        <f t="array" ref="BI16">IF(AND($N$13=Smrek,OR(Z16&gt;=0.3,AK16&gt;=0.1)),1,0)</f>
        <v>0</v>
      </c>
      <c r="BJ16" s="132">
        <f t="array" ref="BJ16">IF(AND($O$13=Smrek,OR(AA16&gt;=0.3,AL16&gt;=0.1)),1,0)</f>
        <v>0</v>
      </c>
      <c r="BK16" s="132">
        <f t="array" ref="BK16">IF(AND($P$13=Smrek,OR(AB16&gt;=0.3,AM16&gt;=0.1)),1,0)</f>
        <v>0</v>
      </c>
      <c r="BL16" s="132">
        <f t="array" ref="BL16">IF(AND($Q$13=Smrek,OR(AC16&gt;=0.3,AN16&gt;=0.1)),1,0)</f>
        <v>0</v>
      </c>
      <c r="BM16" s="132">
        <f t="array" ref="BM16">IF(AND($R$13=Smrek,OR(AD16&gt;=0.3,AO16&gt;=0.1)),1,0)</f>
        <v>0</v>
      </c>
      <c r="BN16" s="132">
        <f t="array" ref="BN16">IF(AND($S$13=Smrek,OR(AE16&gt;=0.3,AP16&gt;=0.1)),1,0)</f>
        <v>0</v>
      </c>
      <c r="BO16" s="206" t="str">
        <f t="shared" si="9"/>
        <v/>
      </c>
    </row>
    <row r="17" spans="1:67" ht="17.100000000000001" customHeight="1" x14ac:dyDescent="0.25">
      <c r="A17" s="144">
        <v>5</v>
      </c>
      <c r="B17" s="180" t="str">
        <f>IF(Oprávnené_výdavky_obnova!AL19="","",Oprávnené_výdavky_obnova!AN19)</f>
        <v/>
      </c>
      <c r="C17" s="181" t="str">
        <f>IF(Oprávnené_výdavky_obnova!AL19="","",Oprávnené_výdavky_obnova!B19)</f>
        <v/>
      </c>
      <c r="D17" s="182" t="str">
        <f>IF(Oprávnené_výdavky_obnova!AL19="","",Oprávnené_výdavky_obnova!AO19)</f>
        <v/>
      </c>
      <c r="E17" s="182" t="str">
        <f>IF(Oprávnené_výdavky_obnova!AL19="","",Oprávnené_výdavky_obnova!AP19)</f>
        <v/>
      </c>
      <c r="F17" s="182" t="str">
        <f>IF(Oprávnené_výdavky_obnova!AL19="","",Oprávnené_výdavky_obnova!AQ19)</f>
        <v/>
      </c>
      <c r="G17" s="183" t="str">
        <f>IF(Oprávnené_výdavky_obnova!AL19="","",Oprávnené_výdavky_obnova!I19)</f>
        <v/>
      </c>
      <c r="H17" s="208" t="str">
        <f>IF(D17="","",SUMIFS(Oprávnené_výdavky_obnova!$K$15:$K$214,JPRL,BO17,Oprávnené_výdavky_obnova!$J$15:$J$214,Oprávnené_výdavky_obnova!$CC$8)+SUMIFS(Oprávnené_výdavky_obnova!$K$15:$K$214,JPRL,BO17,Oprávnené_výdavky_obnova!$J$15:$J$214,Oprávnené_výdavky_obnova!$CC$9))</f>
        <v/>
      </c>
      <c r="I17" s="179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32">
        <f t="array" ref="T17">IF(AND(D17&lt;&gt;"",OR($J$11=Smrek,$K$11=Smrek,$L$11=Smrek,$M$11=Smrek,$N$11=Smrek,$O$11=Smrek,$P$11=Smrek,$Q$11=Smrek,$R$11=Smrek,$S$11=Smrek)),1,0)</f>
        <v>0</v>
      </c>
      <c r="U17" s="132">
        <f t="shared" si="4"/>
        <v>0</v>
      </c>
      <c r="V17" s="164" t="str">
        <f t="array" ref="V17">IF($D17="","",IF(AND(J17&gt;=0.3,I17="nie",Oprávnené_výdavky_obnova!DG19&gt;=0.3,OR($J$11=Smrek)),0,IF(AND(Oprávnené_výdavky_obnova!DG19&gt;=0.3,J17&gt;=0.3),1,0)))</f>
        <v/>
      </c>
      <c r="W17" s="164" t="str">
        <f t="array" ref="W17">IF($D17="","",IF(AND(K17&gt;=0.3,I17="nie",Oprávnené_výdavky_obnova!DH19&gt;=0.3,OR($K$11=Smrek)),0,IF(AND(Oprávnené_výdavky_obnova!DH19&gt;=0.3,K17&gt;=0.3),1,0)))</f>
        <v/>
      </c>
      <c r="X17" s="164" t="str">
        <f t="array" ref="X17">IF($D17="","",IF(AND(L17&gt;=0.3,I17="nie",Oprávnené_výdavky_obnova!DI19&gt;=0.3,OR($L$11=Smrek)),0,IF(AND(Oprávnené_výdavky_obnova!DI19&gt;=0.3,L17&gt;=0.3),1,0)))</f>
        <v/>
      </c>
      <c r="Y17" s="164" t="str">
        <f t="array" ref="Y17">IF($D17="","",IF(AND(M17&gt;=0.3,I17="nie",Oprávnené_výdavky_obnova!DJ19&gt;=0.3,OR($M$11=Smrek)),0,IF(AND(Oprávnené_výdavky_obnova!DJ19&gt;=0.3,M17&gt;=0.3),1,0)))</f>
        <v/>
      </c>
      <c r="Z17" s="164" t="str">
        <f t="array" ref="Z17">IF($D17="","",IF(AND(N17&gt;=0.3,I17="nie",Oprávnené_výdavky_obnova!DK19&gt;=0.3,OR($N$11=Smrek)),0,IF(AND(Oprávnené_výdavky_obnova!DK19&gt;=0.3,N17&gt;=0.3),1,0)))</f>
        <v/>
      </c>
      <c r="AA17" s="164" t="str">
        <f t="array" ref="AA17">IF($D17="","",IF(AND(O17&gt;=0.3,I17="nie",Oprávnené_výdavky_obnova!DL19&gt;=0.3,OR($O$11=Smrek)),0,IF(AND(Oprávnené_výdavky_obnova!DL19&gt;=0.3,O17&gt;=0.3),1,0)))</f>
        <v/>
      </c>
      <c r="AB17" s="164" t="str">
        <f t="array" ref="AB17">IF($D17="","",IF(AND(P17&gt;=0.3,I17="nie",Oprávnené_výdavky_obnova!DM19&gt;=0.3,OR($P$11=Smrek)),0,IF(AND(Oprávnené_výdavky_obnova!DM19&gt;=0.3,P17&gt;=0.3),1,0)))</f>
        <v/>
      </c>
      <c r="AC17" s="164" t="str">
        <f t="array" ref="AC17">IF($D17="","",IF(AND(Q17&gt;=0.3,I17="nie",Oprávnené_výdavky_obnova!DN19&gt;=0.3,OR($Q$11=Smrek)),0,IF(AND(Oprávnené_výdavky_obnova!DN19&gt;=0.3,Q17&gt;=0.3),1,0)))</f>
        <v/>
      </c>
      <c r="AD17" s="164" t="str">
        <f t="array" ref="AD17">IF($D17="","",IF(AND(R17&gt;=0.3,I17="nie",Oprávnené_výdavky_obnova!DO19&gt;=0.3,OR($R$11=Smrek)),0,IF(AND(Oprávnené_výdavky_obnova!DO19&gt;=0.3,R17&gt;=0.3),1,0)))</f>
        <v/>
      </c>
      <c r="AE17" s="164" t="str">
        <f t="array" ref="AE17">IF($D17="","",IF(AND(S17&gt;=0.3,I17="nie",Oprávnené_výdavky_obnova!DP19&gt;=0.3,OR($S$11=Smrek)),0,IF(AND(Oprávnené_výdavky_obnova!DP19&gt;=0.3,S17&gt;=0.3),1,0)))</f>
        <v/>
      </c>
      <c r="AF17" s="164">
        <f t="shared" si="5"/>
        <v>0</v>
      </c>
      <c r="AG17" s="164" t="str">
        <f t="array" ref="AG17">IF($D17="","",IF(AND(J17&gt;=0.1,I17="nie",Oprávnené_výdavky_obnova!DG19&gt;=0.1,OR($J$11=Smrek)),0,IF(AND(Oprávnené_výdavky_obnova!DG19&gt;=0.1,J17&gt;=0.1),1,0)))</f>
        <v/>
      </c>
      <c r="AH17" s="164" t="str">
        <f t="array" ref="AH17">IF($D17="","",IF(AND(K17&gt;=0.1,I17="nie",Oprávnené_výdavky_obnova!DH19&gt;=0.1,OR($K$11=Smrek)),0,IF(AND(Oprávnené_výdavky_obnova!DH19&gt;=0.1,K17&gt;=0.1),1,0)))</f>
        <v/>
      </c>
      <c r="AI17" s="164" t="str">
        <f t="array" ref="AI17">IF($D17="","",IF(AND(L17&gt;=0.1,I17="nie",Oprávnené_výdavky_obnova!DI19&gt;=0.1,OR($L$11=Smrek)),0,IF(AND(Oprávnené_výdavky_obnova!DI19&gt;=0.1,L17&gt;=0.1),1,0)))</f>
        <v/>
      </c>
      <c r="AJ17" s="164" t="str">
        <f t="array" ref="AJ17">IF($D17="","",IF(AND(M17&gt;=0.1,I17="nie",Oprávnené_výdavky_obnova!DJ19&gt;=0.1,OR($M$11=Smrek)),0,IF(AND(Oprávnené_výdavky_obnova!DJ19&gt;=0.1,M17&gt;=0.1),1,0)))</f>
        <v/>
      </c>
      <c r="AK17" s="164" t="str">
        <f t="array" ref="AK17">IF($D17="","",IF(AND(N17&gt;=0.1,I17="nie",Oprávnené_výdavky_obnova!DK19&gt;=0.1,OR($N$11=Smrek)),0,IF(AND(Oprávnené_výdavky_obnova!DK19&gt;=0.1,N17&gt;=0.1),1,0)))</f>
        <v/>
      </c>
      <c r="AL17" s="164" t="str">
        <f t="array" ref="AL17">IF($D17="","",IF(AND(O17&gt;=0.1,I17="nie",Oprávnené_výdavky_obnova!DL19&gt;=0.1,OR($O$11=Smrek)),0,IF(AND(Oprávnené_výdavky_obnova!DL19&gt;=0.1,O17&gt;=0.1),1,0)))</f>
        <v/>
      </c>
      <c r="AM17" s="164" t="str">
        <f t="array" ref="AM17">IF($D17="","",IF(AND(P17&gt;=0.1,I17="nie",Oprávnené_výdavky_obnova!DM19&gt;=0.1,OR($P$11=Smrek)),0,IF(AND(Oprávnené_výdavky_obnova!DM19&gt;=0.1,P17&gt;=0.1),1,0)))</f>
        <v/>
      </c>
      <c r="AN17" s="164" t="str">
        <f t="array" ref="AN17">IF($D17="","",IF(AND(Q17&gt;=0.1,I17="nie",Oprávnené_výdavky_obnova!DN19&gt;=0.1,OR($Q$11=Smrek)),0,IF(AND(Oprávnené_výdavky_obnova!DN19&gt;=0.1,Q17&gt;=0.1),1,0)))</f>
        <v/>
      </c>
      <c r="AO17" s="164" t="str">
        <f t="array" ref="AO17">IF($D17="","",IF(AND(R17&gt;=0.1,I17="nie",Oprávnené_výdavky_obnova!DO19&gt;=0.1,OR($R$11=Smrek)),0,IF(AND(Oprávnené_výdavky_obnova!DO19&gt;=0.1,R17&gt;=0.1),1,0)))</f>
        <v/>
      </c>
      <c r="AP17" s="164" t="str">
        <f t="array" ref="AP17">IF($D17="","",IF(AND(S17&gt;=0.1,I17="nie",Oprávnené_výdavky_obnova!DP19&gt;=0.1,OR($S$11=Smrek)),0,IF(AND(Oprávnené_výdavky_obnova!DP19&gt;=0.1,S17&gt;=0.1),1,0)))</f>
        <v/>
      </c>
      <c r="AQ17" s="164">
        <f t="shared" si="6"/>
        <v>0</v>
      </c>
      <c r="AR17" s="132">
        <f t="shared" si="7"/>
        <v>0</v>
      </c>
      <c r="AS17" s="132" t="str">
        <f t="shared" si="8"/>
        <v/>
      </c>
      <c r="AT17" s="164">
        <f>IF(AND(J17="",OR(Oprávnené_výdavky_obnova!CW19&gt;0,Oprávnené_výdavky_obnova!DG19&gt;0)),1,0)</f>
        <v>0</v>
      </c>
      <c r="AU17" s="164">
        <f>IF(AND(K17="",OR(Oprávnené_výdavky_obnova!CX19&gt;0,Oprávnené_výdavky_obnova!DH19&gt;0)),1,0)</f>
        <v>0</v>
      </c>
      <c r="AV17" s="164">
        <f>IF(AND(L17="",OR(Oprávnené_výdavky_obnova!CY19&gt;0,Oprávnené_výdavky_obnova!DI19&gt;0)),1,0)</f>
        <v>0</v>
      </c>
      <c r="AW17" s="164">
        <f>IF(AND(M17="",OR(Oprávnené_výdavky_obnova!CZ19&gt;0,Oprávnené_výdavky_obnova!DJ19&gt;0)),1,0)</f>
        <v>0</v>
      </c>
      <c r="AX17" s="164">
        <f>IF(AND(N17="",OR(Oprávnené_výdavky_obnova!DA19&gt;0,Oprávnené_výdavky_obnova!DK19&gt;0)),1,0)</f>
        <v>0</v>
      </c>
      <c r="AY17" s="164">
        <f>IF(AND(O17="",OR(Oprávnené_výdavky_obnova!DB19&gt;0,Oprávnené_výdavky_obnova!DL19&gt;0)),1,0)</f>
        <v>0</v>
      </c>
      <c r="AZ17" s="164">
        <f>IF(AND(P17="",OR(Oprávnené_výdavky_obnova!DC19&gt;0,Oprávnené_výdavky_obnova!DM19&gt;0)),1,0)</f>
        <v>0</v>
      </c>
      <c r="BA17" s="164">
        <f>IF(AND(Q17="",OR(Oprávnené_výdavky_obnova!DD19&gt;0,Oprávnené_výdavky_obnova!DN19&gt;0)),1,0)</f>
        <v>0</v>
      </c>
      <c r="BB17" s="164">
        <f>IF(AND(R17="",OR(Oprávnené_výdavky_obnova!DE19&gt;0,Oprávnené_výdavky_obnova!DO19&gt;0)),1,0)</f>
        <v>0</v>
      </c>
      <c r="BC17" s="164">
        <f>IF(AND(S17="",OR(Oprávnené_výdavky_obnova!DF19&gt;0,Oprávnené_výdavky_obnova!DP19&gt;0)),1,0)</f>
        <v>0</v>
      </c>
      <c r="BE17" s="132">
        <f t="array" ref="BE17">IF(AND($J$13=Smrek,OR(V17&gt;=0.3,AG17&gt;=0.1)),1,0)</f>
        <v>0</v>
      </c>
      <c r="BF17" s="132">
        <f t="array" ref="BF17">IF(AND($JK17=Smrek,OR(W17&gt;=0.3,AH17&gt;=0.1)),1,0)</f>
        <v>0</v>
      </c>
      <c r="BG17" s="132">
        <f t="array" ref="BG17">IF(AND($L$13=Smrek,OR(X17&gt;=0.3,AI17&gt;=0.1)),1,0)</f>
        <v>0</v>
      </c>
      <c r="BH17" s="132">
        <f t="array" ref="BH17">IF(AND($M$13=Smrek,OR(Y17&gt;=0.3,AJ17&gt;=0.1)),1,0)</f>
        <v>0</v>
      </c>
      <c r="BI17" s="132">
        <f t="array" ref="BI17">IF(AND($N$13=Smrek,OR(Z17&gt;=0.3,AK17&gt;=0.1)),1,0)</f>
        <v>0</v>
      </c>
      <c r="BJ17" s="132">
        <f t="array" ref="BJ17">IF(AND($O$13=Smrek,OR(AA17&gt;=0.3,AL17&gt;=0.1)),1,0)</f>
        <v>0</v>
      </c>
      <c r="BK17" s="132">
        <f t="array" ref="BK17">IF(AND($P$13=Smrek,OR(AB17&gt;=0.3,AM17&gt;=0.1)),1,0)</f>
        <v>0</v>
      </c>
      <c r="BL17" s="132">
        <f t="array" ref="BL17">IF(AND($Q$13=Smrek,OR(AC17&gt;=0.3,AN17&gt;=0.1)),1,0)</f>
        <v>0</v>
      </c>
      <c r="BM17" s="132">
        <f t="array" ref="BM17">IF(AND($R$13=Smrek,OR(AD17&gt;=0.3,AO17&gt;=0.1)),1,0)</f>
        <v>0</v>
      </c>
      <c r="BN17" s="132">
        <f t="array" ref="BN17">IF(AND($S$13=Smrek,OR(AE17&gt;=0.3,AP17&gt;=0.1)),1,0)</f>
        <v>0</v>
      </c>
      <c r="BO17" s="206" t="str">
        <f t="shared" si="9"/>
        <v/>
      </c>
    </row>
    <row r="18" spans="1:67" ht="17.100000000000001" customHeight="1" x14ac:dyDescent="0.25">
      <c r="A18" s="144">
        <v>6</v>
      </c>
      <c r="B18" s="180" t="str">
        <f>IF(Oprávnené_výdavky_obnova!AL20="","",Oprávnené_výdavky_obnova!AN20)</f>
        <v/>
      </c>
      <c r="C18" s="181" t="str">
        <f>IF(Oprávnené_výdavky_obnova!AL20="","",Oprávnené_výdavky_obnova!B20)</f>
        <v/>
      </c>
      <c r="D18" s="182" t="str">
        <f>IF(Oprávnené_výdavky_obnova!AL20="","",Oprávnené_výdavky_obnova!AO20)</f>
        <v/>
      </c>
      <c r="E18" s="182" t="str">
        <f>IF(Oprávnené_výdavky_obnova!AL20="","",Oprávnené_výdavky_obnova!AP20)</f>
        <v/>
      </c>
      <c r="F18" s="182" t="str">
        <f>IF(Oprávnené_výdavky_obnova!AL20="","",Oprávnené_výdavky_obnova!AQ20)</f>
        <v/>
      </c>
      <c r="G18" s="183" t="str">
        <f>IF(Oprávnené_výdavky_obnova!AL20="","",Oprávnené_výdavky_obnova!I20)</f>
        <v/>
      </c>
      <c r="H18" s="208" t="str">
        <f>IF(D18="","",SUMIFS(Oprávnené_výdavky_obnova!$K$15:$K$214,JPRL,BO18,Oprávnené_výdavky_obnova!$J$15:$J$214,Oprávnené_výdavky_obnova!$CC$8)+SUMIFS(Oprávnené_výdavky_obnova!$K$15:$K$214,JPRL,BO18,Oprávnené_výdavky_obnova!$J$15:$J$214,Oprávnené_výdavky_obnova!$CC$9))</f>
        <v/>
      </c>
      <c r="I18" s="179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32">
        <f t="array" ref="T18">IF(AND(D18&lt;&gt;"",OR($J$11=Smrek,$K$11=Smrek,$L$11=Smrek,$M$11=Smrek,$N$11=Smrek,$O$11=Smrek,$P$11=Smrek,$Q$11=Smrek,$R$11=Smrek,$S$11=Smrek)),1,0)</f>
        <v>0</v>
      </c>
      <c r="U18" s="132">
        <f t="shared" si="4"/>
        <v>0</v>
      </c>
      <c r="V18" s="164" t="str">
        <f t="array" ref="V18">IF($D18="","",IF(AND(J18&gt;=0.3,I18="nie",Oprávnené_výdavky_obnova!DG20&gt;=0.3,OR($J$11=Smrek)),0,IF(AND(Oprávnené_výdavky_obnova!DG20&gt;=0.3,J18&gt;=0.3),1,0)))</f>
        <v/>
      </c>
      <c r="W18" s="164" t="str">
        <f t="array" ref="W18">IF($D18="","",IF(AND(K18&gt;=0.3,I18="nie",Oprávnené_výdavky_obnova!DH20&gt;=0.3,OR($K$11=Smrek)),0,IF(AND(Oprávnené_výdavky_obnova!DH20&gt;=0.3,K18&gt;=0.3),1,0)))</f>
        <v/>
      </c>
      <c r="X18" s="164" t="str">
        <f t="array" ref="X18">IF($D18="","",IF(AND(L18&gt;=0.3,I18="nie",Oprávnené_výdavky_obnova!DI20&gt;=0.3,OR($L$11=Smrek)),0,IF(AND(Oprávnené_výdavky_obnova!DI20&gt;=0.3,L18&gt;=0.3),1,0)))</f>
        <v/>
      </c>
      <c r="Y18" s="164" t="str">
        <f t="array" ref="Y18">IF($D18="","",IF(AND(M18&gt;=0.3,I18="nie",Oprávnené_výdavky_obnova!DJ20&gt;=0.3,OR($M$11=Smrek)),0,IF(AND(Oprávnené_výdavky_obnova!DJ20&gt;=0.3,M18&gt;=0.3),1,0)))</f>
        <v/>
      </c>
      <c r="Z18" s="164" t="str">
        <f t="array" ref="Z18">IF($D18="","",IF(AND(N18&gt;=0.3,I18="nie",Oprávnené_výdavky_obnova!DK20&gt;=0.3,OR($N$11=Smrek)),0,IF(AND(Oprávnené_výdavky_obnova!DK20&gt;=0.3,N18&gt;=0.3),1,0)))</f>
        <v/>
      </c>
      <c r="AA18" s="164" t="str">
        <f t="array" ref="AA18">IF($D18="","",IF(AND(O18&gt;=0.3,I18="nie",Oprávnené_výdavky_obnova!DL20&gt;=0.3,OR($O$11=Smrek)),0,IF(AND(Oprávnené_výdavky_obnova!DL20&gt;=0.3,O18&gt;=0.3),1,0)))</f>
        <v/>
      </c>
      <c r="AB18" s="164" t="str">
        <f t="array" ref="AB18">IF($D18="","",IF(AND(P18&gt;=0.3,I18="nie",Oprávnené_výdavky_obnova!DM20&gt;=0.3,OR($P$11=Smrek)),0,IF(AND(Oprávnené_výdavky_obnova!DM20&gt;=0.3,P18&gt;=0.3),1,0)))</f>
        <v/>
      </c>
      <c r="AC18" s="164" t="str">
        <f t="array" ref="AC18">IF($D18="","",IF(AND(Q18&gt;=0.3,I18="nie",Oprávnené_výdavky_obnova!DN20&gt;=0.3,OR($Q$11=Smrek)),0,IF(AND(Oprávnené_výdavky_obnova!DN20&gt;=0.3,Q18&gt;=0.3),1,0)))</f>
        <v/>
      </c>
      <c r="AD18" s="164" t="str">
        <f t="array" ref="AD18">IF($D18="","",IF(AND(R18&gt;=0.3,I18="nie",Oprávnené_výdavky_obnova!DO20&gt;=0.3,OR($R$11=Smrek)),0,IF(AND(Oprávnené_výdavky_obnova!DO20&gt;=0.3,R18&gt;=0.3),1,0)))</f>
        <v/>
      </c>
      <c r="AE18" s="164" t="str">
        <f t="array" ref="AE18">IF($D18="","",IF(AND(S18&gt;=0.3,I18="nie",Oprávnené_výdavky_obnova!DP20&gt;=0.3,OR($S$11=Smrek)),0,IF(AND(Oprávnené_výdavky_obnova!DP20&gt;=0.3,S18&gt;=0.3),1,0)))</f>
        <v/>
      </c>
      <c r="AF18" s="164">
        <f t="shared" si="5"/>
        <v>0</v>
      </c>
      <c r="AG18" s="164" t="str">
        <f t="array" ref="AG18">IF($D18="","",IF(AND(J18&gt;=0.1,I18="nie",Oprávnené_výdavky_obnova!DG20&gt;=0.1,OR($J$11=Smrek)),0,IF(AND(Oprávnené_výdavky_obnova!DG20&gt;=0.1,J18&gt;=0.1),1,0)))</f>
        <v/>
      </c>
      <c r="AH18" s="164" t="str">
        <f t="array" ref="AH18">IF($D18="","",IF(AND(K18&gt;=0.1,I18="nie",Oprávnené_výdavky_obnova!DH20&gt;=0.1,OR($K$11=Smrek)),0,IF(AND(Oprávnené_výdavky_obnova!DH20&gt;=0.1,K18&gt;=0.1),1,0)))</f>
        <v/>
      </c>
      <c r="AI18" s="164" t="str">
        <f t="array" ref="AI18">IF($D18="","",IF(AND(L18&gt;=0.1,I18="nie",Oprávnené_výdavky_obnova!DI20&gt;=0.1,OR($L$11=Smrek)),0,IF(AND(Oprávnené_výdavky_obnova!DI20&gt;=0.1,L18&gt;=0.1),1,0)))</f>
        <v/>
      </c>
      <c r="AJ18" s="164" t="str">
        <f t="array" ref="AJ18">IF($D18="","",IF(AND(M18&gt;=0.1,I18="nie",Oprávnené_výdavky_obnova!DJ20&gt;=0.1,OR($M$11=Smrek)),0,IF(AND(Oprávnené_výdavky_obnova!DJ20&gt;=0.1,M18&gt;=0.1),1,0)))</f>
        <v/>
      </c>
      <c r="AK18" s="164" t="str">
        <f t="array" ref="AK18">IF($D18="","",IF(AND(N18&gt;=0.1,I18="nie",Oprávnené_výdavky_obnova!DK20&gt;=0.1,OR($N$11=Smrek)),0,IF(AND(Oprávnené_výdavky_obnova!DK20&gt;=0.1,N18&gt;=0.1),1,0)))</f>
        <v/>
      </c>
      <c r="AL18" s="164" t="str">
        <f t="array" ref="AL18">IF($D18="","",IF(AND(O18&gt;=0.1,I18="nie",Oprávnené_výdavky_obnova!DL20&gt;=0.1,OR($O$11=Smrek)),0,IF(AND(Oprávnené_výdavky_obnova!DL20&gt;=0.1,O18&gt;=0.1),1,0)))</f>
        <v/>
      </c>
      <c r="AM18" s="164" t="str">
        <f t="array" ref="AM18">IF($D18="","",IF(AND(P18&gt;=0.1,I18="nie",Oprávnené_výdavky_obnova!DM20&gt;=0.1,OR($P$11=Smrek)),0,IF(AND(Oprávnené_výdavky_obnova!DM20&gt;=0.1,P18&gt;=0.1),1,0)))</f>
        <v/>
      </c>
      <c r="AN18" s="164" t="str">
        <f t="array" ref="AN18">IF($D18="","",IF(AND(Q18&gt;=0.1,I18="nie",Oprávnené_výdavky_obnova!DN20&gt;=0.1,OR($Q$11=Smrek)),0,IF(AND(Oprávnené_výdavky_obnova!DN20&gt;=0.1,Q18&gt;=0.1),1,0)))</f>
        <v/>
      </c>
      <c r="AO18" s="164" t="str">
        <f t="array" ref="AO18">IF($D18="","",IF(AND(R18&gt;=0.1,I18="nie",Oprávnené_výdavky_obnova!DO20&gt;=0.1,OR($R$11=Smrek)),0,IF(AND(Oprávnené_výdavky_obnova!DO20&gt;=0.1,R18&gt;=0.1),1,0)))</f>
        <v/>
      </c>
      <c r="AP18" s="164" t="str">
        <f t="array" ref="AP18">IF($D18="","",IF(AND(S18&gt;=0.1,I18="nie",Oprávnené_výdavky_obnova!DP20&gt;=0.1,OR($S$11=Smrek)),0,IF(AND(Oprávnené_výdavky_obnova!DP20&gt;=0.1,S18&gt;=0.1),1,0)))</f>
        <v/>
      </c>
      <c r="AQ18" s="164">
        <f t="shared" si="6"/>
        <v>0</v>
      </c>
      <c r="AR18" s="132">
        <f t="shared" si="7"/>
        <v>0</v>
      </c>
      <c r="AS18" s="132" t="str">
        <f t="shared" si="8"/>
        <v/>
      </c>
      <c r="AT18" s="164">
        <f>IF(AND(J18="",OR(Oprávnené_výdavky_obnova!CW20&gt;0,Oprávnené_výdavky_obnova!DG20&gt;0)),1,0)</f>
        <v>0</v>
      </c>
      <c r="AU18" s="164">
        <f>IF(AND(K18="",OR(Oprávnené_výdavky_obnova!CX20&gt;0,Oprávnené_výdavky_obnova!DH20&gt;0)),1,0)</f>
        <v>0</v>
      </c>
      <c r="AV18" s="164">
        <f>IF(AND(L18="",OR(Oprávnené_výdavky_obnova!CY20&gt;0,Oprávnené_výdavky_obnova!DI20&gt;0)),1,0)</f>
        <v>0</v>
      </c>
      <c r="AW18" s="164">
        <f>IF(AND(M18="",OR(Oprávnené_výdavky_obnova!CZ20&gt;0,Oprávnené_výdavky_obnova!DJ20&gt;0)),1,0)</f>
        <v>0</v>
      </c>
      <c r="AX18" s="164">
        <f>IF(AND(N18="",OR(Oprávnené_výdavky_obnova!DA20&gt;0,Oprávnené_výdavky_obnova!DK20&gt;0)),1,0)</f>
        <v>0</v>
      </c>
      <c r="AY18" s="164">
        <f>IF(AND(O18="",OR(Oprávnené_výdavky_obnova!DB20&gt;0,Oprávnené_výdavky_obnova!DL20&gt;0)),1,0)</f>
        <v>0</v>
      </c>
      <c r="AZ18" s="164">
        <f>IF(AND(P18="",OR(Oprávnené_výdavky_obnova!DC20&gt;0,Oprávnené_výdavky_obnova!DM20&gt;0)),1,0)</f>
        <v>0</v>
      </c>
      <c r="BA18" s="164">
        <f>IF(AND(Q18="",OR(Oprávnené_výdavky_obnova!DD20&gt;0,Oprávnené_výdavky_obnova!DN20&gt;0)),1,0)</f>
        <v>0</v>
      </c>
      <c r="BB18" s="164">
        <f>IF(AND(R18="",OR(Oprávnené_výdavky_obnova!DE20&gt;0,Oprávnené_výdavky_obnova!DO20&gt;0)),1,0)</f>
        <v>0</v>
      </c>
      <c r="BC18" s="164">
        <f>IF(AND(S18="",OR(Oprávnené_výdavky_obnova!DF20&gt;0,Oprávnené_výdavky_obnova!DP20&gt;0)),1,0)</f>
        <v>0</v>
      </c>
      <c r="BE18" s="132">
        <f t="array" ref="BE18">IF(AND($J$13=Smrek,OR(V18&gt;=0.3,AG18&gt;=0.1)),1,0)</f>
        <v>0</v>
      </c>
      <c r="BF18" s="132">
        <f t="array" ref="BF18">IF(AND($JK18=Smrek,OR(W18&gt;=0.3,AH18&gt;=0.1)),1,0)</f>
        <v>0</v>
      </c>
      <c r="BG18" s="132">
        <f t="array" ref="BG18">IF(AND($L$13=Smrek,OR(X18&gt;=0.3,AI18&gt;=0.1)),1,0)</f>
        <v>0</v>
      </c>
      <c r="BH18" s="132">
        <f t="array" ref="BH18">IF(AND($M$13=Smrek,OR(Y18&gt;=0.3,AJ18&gt;=0.1)),1,0)</f>
        <v>0</v>
      </c>
      <c r="BI18" s="132">
        <f t="array" ref="BI18">IF(AND($N$13=Smrek,OR(Z18&gt;=0.3,AK18&gt;=0.1)),1,0)</f>
        <v>0</v>
      </c>
      <c r="BJ18" s="132">
        <f t="array" ref="BJ18">IF(AND($O$13=Smrek,OR(AA18&gt;=0.3,AL18&gt;=0.1)),1,0)</f>
        <v>0</v>
      </c>
      <c r="BK18" s="132">
        <f t="array" ref="BK18">IF(AND($P$13=Smrek,OR(AB18&gt;=0.3,AM18&gt;=0.1)),1,0)</f>
        <v>0</v>
      </c>
      <c r="BL18" s="132">
        <f t="array" ref="BL18">IF(AND($Q$13=Smrek,OR(AC18&gt;=0.3,AN18&gt;=0.1)),1,0)</f>
        <v>0</v>
      </c>
      <c r="BM18" s="132">
        <f t="array" ref="BM18">IF(AND($R$13=Smrek,OR(AD18&gt;=0.3,AO18&gt;=0.1)),1,0)</f>
        <v>0</v>
      </c>
      <c r="BN18" s="132">
        <f t="array" ref="BN18">IF(AND($S$13=Smrek,OR(AE18&gt;=0.3,AP18&gt;=0.1)),1,0)</f>
        <v>0</v>
      </c>
      <c r="BO18" s="206" t="str">
        <f t="shared" si="9"/>
        <v/>
      </c>
    </row>
    <row r="19" spans="1:67" ht="17.100000000000001" customHeight="1" x14ac:dyDescent="0.25">
      <c r="A19" s="144">
        <v>7</v>
      </c>
      <c r="B19" s="180" t="str">
        <f>IF(Oprávnené_výdavky_obnova!AL21="","",Oprávnené_výdavky_obnova!AN21)</f>
        <v/>
      </c>
      <c r="C19" s="181" t="str">
        <f>IF(Oprávnené_výdavky_obnova!AL21="","",Oprávnené_výdavky_obnova!B21)</f>
        <v/>
      </c>
      <c r="D19" s="182" t="str">
        <f>IF(Oprávnené_výdavky_obnova!AL21="","",Oprávnené_výdavky_obnova!AO21)</f>
        <v/>
      </c>
      <c r="E19" s="182" t="str">
        <f>IF(Oprávnené_výdavky_obnova!AL21="","",Oprávnené_výdavky_obnova!AP21)</f>
        <v/>
      </c>
      <c r="F19" s="182" t="str">
        <f>IF(Oprávnené_výdavky_obnova!AL21="","",Oprávnené_výdavky_obnova!AQ21)</f>
        <v/>
      </c>
      <c r="G19" s="183" t="str">
        <f>IF(Oprávnené_výdavky_obnova!AL21="","",Oprávnené_výdavky_obnova!I21)</f>
        <v/>
      </c>
      <c r="H19" s="208" t="str">
        <f>IF(D19="","",SUMIFS(Oprávnené_výdavky_obnova!$K$15:$K$214,JPRL,BO19,Oprávnené_výdavky_obnova!$J$15:$J$214,Oprávnené_výdavky_obnova!$CC$8)+SUMIFS(Oprávnené_výdavky_obnova!$K$15:$K$214,JPRL,BO19,Oprávnené_výdavky_obnova!$J$15:$J$214,Oprávnené_výdavky_obnova!$CC$9))</f>
        <v/>
      </c>
      <c r="I19" s="179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32">
        <f t="array" ref="T19">IF(AND(D19&lt;&gt;"",OR($J$11=Smrek,$K$11=Smrek,$L$11=Smrek,$M$11=Smrek,$N$11=Smrek,$O$11=Smrek,$P$11=Smrek,$Q$11=Smrek,$R$11=Smrek,$S$11=Smrek)),1,0)</f>
        <v>0</v>
      </c>
      <c r="U19" s="132">
        <f t="shared" si="4"/>
        <v>0</v>
      </c>
      <c r="V19" s="164" t="str">
        <f t="array" ref="V19">IF($D19="","",IF(AND(J19&gt;=0.3,I19="nie",Oprávnené_výdavky_obnova!DG21&gt;=0.3,OR($J$11=Smrek)),0,IF(AND(Oprávnené_výdavky_obnova!DG21&gt;=0.3,J19&gt;=0.3),1,0)))</f>
        <v/>
      </c>
      <c r="W19" s="164" t="str">
        <f t="array" ref="W19">IF($D19="","",IF(AND(K19&gt;=0.3,I19="nie",Oprávnené_výdavky_obnova!DH21&gt;=0.3,OR($K$11=Smrek)),0,IF(AND(Oprávnené_výdavky_obnova!DH21&gt;=0.3,K19&gt;=0.3),1,0)))</f>
        <v/>
      </c>
      <c r="X19" s="164" t="str">
        <f t="array" ref="X19">IF($D19="","",IF(AND(L19&gt;=0.3,I19="nie",Oprávnené_výdavky_obnova!DI21&gt;=0.3,OR($L$11=Smrek)),0,IF(AND(Oprávnené_výdavky_obnova!DI21&gt;=0.3,L19&gt;=0.3),1,0)))</f>
        <v/>
      </c>
      <c r="Y19" s="164" t="str">
        <f t="array" ref="Y19">IF($D19="","",IF(AND(M19&gt;=0.3,I19="nie",Oprávnené_výdavky_obnova!DJ21&gt;=0.3,OR($M$11=Smrek)),0,IF(AND(Oprávnené_výdavky_obnova!DJ21&gt;=0.3,M19&gt;=0.3),1,0)))</f>
        <v/>
      </c>
      <c r="Z19" s="164" t="str">
        <f t="array" ref="Z19">IF($D19="","",IF(AND(N19&gt;=0.3,I19="nie",Oprávnené_výdavky_obnova!DK21&gt;=0.3,OR($N$11=Smrek)),0,IF(AND(Oprávnené_výdavky_obnova!DK21&gt;=0.3,N19&gt;=0.3),1,0)))</f>
        <v/>
      </c>
      <c r="AA19" s="164" t="str">
        <f t="array" ref="AA19">IF($D19="","",IF(AND(O19&gt;=0.3,I19="nie",Oprávnené_výdavky_obnova!DL21&gt;=0.3,OR($O$11=Smrek)),0,IF(AND(Oprávnené_výdavky_obnova!DL21&gt;=0.3,O19&gt;=0.3),1,0)))</f>
        <v/>
      </c>
      <c r="AB19" s="164" t="str">
        <f t="array" ref="AB19">IF($D19="","",IF(AND(P19&gt;=0.3,I19="nie",Oprávnené_výdavky_obnova!DM21&gt;=0.3,OR($P$11=Smrek)),0,IF(AND(Oprávnené_výdavky_obnova!DM21&gt;=0.3,P19&gt;=0.3),1,0)))</f>
        <v/>
      </c>
      <c r="AC19" s="164" t="str">
        <f t="array" ref="AC19">IF($D19="","",IF(AND(Q19&gt;=0.3,I19="nie",Oprávnené_výdavky_obnova!DN21&gt;=0.3,OR($Q$11=Smrek)),0,IF(AND(Oprávnené_výdavky_obnova!DN21&gt;=0.3,Q19&gt;=0.3),1,0)))</f>
        <v/>
      </c>
      <c r="AD19" s="164" t="str">
        <f t="array" ref="AD19">IF($D19="","",IF(AND(R19&gt;=0.3,I19="nie",Oprávnené_výdavky_obnova!DO21&gt;=0.3,OR($R$11=Smrek)),0,IF(AND(Oprávnené_výdavky_obnova!DO21&gt;=0.3,R19&gt;=0.3),1,0)))</f>
        <v/>
      </c>
      <c r="AE19" s="164" t="str">
        <f t="array" ref="AE19">IF($D19="","",IF(AND(S19&gt;=0.3,I19="nie",Oprávnené_výdavky_obnova!DP21&gt;=0.3,OR($S$11=Smrek)),0,IF(AND(Oprávnené_výdavky_obnova!DP21&gt;=0.3,S19&gt;=0.3),1,0)))</f>
        <v/>
      </c>
      <c r="AF19" s="164">
        <f t="shared" si="5"/>
        <v>0</v>
      </c>
      <c r="AG19" s="164" t="str">
        <f t="array" ref="AG19">IF($D19="","",IF(AND(J19&gt;=0.1,I19="nie",Oprávnené_výdavky_obnova!DG21&gt;=0.1,OR($J$11=Smrek)),0,IF(AND(Oprávnené_výdavky_obnova!DG21&gt;=0.1,J19&gt;=0.1),1,0)))</f>
        <v/>
      </c>
      <c r="AH19" s="164" t="str">
        <f t="array" ref="AH19">IF($D19="","",IF(AND(K19&gt;=0.1,I19="nie",Oprávnené_výdavky_obnova!DH21&gt;=0.1,OR($K$11=Smrek)),0,IF(AND(Oprávnené_výdavky_obnova!DH21&gt;=0.1,K19&gt;=0.1),1,0)))</f>
        <v/>
      </c>
      <c r="AI19" s="164" t="str">
        <f t="array" ref="AI19">IF($D19="","",IF(AND(L19&gt;=0.1,I19="nie",Oprávnené_výdavky_obnova!DI21&gt;=0.1,OR($L$11=Smrek)),0,IF(AND(Oprávnené_výdavky_obnova!DI21&gt;=0.1,L19&gt;=0.1),1,0)))</f>
        <v/>
      </c>
      <c r="AJ19" s="164" t="str">
        <f t="array" ref="AJ19">IF($D19="","",IF(AND(M19&gt;=0.1,I19="nie",Oprávnené_výdavky_obnova!DJ21&gt;=0.1,OR($M$11=Smrek)),0,IF(AND(Oprávnené_výdavky_obnova!DJ21&gt;=0.1,M19&gt;=0.1),1,0)))</f>
        <v/>
      </c>
      <c r="AK19" s="164" t="str">
        <f t="array" ref="AK19">IF($D19="","",IF(AND(N19&gt;=0.1,I19="nie",Oprávnené_výdavky_obnova!DK21&gt;=0.1,OR($N$11=Smrek)),0,IF(AND(Oprávnené_výdavky_obnova!DK21&gt;=0.1,N19&gt;=0.1),1,0)))</f>
        <v/>
      </c>
      <c r="AL19" s="164" t="str">
        <f t="array" ref="AL19">IF($D19="","",IF(AND(O19&gt;=0.1,I19="nie",Oprávnené_výdavky_obnova!DL21&gt;=0.1,OR($O$11=Smrek)),0,IF(AND(Oprávnené_výdavky_obnova!DL21&gt;=0.1,O19&gt;=0.1),1,0)))</f>
        <v/>
      </c>
      <c r="AM19" s="164" t="str">
        <f t="array" ref="AM19">IF($D19="","",IF(AND(P19&gt;=0.1,I19="nie",Oprávnené_výdavky_obnova!DM21&gt;=0.1,OR($P$11=Smrek)),0,IF(AND(Oprávnené_výdavky_obnova!DM21&gt;=0.1,P19&gt;=0.1),1,0)))</f>
        <v/>
      </c>
      <c r="AN19" s="164" t="str">
        <f t="array" ref="AN19">IF($D19="","",IF(AND(Q19&gt;=0.1,I19="nie",Oprávnené_výdavky_obnova!DN21&gt;=0.1,OR($Q$11=Smrek)),0,IF(AND(Oprávnené_výdavky_obnova!DN21&gt;=0.1,Q19&gt;=0.1),1,0)))</f>
        <v/>
      </c>
      <c r="AO19" s="164" t="str">
        <f t="array" ref="AO19">IF($D19="","",IF(AND(R19&gt;=0.1,I19="nie",Oprávnené_výdavky_obnova!DO21&gt;=0.1,OR($R$11=Smrek)),0,IF(AND(Oprávnené_výdavky_obnova!DO21&gt;=0.1,R19&gt;=0.1),1,0)))</f>
        <v/>
      </c>
      <c r="AP19" s="164" t="str">
        <f t="array" ref="AP19">IF($D19="","",IF(AND(S19&gt;=0.1,I19="nie",Oprávnené_výdavky_obnova!DP21&gt;=0.1,OR($S$11=Smrek)),0,IF(AND(Oprávnené_výdavky_obnova!DP21&gt;=0.1,S19&gt;=0.1),1,0)))</f>
        <v/>
      </c>
      <c r="AQ19" s="164">
        <f t="shared" si="6"/>
        <v>0</v>
      </c>
      <c r="AR19" s="132">
        <f t="shared" si="7"/>
        <v>0</v>
      </c>
      <c r="AS19" s="132" t="str">
        <f t="shared" si="8"/>
        <v/>
      </c>
      <c r="AT19" s="164">
        <f>IF(AND(J19="",OR(Oprávnené_výdavky_obnova!CW21&gt;0,Oprávnené_výdavky_obnova!DG21&gt;0)),1,0)</f>
        <v>0</v>
      </c>
      <c r="AU19" s="164">
        <f>IF(AND(K19="",OR(Oprávnené_výdavky_obnova!CX21&gt;0,Oprávnené_výdavky_obnova!DH21&gt;0)),1,0)</f>
        <v>0</v>
      </c>
      <c r="AV19" s="164">
        <f>IF(AND(L19="",OR(Oprávnené_výdavky_obnova!CY21&gt;0,Oprávnené_výdavky_obnova!DI21&gt;0)),1,0)</f>
        <v>0</v>
      </c>
      <c r="AW19" s="164">
        <f>IF(AND(M19="",OR(Oprávnené_výdavky_obnova!CZ21&gt;0,Oprávnené_výdavky_obnova!DJ21&gt;0)),1,0)</f>
        <v>0</v>
      </c>
      <c r="AX19" s="164">
        <f>IF(AND(N19="",OR(Oprávnené_výdavky_obnova!DA21&gt;0,Oprávnené_výdavky_obnova!DK21&gt;0)),1,0)</f>
        <v>0</v>
      </c>
      <c r="AY19" s="164">
        <f>IF(AND(O19="",OR(Oprávnené_výdavky_obnova!DB21&gt;0,Oprávnené_výdavky_obnova!DL21&gt;0)),1,0)</f>
        <v>0</v>
      </c>
      <c r="AZ19" s="164">
        <f>IF(AND(P19="",OR(Oprávnené_výdavky_obnova!DC21&gt;0,Oprávnené_výdavky_obnova!DM21&gt;0)),1,0)</f>
        <v>0</v>
      </c>
      <c r="BA19" s="164">
        <f>IF(AND(Q19="",OR(Oprávnené_výdavky_obnova!DD21&gt;0,Oprávnené_výdavky_obnova!DN21&gt;0)),1,0)</f>
        <v>0</v>
      </c>
      <c r="BB19" s="164">
        <f>IF(AND(R19="",OR(Oprávnené_výdavky_obnova!DE21&gt;0,Oprávnené_výdavky_obnova!DO21&gt;0)),1,0)</f>
        <v>0</v>
      </c>
      <c r="BC19" s="164">
        <f>IF(AND(S19="",OR(Oprávnené_výdavky_obnova!DF21&gt;0,Oprávnené_výdavky_obnova!DP21&gt;0)),1,0)</f>
        <v>0</v>
      </c>
      <c r="BE19" s="132">
        <f t="array" ref="BE19">IF(AND($J$13=Smrek,OR(V19&gt;=0.3,AG19&gt;=0.1)),1,0)</f>
        <v>0</v>
      </c>
      <c r="BF19" s="132">
        <f t="array" ref="BF19">IF(AND($JK19=Smrek,OR(W19&gt;=0.3,AH19&gt;=0.1)),1,0)</f>
        <v>0</v>
      </c>
      <c r="BG19" s="132">
        <f t="array" ref="BG19">IF(AND($L$13=Smrek,OR(X19&gt;=0.3,AI19&gt;=0.1)),1,0)</f>
        <v>0</v>
      </c>
      <c r="BH19" s="132">
        <f t="array" ref="BH19">IF(AND($M$13=Smrek,OR(Y19&gt;=0.3,AJ19&gt;=0.1)),1,0)</f>
        <v>0</v>
      </c>
      <c r="BI19" s="132">
        <f t="array" ref="BI19">IF(AND($N$13=Smrek,OR(Z19&gt;=0.3,AK19&gt;=0.1)),1,0)</f>
        <v>0</v>
      </c>
      <c r="BJ19" s="132">
        <f t="array" ref="BJ19">IF(AND($O$13=Smrek,OR(AA19&gt;=0.3,AL19&gt;=0.1)),1,0)</f>
        <v>0</v>
      </c>
      <c r="BK19" s="132">
        <f t="array" ref="BK19">IF(AND($P$13=Smrek,OR(AB19&gt;=0.3,AM19&gt;=0.1)),1,0)</f>
        <v>0</v>
      </c>
      <c r="BL19" s="132">
        <f t="array" ref="BL19">IF(AND($Q$13=Smrek,OR(AC19&gt;=0.3,AN19&gt;=0.1)),1,0)</f>
        <v>0</v>
      </c>
      <c r="BM19" s="132">
        <f t="array" ref="BM19">IF(AND($R$13=Smrek,OR(AD19&gt;=0.3,AO19&gt;=0.1)),1,0)</f>
        <v>0</v>
      </c>
      <c r="BN19" s="132">
        <f t="array" ref="BN19">IF(AND($S$13=Smrek,OR(AE19&gt;=0.3,AP19&gt;=0.1)),1,0)</f>
        <v>0</v>
      </c>
      <c r="BO19" s="206" t="str">
        <f t="shared" si="9"/>
        <v/>
      </c>
    </row>
    <row r="20" spans="1:67" ht="17.100000000000001" customHeight="1" x14ac:dyDescent="0.25">
      <c r="A20" s="144">
        <v>8</v>
      </c>
      <c r="B20" s="180" t="str">
        <f>IF(Oprávnené_výdavky_obnova!AL22="","",Oprávnené_výdavky_obnova!AN22)</f>
        <v/>
      </c>
      <c r="C20" s="181" t="str">
        <f>IF(Oprávnené_výdavky_obnova!AL22="","",Oprávnené_výdavky_obnova!B22)</f>
        <v/>
      </c>
      <c r="D20" s="182" t="str">
        <f>IF(Oprávnené_výdavky_obnova!AL22="","",Oprávnené_výdavky_obnova!AO22)</f>
        <v/>
      </c>
      <c r="E20" s="182" t="str">
        <f>IF(Oprávnené_výdavky_obnova!AL22="","",Oprávnené_výdavky_obnova!AP22)</f>
        <v/>
      </c>
      <c r="F20" s="182" t="str">
        <f>IF(Oprávnené_výdavky_obnova!AL22="","",Oprávnené_výdavky_obnova!AQ22)</f>
        <v/>
      </c>
      <c r="G20" s="183" t="str">
        <f>IF(Oprávnené_výdavky_obnova!AL22="","",Oprávnené_výdavky_obnova!I22)</f>
        <v/>
      </c>
      <c r="H20" s="208" t="str">
        <f>IF(D20="","",SUMIFS(Oprávnené_výdavky_obnova!$K$15:$K$214,JPRL,BO20,Oprávnené_výdavky_obnova!$J$15:$J$214,Oprávnené_výdavky_obnova!$CC$8)+SUMIFS(Oprávnené_výdavky_obnova!$K$15:$K$214,JPRL,BO20,Oprávnené_výdavky_obnova!$J$15:$J$214,Oprávnené_výdavky_obnova!$CC$9))</f>
        <v/>
      </c>
      <c r="I20" s="179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32">
        <f t="array" ref="T20">IF(AND(D20&lt;&gt;"",OR($J$11=Smrek,$K$11=Smrek,$L$11=Smrek,$M$11=Smrek,$N$11=Smrek,$O$11=Smrek,$P$11=Smrek,$Q$11=Smrek,$R$11=Smrek,$S$11=Smrek)),1,0)</f>
        <v>0</v>
      </c>
      <c r="U20" s="132">
        <f t="shared" si="4"/>
        <v>0</v>
      </c>
      <c r="V20" s="164" t="str">
        <f t="array" ref="V20">IF($D20="","",IF(AND(J20&gt;=0.3,I20="nie",Oprávnené_výdavky_obnova!DG22&gt;=0.3,OR($J$11=Smrek)),0,IF(AND(Oprávnené_výdavky_obnova!DG22&gt;=0.3,J20&gt;=0.3),1,0)))</f>
        <v/>
      </c>
      <c r="W20" s="164" t="str">
        <f t="array" ref="W20">IF($D20="","",IF(AND(K20&gt;=0.3,I20="nie",Oprávnené_výdavky_obnova!DH22&gt;=0.3,OR($K$11=Smrek)),0,IF(AND(Oprávnené_výdavky_obnova!DH22&gt;=0.3,K20&gt;=0.3),1,0)))</f>
        <v/>
      </c>
      <c r="X20" s="164" t="str">
        <f t="array" ref="X20">IF($D20="","",IF(AND(L20&gt;=0.3,I20="nie",Oprávnené_výdavky_obnova!DI22&gt;=0.3,OR($L$11=Smrek)),0,IF(AND(Oprávnené_výdavky_obnova!DI22&gt;=0.3,L20&gt;=0.3),1,0)))</f>
        <v/>
      </c>
      <c r="Y20" s="164" t="str">
        <f t="array" ref="Y20">IF($D20="","",IF(AND(M20&gt;=0.3,I20="nie",Oprávnené_výdavky_obnova!DJ22&gt;=0.3,OR($M$11=Smrek)),0,IF(AND(Oprávnené_výdavky_obnova!DJ22&gt;=0.3,M20&gt;=0.3),1,0)))</f>
        <v/>
      </c>
      <c r="Z20" s="164" t="str">
        <f t="array" ref="Z20">IF($D20="","",IF(AND(N20&gt;=0.3,I20="nie",Oprávnené_výdavky_obnova!DK22&gt;=0.3,OR($N$11=Smrek)),0,IF(AND(Oprávnené_výdavky_obnova!DK22&gt;=0.3,N20&gt;=0.3),1,0)))</f>
        <v/>
      </c>
      <c r="AA20" s="164" t="str">
        <f t="array" ref="AA20">IF($D20="","",IF(AND(O20&gt;=0.3,I20="nie",Oprávnené_výdavky_obnova!DL22&gt;=0.3,OR($O$11=Smrek)),0,IF(AND(Oprávnené_výdavky_obnova!DL22&gt;=0.3,O20&gt;=0.3),1,0)))</f>
        <v/>
      </c>
      <c r="AB20" s="164" t="str">
        <f t="array" ref="AB20">IF($D20="","",IF(AND(P20&gt;=0.3,I20="nie",Oprávnené_výdavky_obnova!DM22&gt;=0.3,OR($P$11=Smrek)),0,IF(AND(Oprávnené_výdavky_obnova!DM22&gt;=0.3,P20&gt;=0.3),1,0)))</f>
        <v/>
      </c>
      <c r="AC20" s="164" t="str">
        <f t="array" ref="AC20">IF($D20="","",IF(AND(Q20&gt;=0.3,I20="nie",Oprávnené_výdavky_obnova!DN22&gt;=0.3,OR($Q$11=Smrek)),0,IF(AND(Oprávnené_výdavky_obnova!DN22&gt;=0.3,Q20&gt;=0.3),1,0)))</f>
        <v/>
      </c>
      <c r="AD20" s="164" t="str">
        <f t="array" ref="AD20">IF($D20="","",IF(AND(R20&gt;=0.3,I20="nie",Oprávnené_výdavky_obnova!DO22&gt;=0.3,OR($R$11=Smrek)),0,IF(AND(Oprávnené_výdavky_obnova!DO22&gt;=0.3,R20&gt;=0.3),1,0)))</f>
        <v/>
      </c>
      <c r="AE20" s="164" t="str">
        <f t="array" ref="AE20">IF($D20="","",IF(AND(S20&gt;=0.3,I20="nie",Oprávnené_výdavky_obnova!DP22&gt;=0.3,OR($S$11=Smrek)),0,IF(AND(Oprávnené_výdavky_obnova!DP22&gt;=0.3,S20&gt;=0.3),1,0)))</f>
        <v/>
      </c>
      <c r="AF20" s="164">
        <f t="shared" si="5"/>
        <v>0</v>
      </c>
      <c r="AG20" s="164" t="str">
        <f t="array" ref="AG20">IF($D20="","",IF(AND(J20&gt;=0.1,I20="nie",Oprávnené_výdavky_obnova!DG22&gt;=0.1,OR($J$11=Smrek)),0,IF(AND(Oprávnené_výdavky_obnova!DG22&gt;=0.1,J20&gt;=0.1),1,0)))</f>
        <v/>
      </c>
      <c r="AH20" s="164" t="str">
        <f t="array" ref="AH20">IF($D20="","",IF(AND(K20&gt;=0.1,I20="nie",Oprávnené_výdavky_obnova!DH22&gt;=0.1,OR($K$11=Smrek)),0,IF(AND(Oprávnené_výdavky_obnova!DH22&gt;=0.1,K20&gt;=0.1),1,0)))</f>
        <v/>
      </c>
      <c r="AI20" s="164" t="str">
        <f t="array" ref="AI20">IF($D20="","",IF(AND(L20&gt;=0.1,I20="nie",Oprávnené_výdavky_obnova!DI22&gt;=0.1,OR($L$11=Smrek)),0,IF(AND(Oprávnené_výdavky_obnova!DI22&gt;=0.1,L20&gt;=0.1),1,0)))</f>
        <v/>
      </c>
      <c r="AJ20" s="164" t="str">
        <f t="array" ref="AJ20">IF($D20="","",IF(AND(M20&gt;=0.1,I20="nie",Oprávnené_výdavky_obnova!DJ22&gt;=0.1,OR($M$11=Smrek)),0,IF(AND(Oprávnené_výdavky_obnova!DJ22&gt;=0.1,M20&gt;=0.1),1,0)))</f>
        <v/>
      </c>
      <c r="AK20" s="164" t="str">
        <f t="array" ref="AK20">IF($D20="","",IF(AND(N20&gt;=0.1,I20="nie",Oprávnené_výdavky_obnova!DK22&gt;=0.1,OR($N$11=Smrek)),0,IF(AND(Oprávnené_výdavky_obnova!DK22&gt;=0.1,N20&gt;=0.1),1,0)))</f>
        <v/>
      </c>
      <c r="AL20" s="164" t="str">
        <f t="array" ref="AL20">IF($D20="","",IF(AND(O20&gt;=0.1,I20="nie",Oprávnené_výdavky_obnova!DL22&gt;=0.1,OR($O$11=Smrek)),0,IF(AND(Oprávnené_výdavky_obnova!DL22&gt;=0.1,O20&gt;=0.1),1,0)))</f>
        <v/>
      </c>
      <c r="AM20" s="164" t="str">
        <f t="array" ref="AM20">IF($D20="","",IF(AND(P20&gt;=0.1,I20="nie",Oprávnené_výdavky_obnova!DM22&gt;=0.1,OR($P$11=Smrek)),0,IF(AND(Oprávnené_výdavky_obnova!DM22&gt;=0.1,P20&gt;=0.1),1,0)))</f>
        <v/>
      </c>
      <c r="AN20" s="164" t="str">
        <f t="array" ref="AN20">IF($D20="","",IF(AND(Q20&gt;=0.1,I20="nie",Oprávnené_výdavky_obnova!DN22&gt;=0.1,OR($Q$11=Smrek)),0,IF(AND(Oprávnené_výdavky_obnova!DN22&gt;=0.1,Q20&gt;=0.1),1,0)))</f>
        <v/>
      </c>
      <c r="AO20" s="164" t="str">
        <f t="array" ref="AO20">IF($D20="","",IF(AND(R20&gt;=0.1,I20="nie",Oprávnené_výdavky_obnova!DO22&gt;=0.1,OR($R$11=Smrek)),0,IF(AND(Oprávnené_výdavky_obnova!DO22&gt;=0.1,R20&gt;=0.1),1,0)))</f>
        <v/>
      </c>
      <c r="AP20" s="164" t="str">
        <f t="array" ref="AP20">IF($D20="","",IF(AND(S20&gt;=0.1,I20="nie",Oprávnené_výdavky_obnova!DP22&gt;=0.1,OR($S$11=Smrek)),0,IF(AND(Oprávnené_výdavky_obnova!DP22&gt;=0.1,S20&gt;=0.1),1,0)))</f>
        <v/>
      </c>
      <c r="AQ20" s="164">
        <f t="shared" si="6"/>
        <v>0</v>
      </c>
      <c r="AR20" s="132">
        <f t="shared" si="7"/>
        <v>0</v>
      </c>
      <c r="AS20" s="132" t="str">
        <f t="shared" si="8"/>
        <v/>
      </c>
      <c r="AT20" s="164">
        <f>IF(AND(J20="",OR(Oprávnené_výdavky_obnova!CW22&gt;0,Oprávnené_výdavky_obnova!DG22&gt;0)),1,0)</f>
        <v>0</v>
      </c>
      <c r="AU20" s="164">
        <f>IF(AND(K20="",OR(Oprávnené_výdavky_obnova!CX22&gt;0,Oprávnené_výdavky_obnova!DH22&gt;0)),1,0)</f>
        <v>0</v>
      </c>
      <c r="AV20" s="164">
        <f>IF(AND(L20="",OR(Oprávnené_výdavky_obnova!CY22&gt;0,Oprávnené_výdavky_obnova!DI22&gt;0)),1,0)</f>
        <v>0</v>
      </c>
      <c r="AW20" s="164">
        <f>IF(AND(M20="",OR(Oprávnené_výdavky_obnova!CZ22&gt;0,Oprávnené_výdavky_obnova!DJ22&gt;0)),1,0)</f>
        <v>0</v>
      </c>
      <c r="AX20" s="164">
        <f>IF(AND(N20="",OR(Oprávnené_výdavky_obnova!DA22&gt;0,Oprávnené_výdavky_obnova!DK22&gt;0)),1,0)</f>
        <v>0</v>
      </c>
      <c r="AY20" s="164">
        <f>IF(AND(O20="",OR(Oprávnené_výdavky_obnova!DB22&gt;0,Oprávnené_výdavky_obnova!DL22&gt;0)),1,0)</f>
        <v>0</v>
      </c>
      <c r="AZ20" s="164">
        <f>IF(AND(P20="",OR(Oprávnené_výdavky_obnova!DC22&gt;0,Oprávnené_výdavky_obnova!DM22&gt;0)),1,0)</f>
        <v>0</v>
      </c>
      <c r="BA20" s="164">
        <f>IF(AND(Q20="",OR(Oprávnené_výdavky_obnova!DD22&gt;0,Oprávnené_výdavky_obnova!DN22&gt;0)),1,0)</f>
        <v>0</v>
      </c>
      <c r="BB20" s="164">
        <f>IF(AND(R20="",OR(Oprávnené_výdavky_obnova!DE22&gt;0,Oprávnené_výdavky_obnova!DO22&gt;0)),1,0)</f>
        <v>0</v>
      </c>
      <c r="BC20" s="164">
        <f>IF(AND(S20="",OR(Oprávnené_výdavky_obnova!DF22&gt;0,Oprávnené_výdavky_obnova!DP22&gt;0)),1,0)</f>
        <v>0</v>
      </c>
      <c r="BE20" s="132">
        <f t="array" ref="BE20">IF(AND($J$13=Smrek,OR(V20&gt;=0.3,AG20&gt;=0.1)),1,0)</f>
        <v>0</v>
      </c>
      <c r="BF20" s="132">
        <f t="array" ref="BF20">IF(AND($JK20=Smrek,OR(W20&gt;=0.3,AH20&gt;=0.1)),1,0)</f>
        <v>0</v>
      </c>
      <c r="BG20" s="132">
        <f t="array" ref="BG20">IF(AND($L$13=Smrek,OR(X20&gt;=0.3,AI20&gt;=0.1)),1,0)</f>
        <v>0</v>
      </c>
      <c r="BH20" s="132">
        <f t="array" ref="BH20">IF(AND($M$13=Smrek,OR(Y20&gt;=0.3,AJ20&gt;=0.1)),1,0)</f>
        <v>0</v>
      </c>
      <c r="BI20" s="132">
        <f t="array" ref="BI20">IF(AND($N$13=Smrek,OR(Z20&gt;=0.3,AK20&gt;=0.1)),1,0)</f>
        <v>0</v>
      </c>
      <c r="BJ20" s="132">
        <f t="array" ref="BJ20">IF(AND($O$13=Smrek,OR(AA20&gt;=0.3,AL20&gt;=0.1)),1,0)</f>
        <v>0</v>
      </c>
      <c r="BK20" s="132">
        <f t="array" ref="BK20">IF(AND($P$13=Smrek,OR(AB20&gt;=0.3,AM20&gt;=0.1)),1,0)</f>
        <v>0</v>
      </c>
      <c r="BL20" s="132">
        <f t="array" ref="BL20">IF(AND($Q$13=Smrek,OR(AC20&gt;=0.3,AN20&gt;=0.1)),1,0)</f>
        <v>0</v>
      </c>
      <c r="BM20" s="132">
        <f t="array" ref="BM20">IF(AND($R$13=Smrek,OR(AD20&gt;=0.3,AO20&gt;=0.1)),1,0)</f>
        <v>0</v>
      </c>
      <c r="BN20" s="132">
        <f t="array" ref="BN20">IF(AND($S$13=Smrek,OR(AE20&gt;=0.3,AP20&gt;=0.1)),1,0)</f>
        <v>0</v>
      </c>
      <c r="BO20" s="206" t="str">
        <f t="shared" si="9"/>
        <v/>
      </c>
    </row>
    <row r="21" spans="1:67" ht="17.100000000000001" customHeight="1" x14ac:dyDescent="0.25">
      <c r="A21" s="144">
        <v>9</v>
      </c>
      <c r="B21" s="180" t="str">
        <f>IF(Oprávnené_výdavky_obnova!AL23="","",Oprávnené_výdavky_obnova!AN23)</f>
        <v/>
      </c>
      <c r="C21" s="181" t="str">
        <f>IF(Oprávnené_výdavky_obnova!AL23="","",Oprávnené_výdavky_obnova!B23)</f>
        <v/>
      </c>
      <c r="D21" s="182" t="str">
        <f>IF(Oprávnené_výdavky_obnova!AL23="","",Oprávnené_výdavky_obnova!AO23)</f>
        <v/>
      </c>
      <c r="E21" s="182" t="str">
        <f>IF(Oprávnené_výdavky_obnova!AL23="","",Oprávnené_výdavky_obnova!AP23)</f>
        <v/>
      </c>
      <c r="F21" s="182" t="str">
        <f>IF(Oprávnené_výdavky_obnova!AL23="","",Oprávnené_výdavky_obnova!AQ23)</f>
        <v/>
      </c>
      <c r="G21" s="183" t="str">
        <f>IF(Oprávnené_výdavky_obnova!AL23="","",Oprávnené_výdavky_obnova!I23)</f>
        <v/>
      </c>
      <c r="H21" s="208" t="str">
        <f>IF(D21="","",SUMIFS(Oprávnené_výdavky_obnova!$K$15:$K$214,JPRL,BO21,Oprávnené_výdavky_obnova!$J$15:$J$214,Oprávnené_výdavky_obnova!$CC$8)+SUMIFS(Oprávnené_výdavky_obnova!$K$15:$K$214,JPRL,BO21,Oprávnené_výdavky_obnova!$J$15:$J$214,Oprávnené_výdavky_obnova!$CC$9))</f>
        <v/>
      </c>
      <c r="I21" s="179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32">
        <f t="array" ref="T21">IF(AND(D21&lt;&gt;"",OR($J$11=Smrek,$K$11=Smrek,$L$11=Smrek,$M$11=Smrek,$N$11=Smrek,$O$11=Smrek,$P$11=Smrek,$Q$11=Smrek,$R$11=Smrek,$S$11=Smrek)),1,0)</f>
        <v>0</v>
      </c>
      <c r="U21" s="132">
        <f t="shared" si="4"/>
        <v>0</v>
      </c>
      <c r="V21" s="164" t="str">
        <f t="array" ref="V21">IF($D21="","",IF(AND(J21&gt;=0.3,I21="nie",Oprávnené_výdavky_obnova!DG23&gt;=0.3,OR($J$11=Smrek)),0,IF(AND(Oprávnené_výdavky_obnova!DG23&gt;=0.3,J21&gt;=0.3),1,0)))</f>
        <v/>
      </c>
      <c r="W21" s="164" t="str">
        <f t="array" ref="W21">IF($D21="","",IF(AND(K21&gt;=0.3,I21="nie",Oprávnené_výdavky_obnova!DH23&gt;=0.3,OR($K$11=Smrek)),0,IF(AND(Oprávnené_výdavky_obnova!DH23&gt;=0.3,K21&gt;=0.3),1,0)))</f>
        <v/>
      </c>
      <c r="X21" s="164" t="str">
        <f t="array" ref="X21">IF($D21="","",IF(AND(L21&gt;=0.3,I21="nie",Oprávnené_výdavky_obnova!DI23&gt;=0.3,OR($L$11=Smrek)),0,IF(AND(Oprávnené_výdavky_obnova!DI23&gt;=0.3,L21&gt;=0.3),1,0)))</f>
        <v/>
      </c>
      <c r="Y21" s="164" t="str">
        <f t="array" ref="Y21">IF($D21="","",IF(AND(M21&gt;=0.3,I21="nie",Oprávnené_výdavky_obnova!DJ23&gt;=0.3,OR($M$11=Smrek)),0,IF(AND(Oprávnené_výdavky_obnova!DJ23&gt;=0.3,M21&gt;=0.3),1,0)))</f>
        <v/>
      </c>
      <c r="Z21" s="164" t="str">
        <f t="array" ref="Z21">IF($D21="","",IF(AND(N21&gt;=0.3,I21="nie",Oprávnené_výdavky_obnova!DK23&gt;=0.3,OR($N$11=Smrek)),0,IF(AND(Oprávnené_výdavky_obnova!DK23&gt;=0.3,N21&gt;=0.3),1,0)))</f>
        <v/>
      </c>
      <c r="AA21" s="164" t="str">
        <f t="array" ref="AA21">IF($D21="","",IF(AND(O21&gt;=0.3,I21="nie",Oprávnené_výdavky_obnova!DL23&gt;=0.3,OR($O$11=Smrek)),0,IF(AND(Oprávnené_výdavky_obnova!DL23&gt;=0.3,O21&gt;=0.3),1,0)))</f>
        <v/>
      </c>
      <c r="AB21" s="164" t="str">
        <f t="array" ref="AB21">IF($D21="","",IF(AND(P21&gt;=0.3,I21="nie",Oprávnené_výdavky_obnova!DM23&gt;=0.3,OR($P$11=Smrek)),0,IF(AND(Oprávnené_výdavky_obnova!DM23&gt;=0.3,P21&gt;=0.3),1,0)))</f>
        <v/>
      </c>
      <c r="AC21" s="164" t="str">
        <f t="array" ref="AC21">IF($D21="","",IF(AND(Q21&gt;=0.3,I21="nie",Oprávnené_výdavky_obnova!DN23&gt;=0.3,OR($Q$11=Smrek)),0,IF(AND(Oprávnené_výdavky_obnova!DN23&gt;=0.3,Q21&gt;=0.3),1,0)))</f>
        <v/>
      </c>
      <c r="AD21" s="164" t="str">
        <f t="array" ref="AD21">IF($D21="","",IF(AND(R21&gt;=0.3,I21="nie",Oprávnené_výdavky_obnova!DO23&gt;=0.3,OR($R$11=Smrek)),0,IF(AND(Oprávnené_výdavky_obnova!DO23&gt;=0.3,R21&gt;=0.3),1,0)))</f>
        <v/>
      </c>
      <c r="AE21" s="164" t="str">
        <f t="array" ref="AE21">IF($D21="","",IF(AND(S21&gt;=0.3,I21="nie",Oprávnené_výdavky_obnova!DP23&gt;=0.3,OR($S$11=Smrek)),0,IF(AND(Oprávnené_výdavky_obnova!DP23&gt;=0.3,S21&gt;=0.3),1,0)))</f>
        <v/>
      </c>
      <c r="AF21" s="164">
        <f t="shared" si="5"/>
        <v>0</v>
      </c>
      <c r="AG21" s="164" t="str">
        <f t="array" ref="AG21">IF($D21="","",IF(AND(J21&gt;=0.1,I21="nie",Oprávnené_výdavky_obnova!DG23&gt;=0.1,OR($J$11=Smrek)),0,IF(AND(Oprávnené_výdavky_obnova!DG23&gt;=0.1,J21&gt;=0.1),1,0)))</f>
        <v/>
      </c>
      <c r="AH21" s="164" t="str">
        <f t="array" ref="AH21">IF($D21="","",IF(AND(K21&gt;=0.1,I21="nie",Oprávnené_výdavky_obnova!DH23&gt;=0.1,OR($K$11=Smrek)),0,IF(AND(Oprávnené_výdavky_obnova!DH23&gt;=0.1,K21&gt;=0.1),1,0)))</f>
        <v/>
      </c>
      <c r="AI21" s="164" t="str">
        <f t="array" ref="AI21">IF($D21="","",IF(AND(L21&gt;=0.1,I21="nie",Oprávnené_výdavky_obnova!DI23&gt;=0.1,OR($L$11=Smrek)),0,IF(AND(Oprávnené_výdavky_obnova!DI23&gt;=0.1,L21&gt;=0.1),1,0)))</f>
        <v/>
      </c>
      <c r="AJ21" s="164" t="str">
        <f t="array" ref="AJ21">IF($D21="","",IF(AND(M21&gt;=0.1,I21="nie",Oprávnené_výdavky_obnova!DJ23&gt;=0.1,OR($M$11=Smrek)),0,IF(AND(Oprávnené_výdavky_obnova!DJ23&gt;=0.1,M21&gt;=0.1),1,0)))</f>
        <v/>
      </c>
      <c r="AK21" s="164" t="str">
        <f t="array" ref="AK21">IF($D21="","",IF(AND(N21&gt;=0.1,I21="nie",Oprávnené_výdavky_obnova!DK23&gt;=0.1,OR($N$11=Smrek)),0,IF(AND(Oprávnené_výdavky_obnova!DK23&gt;=0.1,N21&gt;=0.1),1,0)))</f>
        <v/>
      </c>
      <c r="AL21" s="164" t="str">
        <f t="array" ref="AL21">IF($D21="","",IF(AND(O21&gt;=0.1,I21="nie",Oprávnené_výdavky_obnova!DL23&gt;=0.1,OR($O$11=Smrek)),0,IF(AND(Oprávnené_výdavky_obnova!DL23&gt;=0.1,O21&gt;=0.1),1,0)))</f>
        <v/>
      </c>
      <c r="AM21" s="164" t="str">
        <f t="array" ref="AM21">IF($D21="","",IF(AND(P21&gt;=0.1,I21="nie",Oprávnené_výdavky_obnova!DM23&gt;=0.1,OR($P$11=Smrek)),0,IF(AND(Oprávnené_výdavky_obnova!DM23&gt;=0.1,P21&gt;=0.1),1,0)))</f>
        <v/>
      </c>
      <c r="AN21" s="164" t="str">
        <f t="array" ref="AN21">IF($D21="","",IF(AND(Q21&gt;=0.1,I21="nie",Oprávnené_výdavky_obnova!DN23&gt;=0.1,OR($Q$11=Smrek)),0,IF(AND(Oprávnené_výdavky_obnova!DN23&gt;=0.1,Q21&gt;=0.1),1,0)))</f>
        <v/>
      </c>
      <c r="AO21" s="164" t="str">
        <f t="array" ref="AO21">IF($D21="","",IF(AND(R21&gt;=0.1,I21="nie",Oprávnené_výdavky_obnova!DO23&gt;=0.1,OR($R$11=Smrek)),0,IF(AND(Oprávnené_výdavky_obnova!DO23&gt;=0.1,R21&gt;=0.1),1,0)))</f>
        <v/>
      </c>
      <c r="AP21" s="164" t="str">
        <f t="array" ref="AP21">IF($D21="","",IF(AND(S21&gt;=0.1,I21="nie",Oprávnené_výdavky_obnova!DP23&gt;=0.1,OR($S$11=Smrek)),0,IF(AND(Oprávnené_výdavky_obnova!DP23&gt;=0.1,S21&gt;=0.1),1,0)))</f>
        <v/>
      </c>
      <c r="AQ21" s="164">
        <f t="shared" si="6"/>
        <v>0</v>
      </c>
      <c r="AR21" s="132">
        <f t="shared" si="7"/>
        <v>0</v>
      </c>
      <c r="AS21" s="132" t="str">
        <f t="shared" si="8"/>
        <v/>
      </c>
      <c r="AT21" s="164">
        <f>IF(AND(J21="",OR(Oprávnené_výdavky_obnova!CW23&gt;0,Oprávnené_výdavky_obnova!DG23&gt;0)),1,0)</f>
        <v>0</v>
      </c>
      <c r="AU21" s="164">
        <f>IF(AND(K21="",OR(Oprávnené_výdavky_obnova!CX23&gt;0,Oprávnené_výdavky_obnova!DH23&gt;0)),1,0)</f>
        <v>0</v>
      </c>
      <c r="AV21" s="164">
        <f>IF(AND(L21="",OR(Oprávnené_výdavky_obnova!CY23&gt;0,Oprávnené_výdavky_obnova!DI23&gt;0)),1,0)</f>
        <v>0</v>
      </c>
      <c r="AW21" s="164">
        <f>IF(AND(M21="",OR(Oprávnené_výdavky_obnova!CZ23&gt;0,Oprávnené_výdavky_obnova!DJ23&gt;0)),1,0)</f>
        <v>0</v>
      </c>
      <c r="AX21" s="164">
        <f>IF(AND(N21="",OR(Oprávnené_výdavky_obnova!DA23&gt;0,Oprávnené_výdavky_obnova!DK23&gt;0)),1,0)</f>
        <v>0</v>
      </c>
      <c r="AY21" s="164">
        <f>IF(AND(O21="",OR(Oprávnené_výdavky_obnova!DB23&gt;0,Oprávnené_výdavky_obnova!DL23&gt;0)),1,0)</f>
        <v>0</v>
      </c>
      <c r="AZ21" s="164">
        <f>IF(AND(P21="",OR(Oprávnené_výdavky_obnova!DC23&gt;0,Oprávnené_výdavky_obnova!DM23&gt;0)),1,0)</f>
        <v>0</v>
      </c>
      <c r="BA21" s="164">
        <f>IF(AND(Q21="",OR(Oprávnené_výdavky_obnova!DD23&gt;0,Oprávnené_výdavky_obnova!DN23&gt;0)),1,0)</f>
        <v>0</v>
      </c>
      <c r="BB21" s="164">
        <f>IF(AND(R21="",OR(Oprávnené_výdavky_obnova!DE23&gt;0,Oprávnené_výdavky_obnova!DO23&gt;0)),1,0)</f>
        <v>0</v>
      </c>
      <c r="BC21" s="164">
        <f>IF(AND(S21="",OR(Oprávnené_výdavky_obnova!DF23&gt;0,Oprávnené_výdavky_obnova!DP23&gt;0)),1,0)</f>
        <v>0</v>
      </c>
      <c r="BE21" s="132">
        <f t="array" ref="BE21">IF(AND($J$13=Smrek,OR(V21&gt;=0.3,AG21&gt;=0.1)),1,0)</f>
        <v>0</v>
      </c>
      <c r="BF21" s="132">
        <f t="array" ref="BF21">IF(AND($JK21=Smrek,OR(W21&gt;=0.3,AH21&gt;=0.1)),1,0)</f>
        <v>0</v>
      </c>
      <c r="BG21" s="132">
        <f t="array" ref="BG21">IF(AND($L$13=Smrek,OR(X21&gt;=0.3,AI21&gt;=0.1)),1,0)</f>
        <v>0</v>
      </c>
      <c r="BH21" s="132">
        <f t="array" ref="BH21">IF(AND($M$13=Smrek,OR(Y21&gt;=0.3,AJ21&gt;=0.1)),1,0)</f>
        <v>0</v>
      </c>
      <c r="BI21" s="132">
        <f t="array" ref="BI21">IF(AND($N$13=Smrek,OR(Z21&gt;=0.3,AK21&gt;=0.1)),1,0)</f>
        <v>0</v>
      </c>
      <c r="BJ21" s="132">
        <f t="array" ref="BJ21">IF(AND($O$13=Smrek,OR(AA21&gt;=0.3,AL21&gt;=0.1)),1,0)</f>
        <v>0</v>
      </c>
      <c r="BK21" s="132">
        <f t="array" ref="BK21">IF(AND($P$13=Smrek,OR(AB21&gt;=0.3,AM21&gt;=0.1)),1,0)</f>
        <v>0</v>
      </c>
      <c r="BL21" s="132">
        <f t="array" ref="BL21">IF(AND($Q$13=Smrek,OR(AC21&gt;=0.3,AN21&gt;=0.1)),1,0)</f>
        <v>0</v>
      </c>
      <c r="BM21" s="132">
        <f t="array" ref="BM21">IF(AND($R$13=Smrek,OR(AD21&gt;=0.3,AO21&gt;=0.1)),1,0)</f>
        <v>0</v>
      </c>
      <c r="BN21" s="132">
        <f t="array" ref="BN21">IF(AND($S$13=Smrek,OR(AE21&gt;=0.3,AP21&gt;=0.1)),1,0)</f>
        <v>0</v>
      </c>
      <c r="BO21" s="206" t="str">
        <f t="shared" si="9"/>
        <v/>
      </c>
    </row>
    <row r="22" spans="1:67" ht="17.100000000000001" customHeight="1" x14ac:dyDescent="0.25">
      <c r="A22" s="144">
        <v>10</v>
      </c>
      <c r="B22" s="180" t="str">
        <f>IF(Oprávnené_výdavky_obnova!AL24="","",Oprávnené_výdavky_obnova!AN24)</f>
        <v/>
      </c>
      <c r="C22" s="181" t="str">
        <f>IF(Oprávnené_výdavky_obnova!AL24="","",Oprávnené_výdavky_obnova!B24)</f>
        <v/>
      </c>
      <c r="D22" s="182" t="str">
        <f>IF(Oprávnené_výdavky_obnova!AL24="","",Oprávnené_výdavky_obnova!AO24)</f>
        <v/>
      </c>
      <c r="E22" s="182" t="str">
        <f>IF(Oprávnené_výdavky_obnova!AL24="","",Oprávnené_výdavky_obnova!AP24)</f>
        <v/>
      </c>
      <c r="F22" s="182" t="str">
        <f>IF(Oprávnené_výdavky_obnova!AL24="","",Oprávnené_výdavky_obnova!AQ24)</f>
        <v/>
      </c>
      <c r="G22" s="183" t="str">
        <f>IF(Oprávnené_výdavky_obnova!AL24="","",Oprávnené_výdavky_obnova!I24)</f>
        <v/>
      </c>
      <c r="H22" s="208" t="str">
        <f>IF(D22="","",SUMIFS(Oprávnené_výdavky_obnova!$K$15:$K$214,JPRL,BO22,Oprávnené_výdavky_obnova!$J$15:$J$214,Oprávnené_výdavky_obnova!$CC$8)+SUMIFS(Oprávnené_výdavky_obnova!$K$15:$K$214,JPRL,BO22,Oprávnené_výdavky_obnova!$J$15:$J$214,Oprávnené_výdavky_obnova!$CC$9))</f>
        <v/>
      </c>
      <c r="I22" s="179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32">
        <f t="array" ref="T22">IF(AND(D22&lt;&gt;"",OR($J$11=Smrek,$K$11=Smrek,$L$11=Smrek,$M$11=Smrek,$N$11=Smrek,$O$11=Smrek,$P$11=Smrek,$Q$11=Smrek,$R$11=Smrek,$S$11=Smrek)),1,0)</f>
        <v>0</v>
      </c>
      <c r="U22" s="132">
        <f t="shared" si="4"/>
        <v>0</v>
      </c>
      <c r="V22" s="164" t="str">
        <f t="array" ref="V22">IF($D22="","",IF(AND(J22&gt;=0.3,I22="nie",Oprávnené_výdavky_obnova!DG24&gt;=0.3,OR($J$11=Smrek)),0,IF(AND(Oprávnené_výdavky_obnova!DG24&gt;=0.3,J22&gt;=0.3),1,0)))</f>
        <v/>
      </c>
      <c r="W22" s="164" t="str">
        <f t="array" ref="W22">IF($D22="","",IF(AND(K22&gt;=0.3,I22="nie",Oprávnené_výdavky_obnova!DH24&gt;=0.3,OR($K$11=Smrek)),0,IF(AND(Oprávnené_výdavky_obnova!DH24&gt;=0.3,K22&gt;=0.3),1,0)))</f>
        <v/>
      </c>
      <c r="X22" s="164" t="str">
        <f t="array" ref="X22">IF($D22="","",IF(AND(L22&gt;=0.3,I22="nie",Oprávnené_výdavky_obnova!DI24&gt;=0.3,OR($L$11=Smrek)),0,IF(AND(Oprávnené_výdavky_obnova!DI24&gt;=0.3,L22&gt;=0.3),1,0)))</f>
        <v/>
      </c>
      <c r="Y22" s="164" t="str">
        <f t="array" ref="Y22">IF($D22="","",IF(AND(M22&gt;=0.3,I22="nie",Oprávnené_výdavky_obnova!DJ24&gt;=0.3,OR($M$11=Smrek)),0,IF(AND(Oprávnené_výdavky_obnova!DJ24&gt;=0.3,M22&gt;=0.3),1,0)))</f>
        <v/>
      </c>
      <c r="Z22" s="164" t="str">
        <f t="array" ref="Z22">IF($D22="","",IF(AND(N22&gt;=0.3,I22="nie",Oprávnené_výdavky_obnova!DK24&gt;=0.3,OR($N$11=Smrek)),0,IF(AND(Oprávnené_výdavky_obnova!DK24&gt;=0.3,N22&gt;=0.3),1,0)))</f>
        <v/>
      </c>
      <c r="AA22" s="164" t="str">
        <f t="array" ref="AA22">IF($D22="","",IF(AND(O22&gt;=0.3,I22="nie",Oprávnené_výdavky_obnova!DL24&gt;=0.3,OR($O$11=Smrek)),0,IF(AND(Oprávnené_výdavky_obnova!DL24&gt;=0.3,O22&gt;=0.3),1,0)))</f>
        <v/>
      </c>
      <c r="AB22" s="164" t="str">
        <f t="array" ref="AB22">IF($D22="","",IF(AND(P22&gt;=0.3,I22="nie",Oprávnené_výdavky_obnova!DM24&gt;=0.3,OR($P$11=Smrek)),0,IF(AND(Oprávnené_výdavky_obnova!DM24&gt;=0.3,P22&gt;=0.3),1,0)))</f>
        <v/>
      </c>
      <c r="AC22" s="164" t="str">
        <f t="array" ref="AC22">IF($D22="","",IF(AND(Q22&gt;=0.3,I22="nie",Oprávnené_výdavky_obnova!DN24&gt;=0.3,OR($Q$11=Smrek)),0,IF(AND(Oprávnené_výdavky_obnova!DN24&gt;=0.3,Q22&gt;=0.3),1,0)))</f>
        <v/>
      </c>
      <c r="AD22" s="164" t="str">
        <f t="array" ref="AD22">IF($D22="","",IF(AND(R22&gt;=0.3,I22="nie",Oprávnené_výdavky_obnova!DO24&gt;=0.3,OR($R$11=Smrek)),0,IF(AND(Oprávnené_výdavky_obnova!DO24&gt;=0.3,R22&gt;=0.3),1,0)))</f>
        <v/>
      </c>
      <c r="AE22" s="164" t="str">
        <f t="array" ref="AE22">IF($D22="","",IF(AND(S22&gt;=0.3,I22="nie",Oprávnené_výdavky_obnova!DP24&gt;=0.3,OR($S$11=Smrek)),0,IF(AND(Oprávnené_výdavky_obnova!DP24&gt;=0.3,S22&gt;=0.3),1,0)))</f>
        <v/>
      </c>
      <c r="AF22" s="164">
        <f t="shared" si="5"/>
        <v>0</v>
      </c>
      <c r="AG22" s="164" t="str">
        <f t="array" ref="AG22">IF($D22="","",IF(AND(J22&gt;=0.1,I22="nie",Oprávnené_výdavky_obnova!DG24&gt;=0.1,OR($J$11=Smrek)),0,IF(AND(Oprávnené_výdavky_obnova!DG24&gt;=0.1,J22&gt;=0.1),1,0)))</f>
        <v/>
      </c>
      <c r="AH22" s="164" t="str">
        <f t="array" ref="AH22">IF($D22="","",IF(AND(K22&gt;=0.1,I22="nie",Oprávnené_výdavky_obnova!DH24&gt;=0.1,OR($K$11=Smrek)),0,IF(AND(Oprávnené_výdavky_obnova!DH24&gt;=0.1,K22&gt;=0.1),1,0)))</f>
        <v/>
      </c>
      <c r="AI22" s="164" t="str">
        <f t="array" ref="AI22">IF($D22="","",IF(AND(L22&gt;=0.1,I22="nie",Oprávnené_výdavky_obnova!DI24&gt;=0.1,OR($L$11=Smrek)),0,IF(AND(Oprávnené_výdavky_obnova!DI24&gt;=0.1,L22&gt;=0.1),1,0)))</f>
        <v/>
      </c>
      <c r="AJ22" s="164" t="str">
        <f t="array" ref="AJ22">IF($D22="","",IF(AND(M22&gt;=0.1,I22="nie",Oprávnené_výdavky_obnova!DJ24&gt;=0.1,OR($M$11=Smrek)),0,IF(AND(Oprávnené_výdavky_obnova!DJ24&gt;=0.1,M22&gt;=0.1),1,0)))</f>
        <v/>
      </c>
      <c r="AK22" s="164" t="str">
        <f t="array" ref="AK22">IF($D22="","",IF(AND(N22&gt;=0.1,I22="nie",Oprávnené_výdavky_obnova!DK24&gt;=0.1,OR($N$11=Smrek)),0,IF(AND(Oprávnené_výdavky_obnova!DK24&gt;=0.1,N22&gt;=0.1),1,0)))</f>
        <v/>
      </c>
      <c r="AL22" s="164" t="str">
        <f t="array" ref="AL22">IF($D22="","",IF(AND(O22&gt;=0.1,I22="nie",Oprávnené_výdavky_obnova!DL24&gt;=0.1,OR($O$11=Smrek)),0,IF(AND(Oprávnené_výdavky_obnova!DL24&gt;=0.1,O22&gt;=0.1),1,0)))</f>
        <v/>
      </c>
      <c r="AM22" s="164" t="str">
        <f t="array" ref="AM22">IF($D22="","",IF(AND(P22&gt;=0.1,I22="nie",Oprávnené_výdavky_obnova!DM24&gt;=0.1,OR($P$11=Smrek)),0,IF(AND(Oprávnené_výdavky_obnova!DM24&gt;=0.1,P22&gt;=0.1),1,0)))</f>
        <v/>
      </c>
      <c r="AN22" s="164" t="str">
        <f t="array" ref="AN22">IF($D22="","",IF(AND(Q22&gt;=0.1,I22="nie",Oprávnené_výdavky_obnova!DN24&gt;=0.1,OR($Q$11=Smrek)),0,IF(AND(Oprávnené_výdavky_obnova!DN24&gt;=0.1,Q22&gt;=0.1),1,0)))</f>
        <v/>
      </c>
      <c r="AO22" s="164" t="str">
        <f t="array" ref="AO22">IF($D22="","",IF(AND(R22&gt;=0.1,I22="nie",Oprávnené_výdavky_obnova!DO24&gt;=0.1,OR($R$11=Smrek)),0,IF(AND(Oprávnené_výdavky_obnova!DO24&gt;=0.1,R22&gt;=0.1),1,0)))</f>
        <v/>
      </c>
      <c r="AP22" s="164" t="str">
        <f t="array" ref="AP22">IF($D22="","",IF(AND(S22&gt;=0.1,I22="nie",Oprávnené_výdavky_obnova!DP24&gt;=0.1,OR($S$11=Smrek)),0,IF(AND(Oprávnené_výdavky_obnova!DP24&gt;=0.1,S22&gt;=0.1),1,0)))</f>
        <v/>
      </c>
      <c r="AQ22" s="164">
        <f t="shared" si="6"/>
        <v>0</v>
      </c>
      <c r="AR22" s="132">
        <f t="shared" si="7"/>
        <v>0</v>
      </c>
      <c r="AS22" s="132" t="str">
        <f t="shared" si="8"/>
        <v/>
      </c>
      <c r="AT22" s="164">
        <f>IF(AND(J22="",OR(Oprávnené_výdavky_obnova!CW24&gt;0,Oprávnené_výdavky_obnova!DG24&gt;0)),1,0)</f>
        <v>0</v>
      </c>
      <c r="AU22" s="164">
        <f>IF(AND(K22="",OR(Oprávnené_výdavky_obnova!CX24&gt;0,Oprávnené_výdavky_obnova!DH24&gt;0)),1,0)</f>
        <v>0</v>
      </c>
      <c r="AV22" s="164">
        <f>IF(AND(L22="",OR(Oprávnené_výdavky_obnova!CY24&gt;0,Oprávnené_výdavky_obnova!DI24&gt;0)),1,0)</f>
        <v>0</v>
      </c>
      <c r="AW22" s="164">
        <f>IF(AND(M22="",OR(Oprávnené_výdavky_obnova!CZ24&gt;0,Oprávnené_výdavky_obnova!DJ24&gt;0)),1,0)</f>
        <v>0</v>
      </c>
      <c r="AX22" s="164">
        <f>IF(AND(N22="",OR(Oprávnené_výdavky_obnova!DA24&gt;0,Oprávnené_výdavky_obnova!DK24&gt;0)),1,0)</f>
        <v>0</v>
      </c>
      <c r="AY22" s="164">
        <f>IF(AND(O22="",OR(Oprávnené_výdavky_obnova!DB24&gt;0,Oprávnené_výdavky_obnova!DL24&gt;0)),1,0)</f>
        <v>0</v>
      </c>
      <c r="AZ22" s="164">
        <f>IF(AND(P22="",OR(Oprávnené_výdavky_obnova!DC24&gt;0,Oprávnené_výdavky_obnova!DM24&gt;0)),1,0)</f>
        <v>0</v>
      </c>
      <c r="BA22" s="164">
        <f>IF(AND(Q22="",OR(Oprávnené_výdavky_obnova!DD24&gt;0,Oprávnené_výdavky_obnova!DN24&gt;0)),1,0)</f>
        <v>0</v>
      </c>
      <c r="BB22" s="164">
        <f>IF(AND(R22="",OR(Oprávnené_výdavky_obnova!DE24&gt;0,Oprávnené_výdavky_obnova!DO24&gt;0)),1,0)</f>
        <v>0</v>
      </c>
      <c r="BC22" s="164">
        <f>IF(AND(S22="",OR(Oprávnené_výdavky_obnova!DF24&gt;0,Oprávnené_výdavky_obnova!DP24&gt;0)),1,0)</f>
        <v>0</v>
      </c>
      <c r="BE22" s="132">
        <f t="array" ref="BE22">IF(AND($J$13=Smrek,OR(V22&gt;=0.3,AG22&gt;=0.1)),1,0)</f>
        <v>0</v>
      </c>
      <c r="BF22" s="132">
        <f t="array" ref="BF22">IF(AND($JK22=Smrek,OR(W22&gt;=0.3,AH22&gt;=0.1)),1,0)</f>
        <v>0</v>
      </c>
      <c r="BG22" s="132">
        <f t="array" ref="BG22">IF(AND($L$13=Smrek,OR(X22&gt;=0.3,AI22&gt;=0.1)),1,0)</f>
        <v>0</v>
      </c>
      <c r="BH22" s="132">
        <f t="array" ref="BH22">IF(AND($M$13=Smrek,OR(Y22&gt;=0.3,AJ22&gt;=0.1)),1,0)</f>
        <v>0</v>
      </c>
      <c r="BI22" s="132">
        <f t="array" ref="BI22">IF(AND($N$13=Smrek,OR(Z22&gt;=0.3,AK22&gt;=0.1)),1,0)</f>
        <v>0</v>
      </c>
      <c r="BJ22" s="132">
        <f t="array" ref="BJ22">IF(AND($O$13=Smrek,OR(AA22&gt;=0.3,AL22&gt;=0.1)),1,0)</f>
        <v>0</v>
      </c>
      <c r="BK22" s="132">
        <f t="array" ref="BK22">IF(AND($P$13=Smrek,OR(AB22&gt;=0.3,AM22&gt;=0.1)),1,0)</f>
        <v>0</v>
      </c>
      <c r="BL22" s="132">
        <f t="array" ref="BL22">IF(AND($Q$13=Smrek,OR(AC22&gt;=0.3,AN22&gt;=0.1)),1,0)</f>
        <v>0</v>
      </c>
      <c r="BM22" s="132">
        <f t="array" ref="BM22">IF(AND($R$13=Smrek,OR(AD22&gt;=0.3,AO22&gt;=0.1)),1,0)</f>
        <v>0</v>
      </c>
      <c r="BN22" s="132">
        <f t="array" ref="BN22">IF(AND($S$13=Smrek,OR(AE22&gt;=0.3,AP22&gt;=0.1)),1,0)</f>
        <v>0</v>
      </c>
      <c r="BO22" s="206" t="str">
        <f t="shared" si="9"/>
        <v/>
      </c>
    </row>
    <row r="23" spans="1:67" ht="17.100000000000001" customHeight="1" x14ac:dyDescent="0.25">
      <c r="A23" s="144">
        <v>11</v>
      </c>
      <c r="B23" s="180" t="str">
        <f>IF(Oprávnené_výdavky_obnova!AL25="","",Oprávnené_výdavky_obnova!AN25)</f>
        <v/>
      </c>
      <c r="C23" s="181" t="str">
        <f>IF(Oprávnené_výdavky_obnova!AL25="","",Oprávnené_výdavky_obnova!B25)</f>
        <v/>
      </c>
      <c r="D23" s="182" t="str">
        <f>IF(Oprávnené_výdavky_obnova!AL25="","",Oprávnené_výdavky_obnova!AO25)</f>
        <v/>
      </c>
      <c r="E23" s="182" t="str">
        <f>IF(Oprávnené_výdavky_obnova!AL25="","",Oprávnené_výdavky_obnova!AP25)</f>
        <v/>
      </c>
      <c r="F23" s="182" t="str">
        <f>IF(Oprávnené_výdavky_obnova!AL25="","",Oprávnené_výdavky_obnova!AQ25)</f>
        <v/>
      </c>
      <c r="G23" s="183" t="str">
        <f>IF(Oprávnené_výdavky_obnova!AL25="","",Oprávnené_výdavky_obnova!I25)</f>
        <v/>
      </c>
      <c r="H23" s="208" t="str">
        <f>IF(D23="","",SUMIFS(Oprávnené_výdavky_obnova!$K$15:$K$214,JPRL,BO23,Oprávnené_výdavky_obnova!$J$15:$J$214,Oprávnené_výdavky_obnova!$CC$8)+SUMIFS(Oprávnené_výdavky_obnova!$K$15:$K$214,JPRL,BO23,Oprávnené_výdavky_obnova!$J$15:$J$214,Oprávnené_výdavky_obnova!$CC$9))</f>
        <v/>
      </c>
      <c r="I23" s="179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32">
        <f t="array" ref="T23">IF(AND(D23&lt;&gt;"",OR($J$11=Smrek,$K$11=Smrek,$L$11=Smrek,$M$11=Smrek,$N$11=Smrek,$O$11=Smrek,$P$11=Smrek,$Q$11=Smrek,$R$11=Smrek,$S$11=Smrek)),1,0)</f>
        <v>0</v>
      </c>
      <c r="U23" s="132">
        <f t="shared" si="4"/>
        <v>0</v>
      </c>
      <c r="V23" s="164" t="str">
        <f t="array" ref="V23">IF($D23="","",IF(AND(J23&gt;=0.3,I23="nie",Oprávnené_výdavky_obnova!DG25&gt;=0.3,OR($J$11=Smrek)),0,IF(AND(Oprávnené_výdavky_obnova!DG25&gt;=0.3,J23&gt;=0.3),1,0)))</f>
        <v/>
      </c>
      <c r="W23" s="164" t="str">
        <f t="array" ref="W23">IF($D23="","",IF(AND(K23&gt;=0.3,I23="nie",Oprávnené_výdavky_obnova!DH25&gt;=0.3,OR($K$11=Smrek)),0,IF(AND(Oprávnené_výdavky_obnova!DH25&gt;=0.3,K23&gt;=0.3),1,0)))</f>
        <v/>
      </c>
      <c r="X23" s="164" t="str">
        <f t="array" ref="X23">IF($D23="","",IF(AND(L23&gt;=0.3,I23="nie",Oprávnené_výdavky_obnova!DI25&gt;=0.3,OR($L$11=Smrek)),0,IF(AND(Oprávnené_výdavky_obnova!DI25&gt;=0.3,L23&gt;=0.3),1,0)))</f>
        <v/>
      </c>
      <c r="Y23" s="164" t="str">
        <f t="array" ref="Y23">IF($D23="","",IF(AND(M23&gt;=0.3,I23="nie",Oprávnené_výdavky_obnova!DJ25&gt;=0.3,OR($M$11=Smrek)),0,IF(AND(Oprávnené_výdavky_obnova!DJ25&gt;=0.3,M23&gt;=0.3),1,0)))</f>
        <v/>
      </c>
      <c r="Z23" s="164" t="str">
        <f t="array" ref="Z23">IF($D23="","",IF(AND(N23&gt;=0.3,I23="nie",Oprávnené_výdavky_obnova!DK25&gt;=0.3,OR($N$11=Smrek)),0,IF(AND(Oprávnené_výdavky_obnova!DK25&gt;=0.3,N23&gt;=0.3),1,0)))</f>
        <v/>
      </c>
      <c r="AA23" s="164" t="str">
        <f t="array" ref="AA23">IF($D23="","",IF(AND(O23&gt;=0.3,I23="nie",Oprávnené_výdavky_obnova!DL25&gt;=0.3,OR($O$11=Smrek)),0,IF(AND(Oprávnené_výdavky_obnova!DL25&gt;=0.3,O23&gt;=0.3),1,0)))</f>
        <v/>
      </c>
      <c r="AB23" s="164" t="str">
        <f t="array" ref="AB23">IF($D23="","",IF(AND(P23&gt;=0.3,I23="nie",Oprávnené_výdavky_obnova!DM25&gt;=0.3,OR($P$11=Smrek)),0,IF(AND(Oprávnené_výdavky_obnova!DM25&gt;=0.3,P23&gt;=0.3),1,0)))</f>
        <v/>
      </c>
      <c r="AC23" s="164" t="str">
        <f t="array" ref="AC23">IF($D23="","",IF(AND(Q23&gt;=0.3,I23="nie",Oprávnené_výdavky_obnova!DN25&gt;=0.3,OR($Q$11=Smrek)),0,IF(AND(Oprávnené_výdavky_obnova!DN25&gt;=0.3,Q23&gt;=0.3),1,0)))</f>
        <v/>
      </c>
      <c r="AD23" s="164" t="str">
        <f t="array" ref="AD23">IF($D23="","",IF(AND(R23&gt;=0.3,I23="nie",Oprávnené_výdavky_obnova!DO25&gt;=0.3,OR($R$11=Smrek)),0,IF(AND(Oprávnené_výdavky_obnova!DO25&gt;=0.3,R23&gt;=0.3),1,0)))</f>
        <v/>
      </c>
      <c r="AE23" s="164" t="str">
        <f t="array" ref="AE23">IF($D23="","",IF(AND(S23&gt;=0.3,I23="nie",Oprávnené_výdavky_obnova!DP25&gt;=0.3,OR($S$11=Smrek)),0,IF(AND(Oprávnené_výdavky_obnova!DP25&gt;=0.3,S23&gt;=0.3),1,0)))</f>
        <v/>
      </c>
      <c r="AF23" s="164">
        <f t="shared" si="5"/>
        <v>0</v>
      </c>
      <c r="AG23" s="164" t="str">
        <f t="array" ref="AG23">IF($D23="","",IF(AND(J23&gt;=0.1,I23="nie",Oprávnené_výdavky_obnova!DG25&gt;=0.1,OR($J$11=Smrek)),0,IF(AND(Oprávnené_výdavky_obnova!DG25&gt;=0.1,J23&gt;=0.1),1,0)))</f>
        <v/>
      </c>
      <c r="AH23" s="164" t="str">
        <f t="array" ref="AH23">IF($D23="","",IF(AND(K23&gt;=0.1,I23="nie",Oprávnené_výdavky_obnova!DH25&gt;=0.1,OR($K$11=Smrek)),0,IF(AND(Oprávnené_výdavky_obnova!DH25&gt;=0.1,K23&gt;=0.1),1,0)))</f>
        <v/>
      </c>
      <c r="AI23" s="164" t="str">
        <f t="array" ref="AI23">IF($D23="","",IF(AND(L23&gt;=0.1,I23="nie",Oprávnené_výdavky_obnova!DI25&gt;=0.1,OR($L$11=Smrek)),0,IF(AND(Oprávnené_výdavky_obnova!DI25&gt;=0.1,L23&gt;=0.1),1,0)))</f>
        <v/>
      </c>
      <c r="AJ23" s="164" t="str">
        <f t="array" ref="AJ23">IF($D23="","",IF(AND(M23&gt;=0.1,I23="nie",Oprávnené_výdavky_obnova!DJ25&gt;=0.1,OR($M$11=Smrek)),0,IF(AND(Oprávnené_výdavky_obnova!DJ25&gt;=0.1,M23&gt;=0.1),1,0)))</f>
        <v/>
      </c>
      <c r="AK23" s="164" t="str">
        <f t="array" ref="AK23">IF($D23="","",IF(AND(N23&gt;=0.1,I23="nie",Oprávnené_výdavky_obnova!DK25&gt;=0.1,OR($N$11=Smrek)),0,IF(AND(Oprávnené_výdavky_obnova!DK25&gt;=0.1,N23&gt;=0.1),1,0)))</f>
        <v/>
      </c>
      <c r="AL23" s="164" t="str">
        <f t="array" ref="AL23">IF($D23="","",IF(AND(O23&gt;=0.1,I23="nie",Oprávnené_výdavky_obnova!DL25&gt;=0.1,OR($O$11=Smrek)),0,IF(AND(Oprávnené_výdavky_obnova!DL25&gt;=0.1,O23&gt;=0.1),1,0)))</f>
        <v/>
      </c>
      <c r="AM23" s="164" t="str">
        <f t="array" ref="AM23">IF($D23="","",IF(AND(P23&gt;=0.1,I23="nie",Oprávnené_výdavky_obnova!DM25&gt;=0.1,OR($P$11=Smrek)),0,IF(AND(Oprávnené_výdavky_obnova!DM25&gt;=0.1,P23&gt;=0.1),1,0)))</f>
        <v/>
      </c>
      <c r="AN23" s="164" t="str">
        <f t="array" ref="AN23">IF($D23="","",IF(AND(Q23&gt;=0.1,I23="nie",Oprávnené_výdavky_obnova!DN25&gt;=0.1,OR($Q$11=Smrek)),0,IF(AND(Oprávnené_výdavky_obnova!DN25&gt;=0.1,Q23&gt;=0.1),1,0)))</f>
        <v/>
      </c>
      <c r="AO23" s="164" t="str">
        <f t="array" ref="AO23">IF($D23="","",IF(AND(R23&gt;=0.1,I23="nie",Oprávnené_výdavky_obnova!DO25&gt;=0.1,OR($R$11=Smrek)),0,IF(AND(Oprávnené_výdavky_obnova!DO25&gt;=0.1,R23&gt;=0.1),1,0)))</f>
        <v/>
      </c>
      <c r="AP23" s="164" t="str">
        <f t="array" ref="AP23">IF($D23="","",IF(AND(S23&gt;=0.1,I23="nie",Oprávnené_výdavky_obnova!DP25&gt;=0.1,OR($S$11=Smrek)),0,IF(AND(Oprávnené_výdavky_obnova!DP25&gt;=0.1,S23&gt;=0.1),1,0)))</f>
        <v/>
      </c>
      <c r="AQ23" s="164">
        <f t="shared" si="6"/>
        <v>0</v>
      </c>
      <c r="AR23" s="132">
        <f t="shared" si="7"/>
        <v>0</v>
      </c>
      <c r="AS23" s="132" t="str">
        <f t="shared" si="8"/>
        <v/>
      </c>
      <c r="AT23" s="164">
        <f>IF(AND(J23="",OR(Oprávnené_výdavky_obnova!CW25&gt;0,Oprávnené_výdavky_obnova!DG25&gt;0)),1,0)</f>
        <v>0</v>
      </c>
      <c r="AU23" s="164">
        <f>IF(AND(K23="",OR(Oprávnené_výdavky_obnova!CX25&gt;0,Oprávnené_výdavky_obnova!DH25&gt;0)),1,0)</f>
        <v>0</v>
      </c>
      <c r="AV23" s="164">
        <f>IF(AND(L23="",OR(Oprávnené_výdavky_obnova!CY25&gt;0,Oprávnené_výdavky_obnova!DI25&gt;0)),1,0)</f>
        <v>0</v>
      </c>
      <c r="AW23" s="164">
        <f>IF(AND(M23="",OR(Oprávnené_výdavky_obnova!CZ25&gt;0,Oprávnené_výdavky_obnova!DJ25&gt;0)),1,0)</f>
        <v>0</v>
      </c>
      <c r="AX23" s="164">
        <f>IF(AND(N23="",OR(Oprávnené_výdavky_obnova!DA25&gt;0,Oprávnené_výdavky_obnova!DK25&gt;0)),1,0)</f>
        <v>0</v>
      </c>
      <c r="AY23" s="164">
        <f>IF(AND(O23="",OR(Oprávnené_výdavky_obnova!DB25&gt;0,Oprávnené_výdavky_obnova!DL25&gt;0)),1,0)</f>
        <v>0</v>
      </c>
      <c r="AZ23" s="164">
        <f>IF(AND(P23="",OR(Oprávnené_výdavky_obnova!DC25&gt;0,Oprávnené_výdavky_obnova!DM25&gt;0)),1,0)</f>
        <v>0</v>
      </c>
      <c r="BA23" s="164">
        <f>IF(AND(Q23="",OR(Oprávnené_výdavky_obnova!DD25&gt;0,Oprávnené_výdavky_obnova!DN25&gt;0)),1,0)</f>
        <v>0</v>
      </c>
      <c r="BB23" s="164">
        <f>IF(AND(R23="",OR(Oprávnené_výdavky_obnova!DE25&gt;0,Oprávnené_výdavky_obnova!DO25&gt;0)),1,0)</f>
        <v>0</v>
      </c>
      <c r="BC23" s="164">
        <f>IF(AND(S23="",OR(Oprávnené_výdavky_obnova!DF25&gt;0,Oprávnené_výdavky_obnova!DP25&gt;0)),1,0)</f>
        <v>0</v>
      </c>
      <c r="BE23" s="132">
        <f t="array" ref="BE23">IF(AND($J$13=Smrek,OR(V23&gt;=0.3,AG23&gt;=0.1)),1,0)</f>
        <v>0</v>
      </c>
      <c r="BF23" s="132">
        <f t="array" ref="BF23">IF(AND($JK23=Smrek,OR(W23&gt;=0.3,AH23&gt;=0.1)),1,0)</f>
        <v>0</v>
      </c>
      <c r="BG23" s="132">
        <f t="array" ref="BG23">IF(AND($L$13=Smrek,OR(X23&gt;=0.3,AI23&gt;=0.1)),1,0)</f>
        <v>0</v>
      </c>
      <c r="BH23" s="132">
        <f t="array" ref="BH23">IF(AND($M$13=Smrek,OR(Y23&gt;=0.3,AJ23&gt;=0.1)),1,0)</f>
        <v>0</v>
      </c>
      <c r="BI23" s="132">
        <f t="array" ref="BI23">IF(AND($N$13=Smrek,OR(Z23&gt;=0.3,AK23&gt;=0.1)),1,0)</f>
        <v>0</v>
      </c>
      <c r="BJ23" s="132">
        <f t="array" ref="BJ23">IF(AND($O$13=Smrek,OR(AA23&gt;=0.3,AL23&gt;=0.1)),1,0)</f>
        <v>0</v>
      </c>
      <c r="BK23" s="132">
        <f t="array" ref="BK23">IF(AND($P$13=Smrek,OR(AB23&gt;=0.3,AM23&gt;=0.1)),1,0)</f>
        <v>0</v>
      </c>
      <c r="BL23" s="132">
        <f t="array" ref="BL23">IF(AND($Q$13=Smrek,OR(AC23&gt;=0.3,AN23&gt;=0.1)),1,0)</f>
        <v>0</v>
      </c>
      <c r="BM23" s="132">
        <f t="array" ref="BM23">IF(AND($R$13=Smrek,OR(AD23&gt;=0.3,AO23&gt;=0.1)),1,0)</f>
        <v>0</v>
      </c>
      <c r="BN23" s="132">
        <f t="array" ref="BN23">IF(AND($S$13=Smrek,OR(AE23&gt;=0.3,AP23&gt;=0.1)),1,0)</f>
        <v>0</v>
      </c>
      <c r="BO23" s="206" t="str">
        <f t="shared" si="9"/>
        <v/>
      </c>
    </row>
    <row r="24" spans="1:67" ht="17.100000000000001" customHeight="1" x14ac:dyDescent="0.25">
      <c r="A24" s="144">
        <v>12</v>
      </c>
      <c r="B24" s="180" t="str">
        <f>IF(Oprávnené_výdavky_obnova!AL26="","",Oprávnené_výdavky_obnova!AN26)</f>
        <v/>
      </c>
      <c r="C24" s="181" t="str">
        <f>IF(Oprávnené_výdavky_obnova!AL26="","",Oprávnené_výdavky_obnova!B26)</f>
        <v/>
      </c>
      <c r="D24" s="182" t="str">
        <f>IF(Oprávnené_výdavky_obnova!AL26="","",Oprávnené_výdavky_obnova!AO26)</f>
        <v/>
      </c>
      <c r="E24" s="182" t="str">
        <f>IF(Oprávnené_výdavky_obnova!AL26="","",Oprávnené_výdavky_obnova!AP26)</f>
        <v/>
      </c>
      <c r="F24" s="182" t="str">
        <f>IF(Oprávnené_výdavky_obnova!AL26="","",Oprávnené_výdavky_obnova!AQ26)</f>
        <v/>
      </c>
      <c r="G24" s="183" t="str">
        <f>IF(Oprávnené_výdavky_obnova!AL26="","",Oprávnené_výdavky_obnova!I26)</f>
        <v/>
      </c>
      <c r="H24" s="208" t="str">
        <f>IF(D24="","",SUMIFS(Oprávnené_výdavky_obnova!$K$15:$K$214,JPRL,BO24,Oprávnené_výdavky_obnova!$J$15:$J$214,Oprávnené_výdavky_obnova!$CC$8)+SUMIFS(Oprávnené_výdavky_obnova!$K$15:$K$214,JPRL,BO24,Oprávnené_výdavky_obnova!$J$15:$J$214,Oprávnené_výdavky_obnova!$CC$9))</f>
        <v/>
      </c>
      <c r="I24" s="179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32">
        <f t="array" ref="T24">IF(AND(D24&lt;&gt;"",OR($J$11=Smrek,$K$11=Smrek,$L$11=Smrek,$M$11=Smrek,$N$11=Smrek,$O$11=Smrek,$P$11=Smrek,$Q$11=Smrek,$R$11=Smrek,$S$11=Smrek)),1,0)</f>
        <v>0</v>
      </c>
      <c r="U24" s="132">
        <f t="shared" si="4"/>
        <v>0</v>
      </c>
      <c r="V24" s="164" t="str">
        <f t="array" ref="V24">IF($D24="","",IF(AND(J24&gt;=0.3,I24="nie",Oprávnené_výdavky_obnova!DG26&gt;=0.3,OR($J$11=Smrek)),0,IF(AND(Oprávnené_výdavky_obnova!DG26&gt;=0.3,J24&gt;=0.3),1,0)))</f>
        <v/>
      </c>
      <c r="W24" s="164" t="str">
        <f t="array" ref="W24">IF($D24="","",IF(AND(K24&gt;=0.3,I24="nie",Oprávnené_výdavky_obnova!DH26&gt;=0.3,OR($K$11=Smrek)),0,IF(AND(Oprávnené_výdavky_obnova!DH26&gt;=0.3,K24&gt;=0.3),1,0)))</f>
        <v/>
      </c>
      <c r="X24" s="164" t="str">
        <f t="array" ref="X24">IF($D24="","",IF(AND(L24&gt;=0.3,I24="nie",Oprávnené_výdavky_obnova!DI26&gt;=0.3,OR($L$11=Smrek)),0,IF(AND(Oprávnené_výdavky_obnova!DI26&gt;=0.3,L24&gt;=0.3),1,0)))</f>
        <v/>
      </c>
      <c r="Y24" s="164" t="str">
        <f t="array" ref="Y24">IF($D24="","",IF(AND(M24&gt;=0.3,I24="nie",Oprávnené_výdavky_obnova!DJ26&gt;=0.3,OR($M$11=Smrek)),0,IF(AND(Oprávnené_výdavky_obnova!DJ26&gt;=0.3,M24&gt;=0.3),1,0)))</f>
        <v/>
      </c>
      <c r="Z24" s="164" t="str">
        <f t="array" ref="Z24">IF($D24="","",IF(AND(N24&gt;=0.3,I24="nie",Oprávnené_výdavky_obnova!DK26&gt;=0.3,OR($N$11=Smrek)),0,IF(AND(Oprávnené_výdavky_obnova!DK26&gt;=0.3,N24&gt;=0.3),1,0)))</f>
        <v/>
      </c>
      <c r="AA24" s="164" t="str">
        <f t="array" ref="AA24">IF($D24="","",IF(AND(O24&gt;=0.3,I24="nie",Oprávnené_výdavky_obnova!DL26&gt;=0.3,OR($O$11=Smrek)),0,IF(AND(Oprávnené_výdavky_obnova!DL26&gt;=0.3,O24&gt;=0.3),1,0)))</f>
        <v/>
      </c>
      <c r="AB24" s="164" t="str">
        <f t="array" ref="AB24">IF($D24="","",IF(AND(P24&gt;=0.3,I24="nie",Oprávnené_výdavky_obnova!DM26&gt;=0.3,OR($P$11=Smrek)),0,IF(AND(Oprávnené_výdavky_obnova!DM26&gt;=0.3,P24&gt;=0.3),1,0)))</f>
        <v/>
      </c>
      <c r="AC24" s="164" t="str">
        <f t="array" ref="AC24">IF($D24="","",IF(AND(Q24&gt;=0.3,I24="nie",Oprávnené_výdavky_obnova!DN26&gt;=0.3,OR($Q$11=Smrek)),0,IF(AND(Oprávnené_výdavky_obnova!DN26&gt;=0.3,Q24&gt;=0.3),1,0)))</f>
        <v/>
      </c>
      <c r="AD24" s="164" t="str">
        <f t="array" ref="AD24">IF($D24="","",IF(AND(R24&gt;=0.3,I24="nie",Oprávnené_výdavky_obnova!DO26&gt;=0.3,OR($R$11=Smrek)),0,IF(AND(Oprávnené_výdavky_obnova!DO26&gt;=0.3,R24&gt;=0.3),1,0)))</f>
        <v/>
      </c>
      <c r="AE24" s="164" t="str">
        <f t="array" ref="AE24">IF($D24="","",IF(AND(S24&gt;=0.3,I24="nie",Oprávnené_výdavky_obnova!DP26&gt;=0.3,OR($S$11=Smrek)),0,IF(AND(Oprávnené_výdavky_obnova!DP26&gt;=0.3,S24&gt;=0.3),1,0)))</f>
        <v/>
      </c>
      <c r="AF24" s="164">
        <f t="shared" si="5"/>
        <v>0</v>
      </c>
      <c r="AG24" s="164" t="str">
        <f t="array" ref="AG24">IF($D24="","",IF(AND(J24&gt;=0.1,I24="nie",Oprávnené_výdavky_obnova!DG26&gt;=0.1,OR($J$11=Smrek)),0,IF(AND(Oprávnené_výdavky_obnova!DG26&gt;=0.1,J24&gt;=0.1),1,0)))</f>
        <v/>
      </c>
      <c r="AH24" s="164" t="str">
        <f t="array" ref="AH24">IF($D24="","",IF(AND(K24&gt;=0.1,I24="nie",Oprávnené_výdavky_obnova!DH26&gt;=0.1,OR($K$11=Smrek)),0,IF(AND(Oprávnené_výdavky_obnova!DH26&gt;=0.1,K24&gt;=0.1),1,0)))</f>
        <v/>
      </c>
      <c r="AI24" s="164" t="str">
        <f t="array" ref="AI24">IF($D24="","",IF(AND(L24&gt;=0.1,I24="nie",Oprávnené_výdavky_obnova!DI26&gt;=0.1,OR($L$11=Smrek)),0,IF(AND(Oprávnené_výdavky_obnova!DI26&gt;=0.1,L24&gt;=0.1),1,0)))</f>
        <v/>
      </c>
      <c r="AJ24" s="164" t="str">
        <f t="array" ref="AJ24">IF($D24="","",IF(AND(M24&gt;=0.1,I24="nie",Oprávnené_výdavky_obnova!DJ26&gt;=0.1,OR($M$11=Smrek)),0,IF(AND(Oprávnené_výdavky_obnova!DJ26&gt;=0.1,M24&gt;=0.1),1,0)))</f>
        <v/>
      </c>
      <c r="AK24" s="164" t="str">
        <f t="array" ref="AK24">IF($D24="","",IF(AND(N24&gt;=0.1,I24="nie",Oprávnené_výdavky_obnova!DK26&gt;=0.1,OR($N$11=Smrek)),0,IF(AND(Oprávnené_výdavky_obnova!DK26&gt;=0.1,N24&gt;=0.1),1,0)))</f>
        <v/>
      </c>
      <c r="AL24" s="164" t="str">
        <f t="array" ref="AL24">IF($D24="","",IF(AND(O24&gt;=0.1,I24="nie",Oprávnené_výdavky_obnova!DL26&gt;=0.1,OR($O$11=Smrek)),0,IF(AND(Oprávnené_výdavky_obnova!DL26&gt;=0.1,O24&gt;=0.1),1,0)))</f>
        <v/>
      </c>
      <c r="AM24" s="164" t="str">
        <f t="array" ref="AM24">IF($D24="","",IF(AND(P24&gt;=0.1,I24="nie",Oprávnené_výdavky_obnova!DM26&gt;=0.1,OR($P$11=Smrek)),0,IF(AND(Oprávnené_výdavky_obnova!DM26&gt;=0.1,P24&gt;=0.1),1,0)))</f>
        <v/>
      </c>
      <c r="AN24" s="164" t="str">
        <f t="array" ref="AN24">IF($D24="","",IF(AND(Q24&gt;=0.1,I24="nie",Oprávnené_výdavky_obnova!DN26&gt;=0.1,OR($Q$11=Smrek)),0,IF(AND(Oprávnené_výdavky_obnova!DN26&gt;=0.1,Q24&gt;=0.1),1,0)))</f>
        <v/>
      </c>
      <c r="AO24" s="164" t="str">
        <f t="array" ref="AO24">IF($D24="","",IF(AND(R24&gt;=0.1,I24="nie",Oprávnené_výdavky_obnova!DO26&gt;=0.1,OR($R$11=Smrek)),0,IF(AND(Oprávnené_výdavky_obnova!DO26&gt;=0.1,R24&gt;=0.1),1,0)))</f>
        <v/>
      </c>
      <c r="AP24" s="164" t="str">
        <f t="array" ref="AP24">IF($D24="","",IF(AND(S24&gt;=0.1,I24="nie",Oprávnené_výdavky_obnova!DP26&gt;=0.1,OR($S$11=Smrek)),0,IF(AND(Oprávnené_výdavky_obnova!DP26&gt;=0.1,S24&gt;=0.1),1,0)))</f>
        <v/>
      </c>
      <c r="AQ24" s="164">
        <f t="shared" si="6"/>
        <v>0</v>
      </c>
      <c r="AR24" s="132">
        <f t="shared" si="7"/>
        <v>0</v>
      </c>
      <c r="AS24" s="132" t="str">
        <f t="shared" si="8"/>
        <v/>
      </c>
      <c r="AT24" s="164">
        <f>IF(AND(J24="",OR(Oprávnené_výdavky_obnova!CW26&gt;0,Oprávnené_výdavky_obnova!DG26&gt;0)),1,0)</f>
        <v>0</v>
      </c>
      <c r="AU24" s="164">
        <f>IF(AND(K24="",OR(Oprávnené_výdavky_obnova!CX26&gt;0,Oprávnené_výdavky_obnova!DH26&gt;0)),1,0)</f>
        <v>0</v>
      </c>
      <c r="AV24" s="164">
        <f>IF(AND(L24="",OR(Oprávnené_výdavky_obnova!CY26&gt;0,Oprávnené_výdavky_obnova!DI26&gt;0)),1,0)</f>
        <v>0</v>
      </c>
      <c r="AW24" s="164">
        <f>IF(AND(M24="",OR(Oprávnené_výdavky_obnova!CZ26&gt;0,Oprávnené_výdavky_obnova!DJ26&gt;0)),1,0)</f>
        <v>0</v>
      </c>
      <c r="AX24" s="164">
        <f>IF(AND(N24="",OR(Oprávnené_výdavky_obnova!DA26&gt;0,Oprávnené_výdavky_obnova!DK26&gt;0)),1,0)</f>
        <v>0</v>
      </c>
      <c r="AY24" s="164">
        <f>IF(AND(O24="",OR(Oprávnené_výdavky_obnova!DB26&gt;0,Oprávnené_výdavky_obnova!DL26&gt;0)),1,0)</f>
        <v>0</v>
      </c>
      <c r="AZ24" s="164">
        <f>IF(AND(P24="",OR(Oprávnené_výdavky_obnova!DC26&gt;0,Oprávnené_výdavky_obnova!DM26&gt;0)),1,0)</f>
        <v>0</v>
      </c>
      <c r="BA24" s="164">
        <f>IF(AND(Q24="",OR(Oprávnené_výdavky_obnova!DD26&gt;0,Oprávnené_výdavky_obnova!DN26&gt;0)),1,0)</f>
        <v>0</v>
      </c>
      <c r="BB24" s="164">
        <f>IF(AND(R24="",OR(Oprávnené_výdavky_obnova!DE26&gt;0,Oprávnené_výdavky_obnova!DO26&gt;0)),1,0)</f>
        <v>0</v>
      </c>
      <c r="BC24" s="164">
        <f>IF(AND(S24="",OR(Oprávnené_výdavky_obnova!DF26&gt;0,Oprávnené_výdavky_obnova!DP26&gt;0)),1,0)</f>
        <v>0</v>
      </c>
      <c r="BE24" s="132">
        <f t="array" ref="BE24">IF(AND($J$13=Smrek,OR(V24&gt;=0.3,AG24&gt;=0.1)),1,0)</f>
        <v>0</v>
      </c>
      <c r="BF24" s="132">
        <f t="array" ref="BF24">IF(AND($JK24=Smrek,OR(W24&gt;=0.3,AH24&gt;=0.1)),1,0)</f>
        <v>0</v>
      </c>
      <c r="BG24" s="132">
        <f t="array" ref="BG24">IF(AND($L$13=Smrek,OR(X24&gt;=0.3,AI24&gt;=0.1)),1,0)</f>
        <v>0</v>
      </c>
      <c r="BH24" s="132">
        <f t="array" ref="BH24">IF(AND($M$13=Smrek,OR(Y24&gt;=0.3,AJ24&gt;=0.1)),1,0)</f>
        <v>0</v>
      </c>
      <c r="BI24" s="132">
        <f t="array" ref="BI24">IF(AND($N$13=Smrek,OR(Z24&gt;=0.3,AK24&gt;=0.1)),1,0)</f>
        <v>0</v>
      </c>
      <c r="BJ24" s="132">
        <f t="array" ref="BJ24">IF(AND($O$13=Smrek,OR(AA24&gt;=0.3,AL24&gt;=0.1)),1,0)</f>
        <v>0</v>
      </c>
      <c r="BK24" s="132">
        <f t="array" ref="BK24">IF(AND($P$13=Smrek,OR(AB24&gt;=0.3,AM24&gt;=0.1)),1,0)</f>
        <v>0</v>
      </c>
      <c r="BL24" s="132">
        <f t="array" ref="BL24">IF(AND($Q$13=Smrek,OR(AC24&gt;=0.3,AN24&gt;=0.1)),1,0)</f>
        <v>0</v>
      </c>
      <c r="BM24" s="132">
        <f t="array" ref="BM24">IF(AND($R$13=Smrek,OR(AD24&gt;=0.3,AO24&gt;=0.1)),1,0)</f>
        <v>0</v>
      </c>
      <c r="BN24" s="132">
        <f t="array" ref="BN24">IF(AND($S$13=Smrek,OR(AE24&gt;=0.3,AP24&gt;=0.1)),1,0)</f>
        <v>0</v>
      </c>
      <c r="BO24" s="206" t="str">
        <f t="shared" si="9"/>
        <v/>
      </c>
    </row>
    <row r="25" spans="1:67" ht="17.100000000000001" customHeight="1" x14ac:dyDescent="0.25">
      <c r="A25" s="144">
        <v>13</v>
      </c>
      <c r="B25" s="180" t="str">
        <f>IF(Oprávnené_výdavky_obnova!AL27="","",Oprávnené_výdavky_obnova!AN27)</f>
        <v/>
      </c>
      <c r="C25" s="181" t="str">
        <f>IF(Oprávnené_výdavky_obnova!AL27="","",Oprávnené_výdavky_obnova!B27)</f>
        <v/>
      </c>
      <c r="D25" s="182" t="str">
        <f>IF(Oprávnené_výdavky_obnova!AL27="","",Oprávnené_výdavky_obnova!AO27)</f>
        <v/>
      </c>
      <c r="E25" s="182" t="str">
        <f>IF(Oprávnené_výdavky_obnova!AL27="","",Oprávnené_výdavky_obnova!AP27)</f>
        <v/>
      </c>
      <c r="F25" s="182" t="str">
        <f>IF(Oprávnené_výdavky_obnova!AL27="","",Oprávnené_výdavky_obnova!AQ27)</f>
        <v/>
      </c>
      <c r="G25" s="183" t="str">
        <f>IF(Oprávnené_výdavky_obnova!AL27="","",Oprávnené_výdavky_obnova!I27)</f>
        <v/>
      </c>
      <c r="H25" s="208" t="str">
        <f>IF(D25="","",SUMIFS(Oprávnené_výdavky_obnova!$K$15:$K$214,JPRL,BO25,Oprávnené_výdavky_obnova!$J$15:$J$214,Oprávnené_výdavky_obnova!$CC$8)+SUMIFS(Oprávnené_výdavky_obnova!$K$15:$K$214,JPRL,BO25,Oprávnené_výdavky_obnova!$J$15:$J$214,Oprávnené_výdavky_obnova!$CC$9))</f>
        <v/>
      </c>
      <c r="I25" s="179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32">
        <f t="array" ref="T25">IF(AND(D25&lt;&gt;"",OR($J$11=Smrek,$K$11=Smrek,$L$11=Smrek,$M$11=Smrek,$N$11=Smrek,$O$11=Smrek,$P$11=Smrek,$Q$11=Smrek,$R$11=Smrek,$S$11=Smrek)),1,0)</f>
        <v>0</v>
      </c>
      <c r="U25" s="132">
        <f t="shared" si="4"/>
        <v>0</v>
      </c>
      <c r="V25" s="164" t="str">
        <f t="array" ref="V25">IF($D25="","",IF(AND(J25&gt;=0.3,I25="nie",Oprávnené_výdavky_obnova!DG27&gt;=0.3,OR($J$11=Smrek)),0,IF(AND(Oprávnené_výdavky_obnova!DG27&gt;=0.3,J25&gt;=0.3),1,0)))</f>
        <v/>
      </c>
      <c r="W25" s="164" t="str">
        <f t="array" ref="W25">IF($D25="","",IF(AND(K25&gt;=0.3,I25="nie",Oprávnené_výdavky_obnova!DH27&gt;=0.3,OR($K$11=Smrek)),0,IF(AND(Oprávnené_výdavky_obnova!DH27&gt;=0.3,K25&gt;=0.3),1,0)))</f>
        <v/>
      </c>
      <c r="X25" s="164" t="str">
        <f t="array" ref="X25">IF($D25="","",IF(AND(L25&gt;=0.3,I25="nie",Oprávnené_výdavky_obnova!DI27&gt;=0.3,OR($L$11=Smrek)),0,IF(AND(Oprávnené_výdavky_obnova!DI27&gt;=0.3,L25&gt;=0.3),1,0)))</f>
        <v/>
      </c>
      <c r="Y25" s="164" t="str">
        <f t="array" ref="Y25">IF($D25="","",IF(AND(M25&gt;=0.3,I25="nie",Oprávnené_výdavky_obnova!DJ27&gt;=0.3,OR($M$11=Smrek)),0,IF(AND(Oprávnené_výdavky_obnova!DJ27&gt;=0.3,M25&gt;=0.3),1,0)))</f>
        <v/>
      </c>
      <c r="Z25" s="164" t="str">
        <f t="array" ref="Z25">IF($D25="","",IF(AND(N25&gt;=0.3,I25="nie",Oprávnené_výdavky_obnova!DK27&gt;=0.3,OR($N$11=Smrek)),0,IF(AND(Oprávnené_výdavky_obnova!DK27&gt;=0.3,N25&gt;=0.3),1,0)))</f>
        <v/>
      </c>
      <c r="AA25" s="164" t="str">
        <f t="array" ref="AA25">IF($D25="","",IF(AND(O25&gt;=0.3,I25="nie",Oprávnené_výdavky_obnova!DL27&gt;=0.3,OR($O$11=Smrek)),0,IF(AND(Oprávnené_výdavky_obnova!DL27&gt;=0.3,O25&gt;=0.3),1,0)))</f>
        <v/>
      </c>
      <c r="AB25" s="164" t="str">
        <f t="array" ref="AB25">IF($D25="","",IF(AND(P25&gt;=0.3,I25="nie",Oprávnené_výdavky_obnova!DM27&gt;=0.3,OR($P$11=Smrek)),0,IF(AND(Oprávnené_výdavky_obnova!DM27&gt;=0.3,P25&gt;=0.3),1,0)))</f>
        <v/>
      </c>
      <c r="AC25" s="164" t="str">
        <f t="array" ref="AC25">IF($D25="","",IF(AND(Q25&gt;=0.3,I25="nie",Oprávnené_výdavky_obnova!DN27&gt;=0.3,OR($Q$11=Smrek)),0,IF(AND(Oprávnené_výdavky_obnova!DN27&gt;=0.3,Q25&gt;=0.3),1,0)))</f>
        <v/>
      </c>
      <c r="AD25" s="164" t="str">
        <f t="array" ref="AD25">IF($D25="","",IF(AND(R25&gt;=0.3,I25="nie",Oprávnené_výdavky_obnova!DO27&gt;=0.3,OR($R$11=Smrek)),0,IF(AND(Oprávnené_výdavky_obnova!DO27&gt;=0.3,R25&gt;=0.3),1,0)))</f>
        <v/>
      </c>
      <c r="AE25" s="164" t="str">
        <f t="array" ref="AE25">IF($D25="","",IF(AND(S25&gt;=0.3,I25="nie",Oprávnené_výdavky_obnova!DP27&gt;=0.3,OR($S$11=Smrek)),0,IF(AND(Oprávnené_výdavky_obnova!DP27&gt;=0.3,S25&gt;=0.3),1,0)))</f>
        <v/>
      </c>
      <c r="AF25" s="164">
        <f t="shared" si="5"/>
        <v>0</v>
      </c>
      <c r="AG25" s="164" t="str">
        <f t="array" ref="AG25">IF($D25="","",IF(AND(J25&gt;=0.1,I25="nie",Oprávnené_výdavky_obnova!DG27&gt;=0.1,OR($J$11=Smrek)),0,IF(AND(Oprávnené_výdavky_obnova!DG27&gt;=0.1,J25&gt;=0.1),1,0)))</f>
        <v/>
      </c>
      <c r="AH25" s="164" t="str">
        <f t="array" ref="AH25">IF($D25="","",IF(AND(K25&gt;=0.1,I25="nie",Oprávnené_výdavky_obnova!DH27&gt;=0.1,OR($K$11=Smrek)),0,IF(AND(Oprávnené_výdavky_obnova!DH27&gt;=0.1,K25&gt;=0.1),1,0)))</f>
        <v/>
      </c>
      <c r="AI25" s="164" t="str">
        <f t="array" ref="AI25">IF($D25="","",IF(AND(L25&gt;=0.1,I25="nie",Oprávnené_výdavky_obnova!DI27&gt;=0.1,OR($L$11=Smrek)),0,IF(AND(Oprávnené_výdavky_obnova!DI27&gt;=0.1,L25&gt;=0.1),1,0)))</f>
        <v/>
      </c>
      <c r="AJ25" s="164" t="str">
        <f t="array" ref="AJ25">IF($D25="","",IF(AND(M25&gt;=0.1,I25="nie",Oprávnené_výdavky_obnova!DJ27&gt;=0.1,OR($M$11=Smrek)),0,IF(AND(Oprávnené_výdavky_obnova!DJ27&gt;=0.1,M25&gt;=0.1),1,0)))</f>
        <v/>
      </c>
      <c r="AK25" s="164" t="str">
        <f t="array" ref="AK25">IF($D25="","",IF(AND(N25&gt;=0.1,I25="nie",Oprávnené_výdavky_obnova!DK27&gt;=0.1,OR($N$11=Smrek)),0,IF(AND(Oprávnené_výdavky_obnova!DK27&gt;=0.1,N25&gt;=0.1),1,0)))</f>
        <v/>
      </c>
      <c r="AL25" s="164" t="str">
        <f t="array" ref="AL25">IF($D25="","",IF(AND(O25&gt;=0.1,I25="nie",Oprávnené_výdavky_obnova!DL27&gt;=0.1,OR($O$11=Smrek)),0,IF(AND(Oprávnené_výdavky_obnova!DL27&gt;=0.1,O25&gt;=0.1),1,0)))</f>
        <v/>
      </c>
      <c r="AM25" s="164" t="str">
        <f t="array" ref="AM25">IF($D25="","",IF(AND(P25&gt;=0.1,I25="nie",Oprávnené_výdavky_obnova!DM27&gt;=0.1,OR($P$11=Smrek)),0,IF(AND(Oprávnené_výdavky_obnova!DM27&gt;=0.1,P25&gt;=0.1),1,0)))</f>
        <v/>
      </c>
      <c r="AN25" s="164" t="str">
        <f t="array" ref="AN25">IF($D25="","",IF(AND(Q25&gt;=0.1,I25="nie",Oprávnené_výdavky_obnova!DN27&gt;=0.1,OR($Q$11=Smrek)),0,IF(AND(Oprávnené_výdavky_obnova!DN27&gt;=0.1,Q25&gt;=0.1),1,0)))</f>
        <v/>
      </c>
      <c r="AO25" s="164" t="str">
        <f t="array" ref="AO25">IF($D25="","",IF(AND(R25&gt;=0.1,I25="nie",Oprávnené_výdavky_obnova!DO27&gt;=0.1,OR($R$11=Smrek)),0,IF(AND(Oprávnené_výdavky_obnova!DO27&gt;=0.1,R25&gt;=0.1),1,0)))</f>
        <v/>
      </c>
      <c r="AP25" s="164" t="str">
        <f t="array" ref="AP25">IF($D25="","",IF(AND(S25&gt;=0.1,I25="nie",Oprávnené_výdavky_obnova!DP27&gt;=0.1,OR($S$11=Smrek)),0,IF(AND(Oprávnené_výdavky_obnova!DP27&gt;=0.1,S25&gt;=0.1),1,0)))</f>
        <v/>
      </c>
      <c r="AQ25" s="164">
        <f t="shared" si="6"/>
        <v>0</v>
      </c>
      <c r="AR25" s="132">
        <f t="shared" si="7"/>
        <v>0</v>
      </c>
      <c r="AS25" s="132" t="str">
        <f t="shared" si="8"/>
        <v/>
      </c>
      <c r="AT25" s="164">
        <f>IF(AND(J25="",OR(Oprávnené_výdavky_obnova!CW27&gt;0,Oprávnené_výdavky_obnova!DG27&gt;0)),1,0)</f>
        <v>0</v>
      </c>
      <c r="AU25" s="164">
        <f>IF(AND(K25="",OR(Oprávnené_výdavky_obnova!CX27&gt;0,Oprávnené_výdavky_obnova!DH27&gt;0)),1,0)</f>
        <v>0</v>
      </c>
      <c r="AV25" s="164">
        <f>IF(AND(L25="",OR(Oprávnené_výdavky_obnova!CY27&gt;0,Oprávnené_výdavky_obnova!DI27&gt;0)),1,0)</f>
        <v>0</v>
      </c>
      <c r="AW25" s="164">
        <f>IF(AND(M25="",OR(Oprávnené_výdavky_obnova!CZ27&gt;0,Oprávnené_výdavky_obnova!DJ27&gt;0)),1,0)</f>
        <v>0</v>
      </c>
      <c r="AX25" s="164">
        <f>IF(AND(N25="",OR(Oprávnené_výdavky_obnova!DA27&gt;0,Oprávnené_výdavky_obnova!DK27&gt;0)),1,0)</f>
        <v>0</v>
      </c>
      <c r="AY25" s="164">
        <f>IF(AND(O25="",OR(Oprávnené_výdavky_obnova!DB27&gt;0,Oprávnené_výdavky_obnova!DL27&gt;0)),1,0)</f>
        <v>0</v>
      </c>
      <c r="AZ25" s="164">
        <f>IF(AND(P25="",OR(Oprávnené_výdavky_obnova!DC27&gt;0,Oprávnené_výdavky_obnova!DM27&gt;0)),1,0)</f>
        <v>0</v>
      </c>
      <c r="BA25" s="164">
        <f>IF(AND(Q25="",OR(Oprávnené_výdavky_obnova!DD27&gt;0,Oprávnené_výdavky_obnova!DN27&gt;0)),1,0)</f>
        <v>0</v>
      </c>
      <c r="BB25" s="164">
        <f>IF(AND(R25="",OR(Oprávnené_výdavky_obnova!DE27&gt;0,Oprávnené_výdavky_obnova!DO27&gt;0)),1,0)</f>
        <v>0</v>
      </c>
      <c r="BC25" s="164">
        <f>IF(AND(S25="",OR(Oprávnené_výdavky_obnova!DF27&gt;0,Oprávnené_výdavky_obnova!DP27&gt;0)),1,0)</f>
        <v>0</v>
      </c>
      <c r="BE25" s="132">
        <f t="array" ref="BE25">IF(AND($J$13=Smrek,OR(V25&gt;=0.3,AG25&gt;=0.1)),1,0)</f>
        <v>0</v>
      </c>
      <c r="BF25" s="132">
        <f t="array" ref="BF25">IF(AND($JK25=Smrek,OR(W25&gt;=0.3,AH25&gt;=0.1)),1,0)</f>
        <v>0</v>
      </c>
      <c r="BG25" s="132">
        <f t="array" ref="BG25">IF(AND($L$13=Smrek,OR(X25&gt;=0.3,AI25&gt;=0.1)),1,0)</f>
        <v>0</v>
      </c>
      <c r="BH25" s="132">
        <f t="array" ref="BH25">IF(AND($M$13=Smrek,OR(Y25&gt;=0.3,AJ25&gt;=0.1)),1,0)</f>
        <v>0</v>
      </c>
      <c r="BI25" s="132">
        <f t="array" ref="BI25">IF(AND($N$13=Smrek,OR(Z25&gt;=0.3,AK25&gt;=0.1)),1,0)</f>
        <v>0</v>
      </c>
      <c r="BJ25" s="132">
        <f t="array" ref="BJ25">IF(AND($O$13=Smrek,OR(AA25&gt;=0.3,AL25&gt;=0.1)),1,0)</f>
        <v>0</v>
      </c>
      <c r="BK25" s="132">
        <f t="array" ref="BK25">IF(AND($P$13=Smrek,OR(AB25&gt;=0.3,AM25&gt;=0.1)),1,0)</f>
        <v>0</v>
      </c>
      <c r="BL25" s="132">
        <f t="array" ref="BL25">IF(AND($Q$13=Smrek,OR(AC25&gt;=0.3,AN25&gt;=0.1)),1,0)</f>
        <v>0</v>
      </c>
      <c r="BM25" s="132">
        <f t="array" ref="BM25">IF(AND($R$13=Smrek,OR(AD25&gt;=0.3,AO25&gt;=0.1)),1,0)</f>
        <v>0</v>
      </c>
      <c r="BN25" s="132">
        <f t="array" ref="BN25">IF(AND($S$13=Smrek,OR(AE25&gt;=0.3,AP25&gt;=0.1)),1,0)</f>
        <v>0</v>
      </c>
      <c r="BO25" s="206" t="str">
        <f t="shared" si="9"/>
        <v/>
      </c>
    </row>
    <row r="26" spans="1:67" ht="17.100000000000001" customHeight="1" x14ac:dyDescent="0.25">
      <c r="A26" s="144">
        <v>14</v>
      </c>
      <c r="B26" s="180" t="str">
        <f>IF(Oprávnené_výdavky_obnova!AL28="","",Oprávnené_výdavky_obnova!AN28)</f>
        <v/>
      </c>
      <c r="C26" s="181" t="str">
        <f>IF(Oprávnené_výdavky_obnova!AL28="","",Oprávnené_výdavky_obnova!B28)</f>
        <v/>
      </c>
      <c r="D26" s="182" t="str">
        <f>IF(Oprávnené_výdavky_obnova!AL28="","",Oprávnené_výdavky_obnova!AO28)</f>
        <v/>
      </c>
      <c r="E26" s="182" t="str">
        <f>IF(Oprávnené_výdavky_obnova!AL28="","",Oprávnené_výdavky_obnova!AP28)</f>
        <v/>
      </c>
      <c r="F26" s="182" t="str">
        <f>IF(Oprávnené_výdavky_obnova!AL28="","",Oprávnené_výdavky_obnova!AQ28)</f>
        <v/>
      </c>
      <c r="G26" s="183" t="str">
        <f>IF(Oprávnené_výdavky_obnova!AL28="","",Oprávnené_výdavky_obnova!I28)</f>
        <v/>
      </c>
      <c r="H26" s="208" t="str">
        <f>IF(D26="","",SUMIFS(Oprávnené_výdavky_obnova!$K$15:$K$214,JPRL,BO26,Oprávnené_výdavky_obnova!$J$15:$J$214,Oprávnené_výdavky_obnova!$CC$8)+SUMIFS(Oprávnené_výdavky_obnova!$K$15:$K$214,JPRL,BO26,Oprávnené_výdavky_obnova!$J$15:$J$214,Oprávnené_výdavky_obnova!$CC$9))</f>
        <v/>
      </c>
      <c r="I26" s="179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32">
        <f t="array" ref="T26">IF(AND(D26&lt;&gt;"",OR($J$11=Smrek,$K$11=Smrek,$L$11=Smrek,$M$11=Smrek,$N$11=Smrek,$O$11=Smrek,$P$11=Smrek,$Q$11=Smrek,$R$11=Smrek,$S$11=Smrek)),1,0)</f>
        <v>0</v>
      </c>
      <c r="U26" s="132">
        <f t="shared" si="4"/>
        <v>0</v>
      </c>
      <c r="V26" s="164" t="str">
        <f t="array" ref="V26">IF($D26="","",IF(AND(J26&gt;=0.3,I26="nie",Oprávnené_výdavky_obnova!DG28&gt;=0.3,OR($J$11=Smrek)),0,IF(AND(Oprávnené_výdavky_obnova!DG28&gt;=0.3,J26&gt;=0.3),1,0)))</f>
        <v/>
      </c>
      <c r="W26" s="164" t="str">
        <f t="array" ref="W26">IF($D26="","",IF(AND(K26&gt;=0.3,I26="nie",Oprávnené_výdavky_obnova!DH28&gt;=0.3,OR($K$11=Smrek)),0,IF(AND(Oprávnené_výdavky_obnova!DH28&gt;=0.3,K26&gt;=0.3),1,0)))</f>
        <v/>
      </c>
      <c r="X26" s="164" t="str">
        <f t="array" ref="X26">IF($D26="","",IF(AND(L26&gt;=0.3,I26="nie",Oprávnené_výdavky_obnova!DI28&gt;=0.3,OR($L$11=Smrek)),0,IF(AND(Oprávnené_výdavky_obnova!DI28&gt;=0.3,L26&gt;=0.3),1,0)))</f>
        <v/>
      </c>
      <c r="Y26" s="164" t="str">
        <f t="array" ref="Y26">IF($D26="","",IF(AND(M26&gt;=0.3,I26="nie",Oprávnené_výdavky_obnova!DJ28&gt;=0.3,OR($M$11=Smrek)),0,IF(AND(Oprávnené_výdavky_obnova!DJ28&gt;=0.3,M26&gt;=0.3),1,0)))</f>
        <v/>
      </c>
      <c r="Z26" s="164" t="str">
        <f t="array" ref="Z26">IF($D26="","",IF(AND(N26&gt;=0.3,I26="nie",Oprávnené_výdavky_obnova!DK28&gt;=0.3,OR($N$11=Smrek)),0,IF(AND(Oprávnené_výdavky_obnova!DK28&gt;=0.3,N26&gt;=0.3),1,0)))</f>
        <v/>
      </c>
      <c r="AA26" s="164" t="str">
        <f t="array" ref="AA26">IF($D26="","",IF(AND(O26&gt;=0.3,I26="nie",Oprávnené_výdavky_obnova!DL28&gt;=0.3,OR($O$11=Smrek)),0,IF(AND(Oprávnené_výdavky_obnova!DL28&gt;=0.3,O26&gt;=0.3),1,0)))</f>
        <v/>
      </c>
      <c r="AB26" s="164" t="str">
        <f t="array" ref="AB26">IF($D26="","",IF(AND(P26&gt;=0.3,I26="nie",Oprávnené_výdavky_obnova!DM28&gt;=0.3,OR($P$11=Smrek)),0,IF(AND(Oprávnené_výdavky_obnova!DM28&gt;=0.3,P26&gt;=0.3),1,0)))</f>
        <v/>
      </c>
      <c r="AC26" s="164" t="str">
        <f t="array" ref="AC26">IF($D26="","",IF(AND(Q26&gt;=0.3,I26="nie",Oprávnené_výdavky_obnova!DN28&gt;=0.3,OR($Q$11=Smrek)),0,IF(AND(Oprávnené_výdavky_obnova!DN28&gt;=0.3,Q26&gt;=0.3),1,0)))</f>
        <v/>
      </c>
      <c r="AD26" s="164" t="str">
        <f t="array" ref="AD26">IF($D26="","",IF(AND(R26&gt;=0.3,I26="nie",Oprávnené_výdavky_obnova!DO28&gt;=0.3,OR($R$11=Smrek)),0,IF(AND(Oprávnené_výdavky_obnova!DO28&gt;=0.3,R26&gt;=0.3),1,0)))</f>
        <v/>
      </c>
      <c r="AE26" s="164" t="str">
        <f t="array" ref="AE26">IF($D26="","",IF(AND(S26&gt;=0.3,I26="nie",Oprávnené_výdavky_obnova!DP28&gt;=0.3,OR($S$11=Smrek)),0,IF(AND(Oprávnené_výdavky_obnova!DP28&gt;=0.3,S26&gt;=0.3),1,0)))</f>
        <v/>
      </c>
      <c r="AF26" s="164">
        <f t="shared" si="5"/>
        <v>0</v>
      </c>
      <c r="AG26" s="164" t="str">
        <f t="array" ref="AG26">IF($D26="","",IF(AND(J26&gt;=0.1,I26="nie",Oprávnené_výdavky_obnova!DG28&gt;=0.1,OR($J$11=Smrek)),0,IF(AND(Oprávnené_výdavky_obnova!DG28&gt;=0.1,J26&gt;=0.1),1,0)))</f>
        <v/>
      </c>
      <c r="AH26" s="164" t="str">
        <f t="array" ref="AH26">IF($D26="","",IF(AND(K26&gt;=0.1,I26="nie",Oprávnené_výdavky_obnova!DH28&gt;=0.1,OR($K$11=Smrek)),0,IF(AND(Oprávnené_výdavky_obnova!DH28&gt;=0.1,K26&gt;=0.1),1,0)))</f>
        <v/>
      </c>
      <c r="AI26" s="164" t="str">
        <f t="array" ref="AI26">IF($D26="","",IF(AND(L26&gt;=0.1,I26="nie",Oprávnené_výdavky_obnova!DI28&gt;=0.1,OR($L$11=Smrek)),0,IF(AND(Oprávnené_výdavky_obnova!DI28&gt;=0.1,L26&gt;=0.1),1,0)))</f>
        <v/>
      </c>
      <c r="AJ26" s="164" t="str">
        <f t="array" ref="AJ26">IF($D26="","",IF(AND(M26&gt;=0.1,I26="nie",Oprávnené_výdavky_obnova!DJ28&gt;=0.1,OR($M$11=Smrek)),0,IF(AND(Oprávnené_výdavky_obnova!DJ28&gt;=0.1,M26&gt;=0.1),1,0)))</f>
        <v/>
      </c>
      <c r="AK26" s="164" t="str">
        <f t="array" ref="AK26">IF($D26="","",IF(AND(N26&gt;=0.1,I26="nie",Oprávnené_výdavky_obnova!DK28&gt;=0.1,OR($N$11=Smrek)),0,IF(AND(Oprávnené_výdavky_obnova!DK28&gt;=0.1,N26&gt;=0.1),1,0)))</f>
        <v/>
      </c>
      <c r="AL26" s="164" t="str">
        <f t="array" ref="AL26">IF($D26="","",IF(AND(O26&gt;=0.1,I26="nie",Oprávnené_výdavky_obnova!DL28&gt;=0.1,OR($O$11=Smrek)),0,IF(AND(Oprávnené_výdavky_obnova!DL28&gt;=0.1,O26&gt;=0.1),1,0)))</f>
        <v/>
      </c>
      <c r="AM26" s="164" t="str">
        <f t="array" ref="AM26">IF($D26="","",IF(AND(P26&gt;=0.1,I26="nie",Oprávnené_výdavky_obnova!DM28&gt;=0.1,OR($P$11=Smrek)),0,IF(AND(Oprávnené_výdavky_obnova!DM28&gt;=0.1,P26&gt;=0.1),1,0)))</f>
        <v/>
      </c>
      <c r="AN26" s="164" t="str">
        <f t="array" ref="AN26">IF($D26="","",IF(AND(Q26&gt;=0.1,I26="nie",Oprávnené_výdavky_obnova!DN28&gt;=0.1,OR($Q$11=Smrek)),0,IF(AND(Oprávnené_výdavky_obnova!DN28&gt;=0.1,Q26&gt;=0.1),1,0)))</f>
        <v/>
      </c>
      <c r="AO26" s="164" t="str">
        <f t="array" ref="AO26">IF($D26="","",IF(AND(R26&gt;=0.1,I26="nie",Oprávnené_výdavky_obnova!DO28&gt;=0.1,OR($R$11=Smrek)),0,IF(AND(Oprávnené_výdavky_obnova!DO28&gt;=0.1,R26&gt;=0.1),1,0)))</f>
        <v/>
      </c>
      <c r="AP26" s="164" t="str">
        <f t="array" ref="AP26">IF($D26="","",IF(AND(S26&gt;=0.1,I26="nie",Oprávnené_výdavky_obnova!DP28&gt;=0.1,OR($S$11=Smrek)),0,IF(AND(Oprávnené_výdavky_obnova!DP28&gt;=0.1,S26&gt;=0.1),1,0)))</f>
        <v/>
      </c>
      <c r="AQ26" s="164">
        <f t="shared" si="6"/>
        <v>0</v>
      </c>
      <c r="AR26" s="132">
        <f t="shared" si="7"/>
        <v>0</v>
      </c>
      <c r="AS26" s="132" t="str">
        <f t="shared" si="8"/>
        <v/>
      </c>
      <c r="AT26" s="164">
        <f>IF(AND(J26="",OR(Oprávnené_výdavky_obnova!CW28&gt;0,Oprávnené_výdavky_obnova!DG28&gt;0)),1,0)</f>
        <v>0</v>
      </c>
      <c r="AU26" s="164">
        <f>IF(AND(K26="",OR(Oprávnené_výdavky_obnova!CX28&gt;0,Oprávnené_výdavky_obnova!DH28&gt;0)),1,0)</f>
        <v>0</v>
      </c>
      <c r="AV26" s="164">
        <f>IF(AND(L26="",OR(Oprávnené_výdavky_obnova!CY28&gt;0,Oprávnené_výdavky_obnova!DI28&gt;0)),1,0)</f>
        <v>0</v>
      </c>
      <c r="AW26" s="164">
        <f>IF(AND(M26="",OR(Oprávnené_výdavky_obnova!CZ28&gt;0,Oprávnené_výdavky_obnova!DJ28&gt;0)),1,0)</f>
        <v>0</v>
      </c>
      <c r="AX26" s="164">
        <f>IF(AND(N26="",OR(Oprávnené_výdavky_obnova!DA28&gt;0,Oprávnené_výdavky_obnova!DK28&gt;0)),1,0)</f>
        <v>0</v>
      </c>
      <c r="AY26" s="164">
        <f>IF(AND(O26="",OR(Oprávnené_výdavky_obnova!DB28&gt;0,Oprávnené_výdavky_obnova!DL28&gt;0)),1,0)</f>
        <v>0</v>
      </c>
      <c r="AZ26" s="164">
        <f>IF(AND(P26="",OR(Oprávnené_výdavky_obnova!DC28&gt;0,Oprávnené_výdavky_obnova!DM28&gt;0)),1,0)</f>
        <v>0</v>
      </c>
      <c r="BA26" s="164">
        <f>IF(AND(Q26="",OR(Oprávnené_výdavky_obnova!DD28&gt;0,Oprávnené_výdavky_obnova!DN28&gt;0)),1,0)</f>
        <v>0</v>
      </c>
      <c r="BB26" s="164">
        <f>IF(AND(R26="",OR(Oprávnené_výdavky_obnova!DE28&gt;0,Oprávnené_výdavky_obnova!DO28&gt;0)),1,0)</f>
        <v>0</v>
      </c>
      <c r="BC26" s="164">
        <f>IF(AND(S26="",OR(Oprávnené_výdavky_obnova!DF28&gt;0,Oprávnené_výdavky_obnova!DP28&gt;0)),1,0)</f>
        <v>0</v>
      </c>
      <c r="BE26" s="132">
        <f t="array" ref="BE26">IF(AND($J$13=Smrek,OR(V26&gt;=0.3,AG26&gt;=0.1)),1,0)</f>
        <v>0</v>
      </c>
      <c r="BF26" s="132">
        <f t="array" ref="BF26">IF(AND($JK26=Smrek,OR(W26&gt;=0.3,AH26&gt;=0.1)),1,0)</f>
        <v>0</v>
      </c>
      <c r="BG26" s="132">
        <f t="array" ref="BG26">IF(AND($L$13=Smrek,OR(X26&gt;=0.3,AI26&gt;=0.1)),1,0)</f>
        <v>0</v>
      </c>
      <c r="BH26" s="132">
        <f t="array" ref="BH26">IF(AND($M$13=Smrek,OR(Y26&gt;=0.3,AJ26&gt;=0.1)),1,0)</f>
        <v>0</v>
      </c>
      <c r="BI26" s="132">
        <f t="array" ref="BI26">IF(AND($N$13=Smrek,OR(Z26&gt;=0.3,AK26&gt;=0.1)),1,0)</f>
        <v>0</v>
      </c>
      <c r="BJ26" s="132">
        <f t="array" ref="BJ26">IF(AND($O$13=Smrek,OR(AA26&gt;=0.3,AL26&gt;=0.1)),1,0)</f>
        <v>0</v>
      </c>
      <c r="BK26" s="132">
        <f t="array" ref="BK26">IF(AND($P$13=Smrek,OR(AB26&gt;=0.3,AM26&gt;=0.1)),1,0)</f>
        <v>0</v>
      </c>
      <c r="BL26" s="132">
        <f t="array" ref="BL26">IF(AND($Q$13=Smrek,OR(AC26&gt;=0.3,AN26&gt;=0.1)),1,0)</f>
        <v>0</v>
      </c>
      <c r="BM26" s="132">
        <f t="array" ref="BM26">IF(AND($R$13=Smrek,OR(AD26&gt;=0.3,AO26&gt;=0.1)),1,0)</f>
        <v>0</v>
      </c>
      <c r="BN26" s="132">
        <f t="array" ref="BN26">IF(AND($S$13=Smrek,OR(AE26&gt;=0.3,AP26&gt;=0.1)),1,0)</f>
        <v>0</v>
      </c>
      <c r="BO26" s="206" t="str">
        <f t="shared" si="9"/>
        <v/>
      </c>
    </row>
    <row r="27" spans="1:67" ht="17.100000000000001" customHeight="1" x14ac:dyDescent="0.25">
      <c r="A27" s="144">
        <v>15</v>
      </c>
      <c r="B27" s="180" t="str">
        <f>IF(Oprávnené_výdavky_obnova!AL29="","",Oprávnené_výdavky_obnova!AN29)</f>
        <v/>
      </c>
      <c r="C27" s="181" t="str">
        <f>IF(Oprávnené_výdavky_obnova!AL29="","",Oprávnené_výdavky_obnova!B29)</f>
        <v/>
      </c>
      <c r="D27" s="182" t="str">
        <f>IF(Oprávnené_výdavky_obnova!AL29="","",Oprávnené_výdavky_obnova!AO29)</f>
        <v/>
      </c>
      <c r="E27" s="182" t="str">
        <f>IF(Oprávnené_výdavky_obnova!AL29="","",Oprávnené_výdavky_obnova!AP29)</f>
        <v/>
      </c>
      <c r="F27" s="182" t="str">
        <f>IF(Oprávnené_výdavky_obnova!AL29="","",Oprávnené_výdavky_obnova!AQ29)</f>
        <v/>
      </c>
      <c r="G27" s="183" t="str">
        <f>IF(Oprávnené_výdavky_obnova!AL29="","",Oprávnené_výdavky_obnova!I29)</f>
        <v/>
      </c>
      <c r="H27" s="208" t="str">
        <f>IF(D27="","",SUMIFS(Oprávnené_výdavky_obnova!$K$15:$K$214,JPRL,BO27,Oprávnené_výdavky_obnova!$J$15:$J$214,Oprávnené_výdavky_obnova!$CC$8)+SUMIFS(Oprávnené_výdavky_obnova!$K$15:$K$214,JPRL,BO27,Oprávnené_výdavky_obnova!$J$15:$J$214,Oprávnené_výdavky_obnova!$CC$9))</f>
        <v/>
      </c>
      <c r="I27" s="179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32">
        <f t="array" ref="T27">IF(AND(D27&lt;&gt;"",OR($J$11=Smrek,$K$11=Smrek,$L$11=Smrek,$M$11=Smrek,$N$11=Smrek,$O$11=Smrek,$P$11=Smrek,$Q$11=Smrek,$R$11=Smrek,$S$11=Smrek)),1,0)</f>
        <v>0</v>
      </c>
      <c r="U27" s="132">
        <f t="shared" si="4"/>
        <v>0</v>
      </c>
      <c r="V27" s="164" t="str">
        <f t="array" ref="V27">IF($D27="","",IF(AND(J27&gt;=0.3,I27="nie",Oprávnené_výdavky_obnova!DG29&gt;=0.3,OR($J$11=Smrek)),0,IF(AND(Oprávnené_výdavky_obnova!DG29&gt;=0.3,J27&gt;=0.3),1,0)))</f>
        <v/>
      </c>
      <c r="W27" s="164" t="str">
        <f t="array" ref="W27">IF($D27="","",IF(AND(K27&gt;=0.3,I27="nie",Oprávnené_výdavky_obnova!DH29&gt;=0.3,OR($K$11=Smrek)),0,IF(AND(Oprávnené_výdavky_obnova!DH29&gt;=0.3,K27&gt;=0.3),1,0)))</f>
        <v/>
      </c>
      <c r="X27" s="164" t="str">
        <f t="array" ref="X27">IF($D27="","",IF(AND(L27&gt;=0.3,I27="nie",Oprávnené_výdavky_obnova!DI29&gt;=0.3,OR($L$11=Smrek)),0,IF(AND(Oprávnené_výdavky_obnova!DI29&gt;=0.3,L27&gt;=0.3),1,0)))</f>
        <v/>
      </c>
      <c r="Y27" s="164" t="str">
        <f t="array" ref="Y27">IF($D27="","",IF(AND(M27&gt;=0.3,I27="nie",Oprávnené_výdavky_obnova!DJ29&gt;=0.3,OR($M$11=Smrek)),0,IF(AND(Oprávnené_výdavky_obnova!DJ29&gt;=0.3,M27&gt;=0.3),1,0)))</f>
        <v/>
      </c>
      <c r="Z27" s="164" t="str">
        <f t="array" ref="Z27">IF($D27="","",IF(AND(N27&gt;=0.3,I27="nie",Oprávnené_výdavky_obnova!DK29&gt;=0.3,OR($N$11=Smrek)),0,IF(AND(Oprávnené_výdavky_obnova!DK29&gt;=0.3,N27&gt;=0.3),1,0)))</f>
        <v/>
      </c>
      <c r="AA27" s="164" t="str">
        <f t="array" ref="AA27">IF($D27="","",IF(AND(O27&gt;=0.3,I27="nie",Oprávnené_výdavky_obnova!DL29&gt;=0.3,OR($O$11=Smrek)),0,IF(AND(Oprávnené_výdavky_obnova!DL29&gt;=0.3,O27&gt;=0.3),1,0)))</f>
        <v/>
      </c>
      <c r="AB27" s="164" t="str">
        <f t="array" ref="AB27">IF($D27="","",IF(AND(P27&gt;=0.3,I27="nie",Oprávnené_výdavky_obnova!DM29&gt;=0.3,OR($P$11=Smrek)),0,IF(AND(Oprávnené_výdavky_obnova!DM29&gt;=0.3,P27&gt;=0.3),1,0)))</f>
        <v/>
      </c>
      <c r="AC27" s="164" t="str">
        <f t="array" ref="AC27">IF($D27="","",IF(AND(Q27&gt;=0.3,I27="nie",Oprávnené_výdavky_obnova!DN29&gt;=0.3,OR($Q$11=Smrek)),0,IF(AND(Oprávnené_výdavky_obnova!DN29&gt;=0.3,Q27&gt;=0.3),1,0)))</f>
        <v/>
      </c>
      <c r="AD27" s="164" t="str">
        <f t="array" ref="AD27">IF($D27="","",IF(AND(R27&gt;=0.3,I27="nie",Oprávnené_výdavky_obnova!DO29&gt;=0.3,OR($R$11=Smrek)),0,IF(AND(Oprávnené_výdavky_obnova!DO29&gt;=0.3,R27&gt;=0.3),1,0)))</f>
        <v/>
      </c>
      <c r="AE27" s="164" t="str">
        <f t="array" ref="AE27">IF($D27="","",IF(AND(S27&gt;=0.3,I27="nie",Oprávnené_výdavky_obnova!DP29&gt;=0.3,OR($S$11=Smrek)),0,IF(AND(Oprávnené_výdavky_obnova!DP29&gt;=0.3,S27&gt;=0.3),1,0)))</f>
        <v/>
      </c>
      <c r="AF27" s="164">
        <f t="shared" si="5"/>
        <v>0</v>
      </c>
      <c r="AG27" s="164" t="str">
        <f t="array" ref="AG27">IF($D27="","",IF(AND(J27&gt;=0.1,I27="nie",Oprávnené_výdavky_obnova!DG29&gt;=0.1,OR($J$11=Smrek)),0,IF(AND(Oprávnené_výdavky_obnova!DG29&gt;=0.1,J27&gt;=0.1),1,0)))</f>
        <v/>
      </c>
      <c r="AH27" s="164" t="str">
        <f t="array" ref="AH27">IF($D27="","",IF(AND(K27&gt;=0.1,I27="nie",Oprávnené_výdavky_obnova!DH29&gt;=0.1,OR($K$11=Smrek)),0,IF(AND(Oprávnené_výdavky_obnova!DH29&gt;=0.1,K27&gt;=0.1),1,0)))</f>
        <v/>
      </c>
      <c r="AI27" s="164" t="str">
        <f t="array" ref="AI27">IF($D27="","",IF(AND(L27&gt;=0.1,I27="nie",Oprávnené_výdavky_obnova!DI29&gt;=0.1,OR($L$11=Smrek)),0,IF(AND(Oprávnené_výdavky_obnova!DI29&gt;=0.1,L27&gt;=0.1),1,0)))</f>
        <v/>
      </c>
      <c r="AJ27" s="164" t="str">
        <f t="array" ref="AJ27">IF($D27="","",IF(AND(M27&gt;=0.1,I27="nie",Oprávnené_výdavky_obnova!DJ29&gt;=0.1,OR($M$11=Smrek)),0,IF(AND(Oprávnené_výdavky_obnova!DJ29&gt;=0.1,M27&gt;=0.1),1,0)))</f>
        <v/>
      </c>
      <c r="AK27" s="164" t="str">
        <f t="array" ref="AK27">IF($D27="","",IF(AND(N27&gt;=0.1,I27="nie",Oprávnené_výdavky_obnova!DK29&gt;=0.1,OR($N$11=Smrek)),0,IF(AND(Oprávnené_výdavky_obnova!DK29&gt;=0.1,N27&gt;=0.1),1,0)))</f>
        <v/>
      </c>
      <c r="AL27" s="164" t="str">
        <f t="array" ref="AL27">IF($D27="","",IF(AND(O27&gt;=0.1,I27="nie",Oprávnené_výdavky_obnova!DL29&gt;=0.1,OR($O$11=Smrek)),0,IF(AND(Oprávnené_výdavky_obnova!DL29&gt;=0.1,O27&gt;=0.1),1,0)))</f>
        <v/>
      </c>
      <c r="AM27" s="164" t="str">
        <f t="array" ref="AM27">IF($D27="","",IF(AND(P27&gt;=0.1,I27="nie",Oprávnené_výdavky_obnova!DM29&gt;=0.1,OR($P$11=Smrek)),0,IF(AND(Oprávnené_výdavky_obnova!DM29&gt;=0.1,P27&gt;=0.1),1,0)))</f>
        <v/>
      </c>
      <c r="AN27" s="164" t="str">
        <f t="array" ref="AN27">IF($D27="","",IF(AND(Q27&gt;=0.1,I27="nie",Oprávnené_výdavky_obnova!DN29&gt;=0.1,OR($Q$11=Smrek)),0,IF(AND(Oprávnené_výdavky_obnova!DN29&gt;=0.1,Q27&gt;=0.1),1,0)))</f>
        <v/>
      </c>
      <c r="AO27" s="164" t="str">
        <f t="array" ref="AO27">IF($D27="","",IF(AND(R27&gt;=0.1,I27="nie",Oprávnené_výdavky_obnova!DO29&gt;=0.1,OR($R$11=Smrek)),0,IF(AND(Oprávnené_výdavky_obnova!DO29&gt;=0.1,R27&gt;=0.1),1,0)))</f>
        <v/>
      </c>
      <c r="AP27" s="164" t="str">
        <f t="array" ref="AP27">IF($D27="","",IF(AND(S27&gt;=0.1,I27="nie",Oprávnené_výdavky_obnova!DP29&gt;=0.1,OR($S$11=Smrek)),0,IF(AND(Oprávnené_výdavky_obnova!DP29&gt;=0.1,S27&gt;=0.1),1,0)))</f>
        <v/>
      </c>
      <c r="AQ27" s="164">
        <f t="shared" si="6"/>
        <v>0</v>
      </c>
      <c r="AR27" s="132">
        <f t="shared" si="7"/>
        <v>0</v>
      </c>
      <c r="AS27" s="132" t="str">
        <f t="shared" si="8"/>
        <v/>
      </c>
      <c r="AT27" s="164">
        <f>IF(AND(J27="",OR(Oprávnené_výdavky_obnova!CW29&gt;0,Oprávnené_výdavky_obnova!DG29&gt;0)),1,0)</f>
        <v>0</v>
      </c>
      <c r="AU27" s="164">
        <f>IF(AND(K27="",OR(Oprávnené_výdavky_obnova!CX29&gt;0,Oprávnené_výdavky_obnova!DH29&gt;0)),1,0)</f>
        <v>0</v>
      </c>
      <c r="AV27" s="164">
        <f>IF(AND(L27="",OR(Oprávnené_výdavky_obnova!CY29&gt;0,Oprávnené_výdavky_obnova!DI29&gt;0)),1,0)</f>
        <v>0</v>
      </c>
      <c r="AW27" s="164">
        <f>IF(AND(M27="",OR(Oprávnené_výdavky_obnova!CZ29&gt;0,Oprávnené_výdavky_obnova!DJ29&gt;0)),1,0)</f>
        <v>0</v>
      </c>
      <c r="AX27" s="164">
        <f>IF(AND(N27="",OR(Oprávnené_výdavky_obnova!DA29&gt;0,Oprávnené_výdavky_obnova!DK29&gt;0)),1,0)</f>
        <v>0</v>
      </c>
      <c r="AY27" s="164">
        <f>IF(AND(O27="",OR(Oprávnené_výdavky_obnova!DB29&gt;0,Oprávnené_výdavky_obnova!DL29&gt;0)),1,0)</f>
        <v>0</v>
      </c>
      <c r="AZ27" s="164">
        <f>IF(AND(P27="",OR(Oprávnené_výdavky_obnova!DC29&gt;0,Oprávnené_výdavky_obnova!DM29&gt;0)),1,0)</f>
        <v>0</v>
      </c>
      <c r="BA27" s="164">
        <f>IF(AND(Q27="",OR(Oprávnené_výdavky_obnova!DD29&gt;0,Oprávnené_výdavky_obnova!DN29&gt;0)),1,0)</f>
        <v>0</v>
      </c>
      <c r="BB27" s="164">
        <f>IF(AND(R27="",OR(Oprávnené_výdavky_obnova!DE29&gt;0,Oprávnené_výdavky_obnova!DO29&gt;0)),1,0)</f>
        <v>0</v>
      </c>
      <c r="BC27" s="164">
        <f>IF(AND(S27="",OR(Oprávnené_výdavky_obnova!DF29&gt;0,Oprávnené_výdavky_obnova!DP29&gt;0)),1,0)</f>
        <v>0</v>
      </c>
      <c r="BE27" s="132">
        <f t="array" ref="BE27">IF(AND($J$13=Smrek,OR(V27&gt;=0.3,AG27&gt;=0.1)),1,0)</f>
        <v>0</v>
      </c>
      <c r="BF27" s="132">
        <f t="array" ref="BF27">IF(AND($JK27=Smrek,OR(W27&gt;=0.3,AH27&gt;=0.1)),1,0)</f>
        <v>0</v>
      </c>
      <c r="BG27" s="132">
        <f t="array" ref="BG27">IF(AND($L$13=Smrek,OR(X27&gt;=0.3,AI27&gt;=0.1)),1,0)</f>
        <v>0</v>
      </c>
      <c r="BH27" s="132">
        <f t="array" ref="BH27">IF(AND($M$13=Smrek,OR(Y27&gt;=0.3,AJ27&gt;=0.1)),1,0)</f>
        <v>0</v>
      </c>
      <c r="BI27" s="132">
        <f t="array" ref="BI27">IF(AND($N$13=Smrek,OR(Z27&gt;=0.3,AK27&gt;=0.1)),1,0)</f>
        <v>0</v>
      </c>
      <c r="BJ27" s="132">
        <f t="array" ref="BJ27">IF(AND($O$13=Smrek,OR(AA27&gt;=0.3,AL27&gt;=0.1)),1,0)</f>
        <v>0</v>
      </c>
      <c r="BK27" s="132">
        <f t="array" ref="BK27">IF(AND($P$13=Smrek,OR(AB27&gt;=0.3,AM27&gt;=0.1)),1,0)</f>
        <v>0</v>
      </c>
      <c r="BL27" s="132">
        <f t="array" ref="BL27">IF(AND($Q$13=Smrek,OR(AC27&gt;=0.3,AN27&gt;=0.1)),1,0)</f>
        <v>0</v>
      </c>
      <c r="BM27" s="132">
        <f t="array" ref="BM27">IF(AND($R$13=Smrek,OR(AD27&gt;=0.3,AO27&gt;=0.1)),1,0)</f>
        <v>0</v>
      </c>
      <c r="BN27" s="132">
        <f t="array" ref="BN27">IF(AND($S$13=Smrek,OR(AE27&gt;=0.3,AP27&gt;=0.1)),1,0)</f>
        <v>0</v>
      </c>
      <c r="BO27" s="206" t="str">
        <f t="shared" si="9"/>
        <v/>
      </c>
    </row>
    <row r="28" spans="1:67" ht="17.100000000000001" customHeight="1" x14ac:dyDescent="0.25">
      <c r="A28" s="144">
        <v>16</v>
      </c>
      <c r="B28" s="180" t="str">
        <f>IF(Oprávnené_výdavky_obnova!AL30="","",Oprávnené_výdavky_obnova!AN30)</f>
        <v/>
      </c>
      <c r="C28" s="181" t="str">
        <f>IF(Oprávnené_výdavky_obnova!AL30="","",Oprávnené_výdavky_obnova!B30)</f>
        <v/>
      </c>
      <c r="D28" s="182" t="str">
        <f>IF(Oprávnené_výdavky_obnova!AL30="","",Oprávnené_výdavky_obnova!AO30)</f>
        <v/>
      </c>
      <c r="E28" s="182" t="str">
        <f>IF(Oprávnené_výdavky_obnova!AL30="","",Oprávnené_výdavky_obnova!AP30)</f>
        <v/>
      </c>
      <c r="F28" s="182" t="str">
        <f>IF(Oprávnené_výdavky_obnova!AL30="","",Oprávnené_výdavky_obnova!AQ30)</f>
        <v/>
      </c>
      <c r="G28" s="183" t="str">
        <f>IF(Oprávnené_výdavky_obnova!AL30="","",Oprávnené_výdavky_obnova!I30)</f>
        <v/>
      </c>
      <c r="H28" s="208" t="str">
        <f>IF(D28="","",SUMIFS(Oprávnené_výdavky_obnova!$K$15:$K$214,JPRL,BO28,Oprávnené_výdavky_obnova!$J$15:$J$214,Oprávnené_výdavky_obnova!$CC$8)+SUMIFS(Oprávnené_výdavky_obnova!$K$15:$K$214,JPRL,BO28,Oprávnené_výdavky_obnova!$J$15:$J$214,Oprávnené_výdavky_obnova!$CC$9))</f>
        <v/>
      </c>
      <c r="I28" s="179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32">
        <f t="array" ref="T28">IF(AND(D28&lt;&gt;"",OR($J$11=Smrek,$K$11=Smrek,$L$11=Smrek,$M$11=Smrek,$N$11=Smrek,$O$11=Smrek,$P$11=Smrek,$Q$11=Smrek,$R$11=Smrek,$S$11=Smrek)),1,0)</f>
        <v>0</v>
      </c>
      <c r="U28" s="132">
        <f t="shared" si="4"/>
        <v>0</v>
      </c>
      <c r="V28" s="164" t="str">
        <f t="array" ref="V28">IF($D28="","",IF(AND(J28&gt;=0.3,I28="nie",Oprávnené_výdavky_obnova!DG30&gt;=0.3,OR($J$11=Smrek)),0,IF(AND(Oprávnené_výdavky_obnova!DG30&gt;=0.3,J28&gt;=0.3),1,0)))</f>
        <v/>
      </c>
      <c r="W28" s="164" t="str">
        <f t="array" ref="W28">IF($D28="","",IF(AND(K28&gt;=0.3,I28="nie",Oprávnené_výdavky_obnova!DH30&gt;=0.3,OR($K$11=Smrek)),0,IF(AND(Oprávnené_výdavky_obnova!DH30&gt;=0.3,K28&gt;=0.3),1,0)))</f>
        <v/>
      </c>
      <c r="X28" s="164" t="str">
        <f t="array" ref="X28">IF($D28="","",IF(AND(L28&gt;=0.3,I28="nie",Oprávnené_výdavky_obnova!DI30&gt;=0.3,OR($L$11=Smrek)),0,IF(AND(Oprávnené_výdavky_obnova!DI30&gt;=0.3,L28&gt;=0.3),1,0)))</f>
        <v/>
      </c>
      <c r="Y28" s="164" t="str">
        <f t="array" ref="Y28">IF($D28="","",IF(AND(M28&gt;=0.3,I28="nie",Oprávnené_výdavky_obnova!DJ30&gt;=0.3,OR($M$11=Smrek)),0,IF(AND(Oprávnené_výdavky_obnova!DJ30&gt;=0.3,M28&gt;=0.3),1,0)))</f>
        <v/>
      </c>
      <c r="Z28" s="164" t="str">
        <f t="array" ref="Z28">IF($D28="","",IF(AND(N28&gt;=0.3,I28="nie",Oprávnené_výdavky_obnova!DK30&gt;=0.3,OR($N$11=Smrek)),0,IF(AND(Oprávnené_výdavky_obnova!DK30&gt;=0.3,N28&gt;=0.3),1,0)))</f>
        <v/>
      </c>
      <c r="AA28" s="164" t="str">
        <f t="array" ref="AA28">IF($D28="","",IF(AND(O28&gt;=0.3,I28="nie",Oprávnené_výdavky_obnova!DL30&gt;=0.3,OR($O$11=Smrek)),0,IF(AND(Oprávnené_výdavky_obnova!DL30&gt;=0.3,O28&gt;=0.3),1,0)))</f>
        <v/>
      </c>
      <c r="AB28" s="164" t="str">
        <f t="array" ref="AB28">IF($D28="","",IF(AND(P28&gt;=0.3,I28="nie",Oprávnené_výdavky_obnova!DM30&gt;=0.3,OR($P$11=Smrek)),0,IF(AND(Oprávnené_výdavky_obnova!DM30&gt;=0.3,P28&gt;=0.3),1,0)))</f>
        <v/>
      </c>
      <c r="AC28" s="164" t="str">
        <f t="array" ref="AC28">IF($D28="","",IF(AND(Q28&gt;=0.3,I28="nie",Oprávnené_výdavky_obnova!DN30&gt;=0.3,OR($Q$11=Smrek)),0,IF(AND(Oprávnené_výdavky_obnova!DN30&gt;=0.3,Q28&gt;=0.3),1,0)))</f>
        <v/>
      </c>
      <c r="AD28" s="164" t="str">
        <f t="array" ref="AD28">IF($D28="","",IF(AND(R28&gt;=0.3,I28="nie",Oprávnené_výdavky_obnova!DO30&gt;=0.3,OR($R$11=Smrek)),0,IF(AND(Oprávnené_výdavky_obnova!DO30&gt;=0.3,R28&gt;=0.3),1,0)))</f>
        <v/>
      </c>
      <c r="AE28" s="164" t="str">
        <f t="array" ref="AE28">IF($D28="","",IF(AND(S28&gt;=0.3,I28="nie",Oprávnené_výdavky_obnova!DP30&gt;=0.3,OR($S$11=Smrek)),0,IF(AND(Oprávnené_výdavky_obnova!DP30&gt;=0.3,S28&gt;=0.3),1,0)))</f>
        <v/>
      </c>
      <c r="AF28" s="164">
        <f t="shared" si="5"/>
        <v>0</v>
      </c>
      <c r="AG28" s="164" t="str">
        <f t="array" ref="AG28">IF($D28="","",IF(AND(J28&gt;=0.1,I28="nie",Oprávnené_výdavky_obnova!DG30&gt;=0.1,OR($J$11=Smrek)),0,IF(AND(Oprávnené_výdavky_obnova!DG30&gt;=0.1,J28&gt;=0.1),1,0)))</f>
        <v/>
      </c>
      <c r="AH28" s="164" t="str">
        <f t="array" ref="AH28">IF($D28="","",IF(AND(K28&gt;=0.1,I28="nie",Oprávnené_výdavky_obnova!DH30&gt;=0.1,OR($K$11=Smrek)),0,IF(AND(Oprávnené_výdavky_obnova!DH30&gt;=0.1,K28&gt;=0.1),1,0)))</f>
        <v/>
      </c>
      <c r="AI28" s="164" t="str">
        <f t="array" ref="AI28">IF($D28="","",IF(AND(L28&gt;=0.1,I28="nie",Oprávnené_výdavky_obnova!DI30&gt;=0.1,OR($L$11=Smrek)),0,IF(AND(Oprávnené_výdavky_obnova!DI30&gt;=0.1,L28&gt;=0.1),1,0)))</f>
        <v/>
      </c>
      <c r="AJ28" s="164" t="str">
        <f t="array" ref="AJ28">IF($D28="","",IF(AND(M28&gt;=0.1,I28="nie",Oprávnené_výdavky_obnova!DJ30&gt;=0.1,OR($M$11=Smrek)),0,IF(AND(Oprávnené_výdavky_obnova!DJ30&gt;=0.1,M28&gt;=0.1),1,0)))</f>
        <v/>
      </c>
      <c r="AK28" s="164" t="str">
        <f t="array" ref="AK28">IF($D28="","",IF(AND(N28&gt;=0.1,I28="nie",Oprávnené_výdavky_obnova!DK30&gt;=0.1,OR($N$11=Smrek)),0,IF(AND(Oprávnené_výdavky_obnova!DK30&gt;=0.1,N28&gt;=0.1),1,0)))</f>
        <v/>
      </c>
      <c r="AL28" s="164" t="str">
        <f t="array" ref="AL28">IF($D28="","",IF(AND(O28&gt;=0.1,I28="nie",Oprávnené_výdavky_obnova!DL30&gt;=0.1,OR($O$11=Smrek)),0,IF(AND(Oprávnené_výdavky_obnova!DL30&gt;=0.1,O28&gt;=0.1),1,0)))</f>
        <v/>
      </c>
      <c r="AM28" s="164" t="str">
        <f t="array" ref="AM28">IF($D28="","",IF(AND(P28&gt;=0.1,I28="nie",Oprávnené_výdavky_obnova!DM30&gt;=0.1,OR($P$11=Smrek)),0,IF(AND(Oprávnené_výdavky_obnova!DM30&gt;=0.1,P28&gt;=0.1),1,0)))</f>
        <v/>
      </c>
      <c r="AN28" s="164" t="str">
        <f t="array" ref="AN28">IF($D28="","",IF(AND(Q28&gt;=0.1,I28="nie",Oprávnené_výdavky_obnova!DN30&gt;=0.1,OR($Q$11=Smrek)),0,IF(AND(Oprávnené_výdavky_obnova!DN30&gt;=0.1,Q28&gt;=0.1),1,0)))</f>
        <v/>
      </c>
      <c r="AO28" s="164" t="str">
        <f t="array" ref="AO28">IF($D28="","",IF(AND(R28&gt;=0.1,I28="nie",Oprávnené_výdavky_obnova!DO30&gt;=0.1,OR($R$11=Smrek)),0,IF(AND(Oprávnené_výdavky_obnova!DO30&gt;=0.1,R28&gt;=0.1),1,0)))</f>
        <v/>
      </c>
      <c r="AP28" s="164" t="str">
        <f t="array" ref="AP28">IF($D28="","",IF(AND(S28&gt;=0.1,I28="nie",Oprávnené_výdavky_obnova!DP30&gt;=0.1,OR($S$11=Smrek)),0,IF(AND(Oprávnené_výdavky_obnova!DP30&gt;=0.1,S28&gt;=0.1),1,0)))</f>
        <v/>
      </c>
      <c r="AQ28" s="164">
        <f t="shared" si="6"/>
        <v>0</v>
      </c>
      <c r="AR28" s="132">
        <f t="shared" si="7"/>
        <v>0</v>
      </c>
      <c r="AS28" s="132" t="str">
        <f t="shared" si="8"/>
        <v/>
      </c>
      <c r="AT28" s="164">
        <f>IF(AND(J28="",OR(Oprávnené_výdavky_obnova!CW30&gt;0,Oprávnené_výdavky_obnova!DG30&gt;0)),1,0)</f>
        <v>0</v>
      </c>
      <c r="AU28" s="164">
        <f>IF(AND(K28="",OR(Oprávnené_výdavky_obnova!CX30&gt;0,Oprávnené_výdavky_obnova!DH30&gt;0)),1,0)</f>
        <v>0</v>
      </c>
      <c r="AV28" s="164">
        <f>IF(AND(L28="",OR(Oprávnené_výdavky_obnova!CY30&gt;0,Oprávnené_výdavky_obnova!DI30&gt;0)),1,0)</f>
        <v>0</v>
      </c>
      <c r="AW28" s="164">
        <f>IF(AND(M28="",OR(Oprávnené_výdavky_obnova!CZ30&gt;0,Oprávnené_výdavky_obnova!DJ30&gt;0)),1,0)</f>
        <v>0</v>
      </c>
      <c r="AX28" s="164">
        <f>IF(AND(N28="",OR(Oprávnené_výdavky_obnova!DA30&gt;0,Oprávnené_výdavky_obnova!DK30&gt;0)),1,0)</f>
        <v>0</v>
      </c>
      <c r="AY28" s="164">
        <f>IF(AND(O28="",OR(Oprávnené_výdavky_obnova!DB30&gt;0,Oprávnené_výdavky_obnova!DL30&gt;0)),1,0)</f>
        <v>0</v>
      </c>
      <c r="AZ28" s="164">
        <f>IF(AND(P28="",OR(Oprávnené_výdavky_obnova!DC30&gt;0,Oprávnené_výdavky_obnova!DM30&gt;0)),1,0)</f>
        <v>0</v>
      </c>
      <c r="BA28" s="164">
        <f>IF(AND(Q28="",OR(Oprávnené_výdavky_obnova!DD30&gt;0,Oprávnené_výdavky_obnova!DN30&gt;0)),1,0)</f>
        <v>0</v>
      </c>
      <c r="BB28" s="164">
        <f>IF(AND(R28="",OR(Oprávnené_výdavky_obnova!DE30&gt;0,Oprávnené_výdavky_obnova!DO30&gt;0)),1,0)</f>
        <v>0</v>
      </c>
      <c r="BC28" s="164">
        <f>IF(AND(S28="",OR(Oprávnené_výdavky_obnova!DF30&gt;0,Oprávnené_výdavky_obnova!DP30&gt;0)),1,0)</f>
        <v>0</v>
      </c>
      <c r="BE28" s="132">
        <f t="array" ref="BE28">IF(AND($J$13=Smrek,OR(V28&gt;=0.3,AG28&gt;=0.1)),1,0)</f>
        <v>0</v>
      </c>
      <c r="BF28" s="132">
        <f t="array" ref="BF28">IF(AND($JK28=Smrek,OR(W28&gt;=0.3,AH28&gt;=0.1)),1,0)</f>
        <v>0</v>
      </c>
      <c r="BG28" s="132">
        <f t="array" ref="BG28">IF(AND($L$13=Smrek,OR(X28&gt;=0.3,AI28&gt;=0.1)),1,0)</f>
        <v>0</v>
      </c>
      <c r="BH28" s="132">
        <f t="array" ref="BH28">IF(AND($M$13=Smrek,OR(Y28&gt;=0.3,AJ28&gt;=0.1)),1,0)</f>
        <v>0</v>
      </c>
      <c r="BI28" s="132">
        <f t="array" ref="BI28">IF(AND($N$13=Smrek,OR(Z28&gt;=0.3,AK28&gt;=0.1)),1,0)</f>
        <v>0</v>
      </c>
      <c r="BJ28" s="132">
        <f t="array" ref="BJ28">IF(AND($O$13=Smrek,OR(AA28&gt;=0.3,AL28&gt;=0.1)),1,0)</f>
        <v>0</v>
      </c>
      <c r="BK28" s="132">
        <f t="array" ref="BK28">IF(AND($P$13=Smrek,OR(AB28&gt;=0.3,AM28&gt;=0.1)),1,0)</f>
        <v>0</v>
      </c>
      <c r="BL28" s="132">
        <f t="array" ref="BL28">IF(AND($Q$13=Smrek,OR(AC28&gt;=0.3,AN28&gt;=0.1)),1,0)</f>
        <v>0</v>
      </c>
      <c r="BM28" s="132">
        <f t="array" ref="BM28">IF(AND($R$13=Smrek,OR(AD28&gt;=0.3,AO28&gt;=0.1)),1,0)</f>
        <v>0</v>
      </c>
      <c r="BN28" s="132">
        <f t="array" ref="BN28">IF(AND($S$13=Smrek,OR(AE28&gt;=0.3,AP28&gt;=0.1)),1,0)</f>
        <v>0</v>
      </c>
      <c r="BO28" s="206" t="str">
        <f t="shared" si="9"/>
        <v/>
      </c>
    </row>
    <row r="29" spans="1:67" ht="17.100000000000001" customHeight="1" x14ac:dyDescent="0.25">
      <c r="A29" s="144">
        <v>17</v>
      </c>
      <c r="B29" s="180" t="str">
        <f>IF(Oprávnené_výdavky_obnova!AL31="","",Oprávnené_výdavky_obnova!AN31)</f>
        <v/>
      </c>
      <c r="C29" s="181" t="str">
        <f>IF(Oprávnené_výdavky_obnova!AL31="","",Oprávnené_výdavky_obnova!B31)</f>
        <v/>
      </c>
      <c r="D29" s="182" t="str">
        <f>IF(Oprávnené_výdavky_obnova!AL31="","",Oprávnené_výdavky_obnova!AO31)</f>
        <v/>
      </c>
      <c r="E29" s="182" t="str">
        <f>IF(Oprávnené_výdavky_obnova!AL31="","",Oprávnené_výdavky_obnova!AP31)</f>
        <v/>
      </c>
      <c r="F29" s="182" t="str">
        <f>IF(Oprávnené_výdavky_obnova!AL31="","",Oprávnené_výdavky_obnova!AQ31)</f>
        <v/>
      </c>
      <c r="G29" s="183" t="str">
        <f>IF(Oprávnené_výdavky_obnova!AL31="","",Oprávnené_výdavky_obnova!I31)</f>
        <v/>
      </c>
      <c r="H29" s="208" t="str">
        <f>IF(D29="","",SUMIFS(Oprávnené_výdavky_obnova!$K$15:$K$214,JPRL,BO29,Oprávnené_výdavky_obnova!$J$15:$J$214,Oprávnené_výdavky_obnova!$CC$8)+SUMIFS(Oprávnené_výdavky_obnova!$K$15:$K$214,JPRL,BO29,Oprávnené_výdavky_obnova!$J$15:$J$214,Oprávnené_výdavky_obnova!$CC$9))</f>
        <v/>
      </c>
      <c r="I29" s="179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32">
        <f t="array" ref="T29">IF(AND(D29&lt;&gt;"",OR($J$11=Smrek,$K$11=Smrek,$L$11=Smrek,$M$11=Smrek,$N$11=Smrek,$O$11=Smrek,$P$11=Smrek,$Q$11=Smrek,$R$11=Smrek,$S$11=Smrek)),1,0)</f>
        <v>0</v>
      </c>
      <c r="U29" s="132">
        <f t="shared" si="4"/>
        <v>0</v>
      </c>
      <c r="V29" s="164" t="str">
        <f t="array" ref="V29">IF($D29="","",IF(AND(J29&gt;=0.3,I29="nie",Oprávnené_výdavky_obnova!DG31&gt;=0.3,OR($J$11=Smrek)),0,IF(AND(Oprávnené_výdavky_obnova!DG31&gt;=0.3,J29&gt;=0.3),1,0)))</f>
        <v/>
      </c>
      <c r="W29" s="164" t="str">
        <f t="array" ref="W29">IF($D29="","",IF(AND(K29&gt;=0.3,I29="nie",Oprávnené_výdavky_obnova!DH31&gt;=0.3,OR($K$11=Smrek)),0,IF(AND(Oprávnené_výdavky_obnova!DH31&gt;=0.3,K29&gt;=0.3),1,0)))</f>
        <v/>
      </c>
      <c r="X29" s="164" t="str">
        <f t="array" ref="X29">IF($D29="","",IF(AND(L29&gt;=0.3,I29="nie",Oprávnené_výdavky_obnova!DI31&gt;=0.3,OR($L$11=Smrek)),0,IF(AND(Oprávnené_výdavky_obnova!DI31&gt;=0.3,L29&gt;=0.3),1,0)))</f>
        <v/>
      </c>
      <c r="Y29" s="164" t="str">
        <f t="array" ref="Y29">IF($D29="","",IF(AND(M29&gt;=0.3,I29="nie",Oprávnené_výdavky_obnova!DJ31&gt;=0.3,OR($M$11=Smrek)),0,IF(AND(Oprávnené_výdavky_obnova!DJ31&gt;=0.3,M29&gt;=0.3),1,0)))</f>
        <v/>
      </c>
      <c r="Z29" s="164" t="str">
        <f t="array" ref="Z29">IF($D29="","",IF(AND(N29&gt;=0.3,I29="nie",Oprávnené_výdavky_obnova!DK31&gt;=0.3,OR($N$11=Smrek)),0,IF(AND(Oprávnené_výdavky_obnova!DK31&gt;=0.3,N29&gt;=0.3),1,0)))</f>
        <v/>
      </c>
      <c r="AA29" s="164" t="str">
        <f t="array" ref="AA29">IF($D29="","",IF(AND(O29&gt;=0.3,I29="nie",Oprávnené_výdavky_obnova!DL31&gt;=0.3,OR($O$11=Smrek)),0,IF(AND(Oprávnené_výdavky_obnova!DL31&gt;=0.3,O29&gt;=0.3),1,0)))</f>
        <v/>
      </c>
      <c r="AB29" s="164" t="str">
        <f t="array" ref="AB29">IF($D29="","",IF(AND(P29&gt;=0.3,I29="nie",Oprávnené_výdavky_obnova!DM31&gt;=0.3,OR($P$11=Smrek)),0,IF(AND(Oprávnené_výdavky_obnova!DM31&gt;=0.3,P29&gt;=0.3),1,0)))</f>
        <v/>
      </c>
      <c r="AC29" s="164" t="str">
        <f t="array" ref="AC29">IF($D29="","",IF(AND(Q29&gt;=0.3,I29="nie",Oprávnené_výdavky_obnova!DN31&gt;=0.3,OR($Q$11=Smrek)),0,IF(AND(Oprávnené_výdavky_obnova!DN31&gt;=0.3,Q29&gt;=0.3),1,0)))</f>
        <v/>
      </c>
      <c r="AD29" s="164" t="str">
        <f t="array" ref="AD29">IF($D29="","",IF(AND(R29&gt;=0.3,I29="nie",Oprávnené_výdavky_obnova!DO31&gt;=0.3,OR($R$11=Smrek)),0,IF(AND(Oprávnené_výdavky_obnova!DO31&gt;=0.3,R29&gt;=0.3),1,0)))</f>
        <v/>
      </c>
      <c r="AE29" s="164" t="str">
        <f t="array" ref="AE29">IF($D29="","",IF(AND(S29&gt;=0.3,I29="nie",Oprávnené_výdavky_obnova!DP31&gt;=0.3,OR($S$11=Smrek)),0,IF(AND(Oprávnené_výdavky_obnova!DP31&gt;=0.3,S29&gt;=0.3),1,0)))</f>
        <v/>
      </c>
      <c r="AF29" s="164">
        <f t="shared" si="5"/>
        <v>0</v>
      </c>
      <c r="AG29" s="164" t="str">
        <f t="array" ref="AG29">IF($D29="","",IF(AND(J29&gt;=0.1,I29="nie",Oprávnené_výdavky_obnova!DG31&gt;=0.1,OR($J$11=Smrek)),0,IF(AND(Oprávnené_výdavky_obnova!DG31&gt;=0.1,J29&gt;=0.1),1,0)))</f>
        <v/>
      </c>
      <c r="AH29" s="164" t="str">
        <f t="array" ref="AH29">IF($D29="","",IF(AND(K29&gt;=0.1,I29="nie",Oprávnené_výdavky_obnova!DH31&gt;=0.1,OR($K$11=Smrek)),0,IF(AND(Oprávnené_výdavky_obnova!DH31&gt;=0.1,K29&gt;=0.1),1,0)))</f>
        <v/>
      </c>
      <c r="AI29" s="164" t="str">
        <f t="array" ref="AI29">IF($D29="","",IF(AND(L29&gt;=0.1,I29="nie",Oprávnené_výdavky_obnova!DI31&gt;=0.1,OR($L$11=Smrek)),0,IF(AND(Oprávnené_výdavky_obnova!DI31&gt;=0.1,L29&gt;=0.1),1,0)))</f>
        <v/>
      </c>
      <c r="AJ29" s="164" t="str">
        <f t="array" ref="AJ29">IF($D29="","",IF(AND(M29&gt;=0.1,I29="nie",Oprávnené_výdavky_obnova!DJ31&gt;=0.1,OR($M$11=Smrek)),0,IF(AND(Oprávnené_výdavky_obnova!DJ31&gt;=0.1,M29&gt;=0.1),1,0)))</f>
        <v/>
      </c>
      <c r="AK29" s="164" t="str">
        <f t="array" ref="AK29">IF($D29="","",IF(AND(N29&gt;=0.1,I29="nie",Oprávnené_výdavky_obnova!DK31&gt;=0.1,OR($N$11=Smrek)),0,IF(AND(Oprávnené_výdavky_obnova!DK31&gt;=0.1,N29&gt;=0.1),1,0)))</f>
        <v/>
      </c>
      <c r="AL29" s="164" t="str">
        <f t="array" ref="AL29">IF($D29="","",IF(AND(O29&gt;=0.1,I29="nie",Oprávnené_výdavky_obnova!DL31&gt;=0.1,OR($O$11=Smrek)),0,IF(AND(Oprávnené_výdavky_obnova!DL31&gt;=0.1,O29&gt;=0.1),1,0)))</f>
        <v/>
      </c>
      <c r="AM29" s="164" t="str">
        <f t="array" ref="AM29">IF($D29="","",IF(AND(P29&gt;=0.1,I29="nie",Oprávnené_výdavky_obnova!DM31&gt;=0.1,OR($P$11=Smrek)),0,IF(AND(Oprávnené_výdavky_obnova!DM31&gt;=0.1,P29&gt;=0.1),1,0)))</f>
        <v/>
      </c>
      <c r="AN29" s="164" t="str">
        <f t="array" ref="AN29">IF($D29="","",IF(AND(Q29&gt;=0.1,I29="nie",Oprávnené_výdavky_obnova!DN31&gt;=0.1,OR($Q$11=Smrek)),0,IF(AND(Oprávnené_výdavky_obnova!DN31&gt;=0.1,Q29&gt;=0.1),1,0)))</f>
        <v/>
      </c>
      <c r="AO29" s="164" t="str">
        <f t="array" ref="AO29">IF($D29="","",IF(AND(R29&gt;=0.1,I29="nie",Oprávnené_výdavky_obnova!DO31&gt;=0.1,OR($R$11=Smrek)),0,IF(AND(Oprávnené_výdavky_obnova!DO31&gt;=0.1,R29&gt;=0.1),1,0)))</f>
        <v/>
      </c>
      <c r="AP29" s="164" t="str">
        <f t="array" ref="AP29">IF($D29="","",IF(AND(S29&gt;=0.1,I29="nie",Oprávnené_výdavky_obnova!DP31&gt;=0.1,OR($S$11=Smrek)),0,IF(AND(Oprávnené_výdavky_obnova!DP31&gt;=0.1,S29&gt;=0.1),1,0)))</f>
        <v/>
      </c>
      <c r="AQ29" s="164">
        <f t="shared" si="6"/>
        <v>0</v>
      </c>
      <c r="AR29" s="132">
        <f t="shared" si="7"/>
        <v>0</v>
      </c>
      <c r="AS29" s="132" t="str">
        <f t="shared" si="8"/>
        <v/>
      </c>
      <c r="AT29" s="164">
        <f>IF(AND(J29="",OR(Oprávnené_výdavky_obnova!CW31&gt;0,Oprávnené_výdavky_obnova!DG31&gt;0)),1,0)</f>
        <v>0</v>
      </c>
      <c r="AU29" s="164">
        <f>IF(AND(K29="",OR(Oprávnené_výdavky_obnova!CX31&gt;0,Oprávnené_výdavky_obnova!DH31&gt;0)),1,0)</f>
        <v>0</v>
      </c>
      <c r="AV29" s="164">
        <f>IF(AND(L29="",OR(Oprávnené_výdavky_obnova!CY31&gt;0,Oprávnené_výdavky_obnova!DI31&gt;0)),1,0)</f>
        <v>0</v>
      </c>
      <c r="AW29" s="164">
        <f>IF(AND(M29="",OR(Oprávnené_výdavky_obnova!CZ31&gt;0,Oprávnené_výdavky_obnova!DJ31&gt;0)),1,0)</f>
        <v>0</v>
      </c>
      <c r="AX29" s="164">
        <f>IF(AND(N29="",OR(Oprávnené_výdavky_obnova!DA31&gt;0,Oprávnené_výdavky_obnova!DK31&gt;0)),1,0)</f>
        <v>0</v>
      </c>
      <c r="AY29" s="164">
        <f>IF(AND(O29="",OR(Oprávnené_výdavky_obnova!DB31&gt;0,Oprávnené_výdavky_obnova!DL31&gt;0)),1,0)</f>
        <v>0</v>
      </c>
      <c r="AZ29" s="164">
        <f>IF(AND(P29="",OR(Oprávnené_výdavky_obnova!DC31&gt;0,Oprávnené_výdavky_obnova!DM31&gt;0)),1,0)</f>
        <v>0</v>
      </c>
      <c r="BA29" s="164">
        <f>IF(AND(Q29="",OR(Oprávnené_výdavky_obnova!DD31&gt;0,Oprávnené_výdavky_obnova!DN31&gt;0)),1,0)</f>
        <v>0</v>
      </c>
      <c r="BB29" s="164">
        <f>IF(AND(R29="",OR(Oprávnené_výdavky_obnova!DE31&gt;0,Oprávnené_výdavky_obnova!DO31&gt;0)),1,0)</f>
        <v>0</v>
      </c>
      <c r="BC29" s="164">
        <f>IF(AND(S29="",OR(Oprávnené_výdavky_obnova!DF31&gt;0,Oprávnené_výdavky_obnova!DP31&gt;0)),1,0)</f>
        <v>0</v>
      </c>
      <c r="BE29" s="132">
        <f t="array" ref="BE29">IF(AND($J$13=Smrek,OR(V29&gt;=0.3,AG29&gt;=0.1)),1,0)</f>
        <v>0</v>
      </c>
      <c r="BF29" s="132">
        <f t="array" ref="BF29">IF(AND($JK29=Smrek,OR(W29&gt;=0.3,AH29&gt;=0.1)),1,0)</f>
        <v>0</v>
      </c>
      <c r="BG29" s="132">
        <f t="array" ref="BG29">IF(AND($L$13=Smrek,OR(X29&gt;=0.3,AI29&gt;=0.1)),1,0)</f>
        <v>0</v>
      </c>
      <c r="BH29" s="132">
        <f t="array" ref="BH29">IF(AND($M$13=Smrek,OR(Y29&gt;=0.3,AJ29&gt;=0.1)),1,0)</f>
        <v>0</v>
      </c>
      <c r="BI29" s="132">
        <f t="array" ref="BI29">IF(AND($N$13=Smrek,OR(Z29&gt;=0.3,AK29&gt;=0.1)),1,0)</f>
        <v>0</v>
      </c>
      <c r="BJ29" s="132">
        <f t="array" ref="BJ29">IF(AND($O$13=Smrek,OR(AA29&gt;=0.3,AL29&gt;=0.1)),1,0)</f>
        <v>0</v>
      </c>
      <c r="BK29" s="132">
        <f t="array" ref="BK29">IF(AND($P$13=Smrek,OR(AB29&gt;=0.3,AM29&gt;=0.1)),1,0)</f>
        <v>0</v>
      </c>
      <c r="BL29" s="132">
        <f t="array" ref="BL29">IF(AND($Q$13=Smrek,OR(AC29&gt;=0.3,AN29&gt;=0.1)),1,0)</f>
        <v>0</v>
      </c>
      <c r="BM29" s="132">
        <f t="array" ref="BM29">IF(AND($R$13=Smrek,OR(AD29&gt;=0.3,AO29&gt;=0.1)),1,0)</f>
        <v>0</v>
      </c>
      <c r="BN29" s="132">
        <f t="array" ref="BN29">IF(AND($S$13=Smrek,OR(AE29&gt;=0.3,AP29&gt;=0.1)),1,0)</f>
        <v>0</v>
      </c>
      <c r="BO29" s="206" t="str">
        <f t="shared" si="9"/>
        <v/>
      </c>
    </row>
    <row r="30" spans="1:67" ht="17.100000000000001" customHeight="1" x14ac:dyDescent="0.25">
      <c r="A30" s="144">
        <v>18</v>
      </c>
      <c r="B30" s="180" t="str">
        <f>IF(Oprávnené_výdavky_obnova!AL32="","",Oprávnené_výdavky_obnova!AN32)</f>
        <v/>
      </c>
      <c r="C30" s="181" t="str">
        <f>IF(Oprávnené_výdavky_obnova!AL32="","",Oprávnené_výdavky_obnova!B32)</f>
        <v/>
      </c>
      <c r="D30" s="182" t="str">
        <f>IF(Oprávnené_výdavky_obnova!AL32="","",Oprávnené_výdavky_obnova!AO32)</f>
        <v/>
      </c>
      <c r="E30" s="182" t="str">
        <f>IF(Oprávnené_výdavky_obnova!AL32="","",Oprávnené_výdavky_obnova!AP32)</f>
        <v/>
      </c>
      <c r="F30" s="182" t="str">
        <f>IF(Oprávnené_výdavky_obnova!AL32="","",Oprávnené_výdavky_obnova!AQ32)</f>
        <v/>
      </c>
      <c r="G30" s="183" t="str">
        <f>IF(Oprávnené_výdavky_obnova!AL32="","",Oprávnené_výdavky_obnova!I32)</f>
        <v/>
      </c>
      <c r="H30" s="208" t="str">
        <f>IF(D30="","",SUMIFS(Oprávnené_výdavky_obnova!$K$15:$K$214,JPRL,BO30,Oprávnené_výdavky_obnova!$J$15:$J$214,Oprávnené_výdavky_obnova!$CC$8)+SUMIFS(Oprávnené_výdavky_obnova!$K$15:$K$214,JPRL,BO30,Oprávnené_výdavky_obnova!$J$15:$J$214,Oprávnené_výdavky_obnova!$CC$9))</f>
        <v/>
      </c>
      <c r="I30" s="179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32">
        <f t="array" ref="T30">IF(AND(D30&lt;&gt;"",OR($J$11=Smrek,$K$11=Smrek,$L$11=Smrek,$M$11=Smrek,$N$11=Smrek,$O$11=Smrek,$P$11=Smrek,$Q$11=Smrek,$R$11=Smrek,$S$11=Smrek)),1,0)</f>
        <v>0</v>
      </c>
      <c r="U30" s="132">
        <f t="shared" si="4"/>
        <v>0</v>
      </c>
      <c r="V30" s="164" t="str">
        <f t="array" ref="V30">IF($D30="","",IF(AND(J30&gt;=0.3,I30="nie",Oprávnené_výdavky_obnova!DG32&gt;=0.3,OR($J$11=Smrek)),0,IF(AND(Oprávnené_výdavky_obnova!DG32&gt;=0.3,J30&gt;=0.3),1,0)))</f>
        <v/>
      </c>
      <c r="W30" s="164" t="str">
        <f t="array" ref="W30">IF($D30="","",IF(AND(K30&gt;=0.3,I30="nie",Oprávnené_výdavky_obnova!DH32&gt;=0.3,OR($K$11=Smrek)),0,IF(AND(Oprávnené_výdavky_obnova!DH32&gt;=0.3,K30&gt;=0.3),1,0)))</f>
        <v/>
      </c>
      <c r="X30" s="164" t="str">
        <f t="array" ref="X30">IF($D30="","",IF(AND(L30&gt;=0.3,I30="nie",Oprávnené_výdavky_obnova!DI32&gt;=0.3,OR($L$11=Smrek)),0,IF(AND(Oprávnené_výdavky_obnova!DI32&gt;=0.3,L30&gt;=0.3),1,0)))</f>
        <v/>
      </c>
      <c r="Y30" s="164" t="str">
        <f t="array" ref="Y30">IF($D30="","",IF(AND(M30&gt;=0.3,I30="nie",Oprávnené_výdavky_obnova!DJ32&gt;=0.3,OR($M$11=Smrek)),0,IF(AND(Oprávnené_výdavky_obnova!DJ32&gt;=0.3,M30&gt;=0.3),1,0)))</f>
        <v/>
      </c>
      <c r="Z30" s="164" t="str">
        <f t="array" ref="Z30">IF($D30="","",IF(AND(N30&gt;=0.3,I30="nie",Oprávnené_výdavky_obnova!DK32&gt;=0.3,OR($N$11=Smrek)),0,IF(AND(Oprávnené_výdavky_obnova!DK32&gt;=0.3,N30&gt;=0.3),1,0)))</f>
        <v/>
      </c>
      <c r="AA30" s="164" t="str">
        <f t="array" ref="AA30">IF($D30="","",IF(AND(O30&gt;=0.3,I30="nie",Oprávnené_výdavky_obnova!DL32&gt;=0.3,OR($O$11=Smrek)),0,IF(AND(Oprávnené_výdavky_obnova!DL32&gt;=0.3,O30&gt;=0.3),1,0)))</f>
        <v/>
      </c>
      <c r="AB30" s="164" t="str">
        <f t="array" ref="AB30">IF($D30="","",IF(AND(P30&gt;=0.3,I30="nie",Oprávnené_výdavky_obnova!DM32&gt;=0.3,OR($P$11=Smrek)),0,IF(AND(Oprávnené_výdavky_obnova!DM32&gt;=0.3,P30&gt;=0.3),1,0)))</f>
        <v/>
      </c>
      <c r="AC30" s="164" t="str">
        <f t="array" ref="AC30">IF($D30="","",IF(AND(Q30&gt;=0.3,I30="nie",Oprávnené_výdavky_obnova!DN32&gt;=0.3,OR($Q$11=Smrek)),0,IF(AND(Oprávnené_výdavky_obnova!DN32&gt;=0.3,Q30&gt;=0.3),1,0)))</f>
        <v/>
      </c>
      <c r="AD30" s="164" t="str">
        <f t="array" ref="AD30">IF($D30="","",IF(AND(R30&gt;=0.3,I30="nie",Oprávnené_výdavky_obnova!DO32&gt;=0.3,OR($R$11=Smrek)),0,IF(AND(Oprávnené_výdavky_obnova!DO32&gt;=0.3,R30&gt;=0.3),1,0)))</f>
        <v/>
      </c>
      <c r="AE30" s="164" t="str">
        <f t="array" ref="AE30">IF($D30="","",IF(AND(S30&gt;=0.3,I30="nie",Oprávnené_výdavky_obnova!DP32&gt;=0.3,OR($S$11=Smrek)),0,IF(AND(Oprávnené_výdavky_obnova!DP32&gt;=0.3,S30&gt;=0.3),1,0)))</f>
        <v/>
      </c>
      <c r="AF30" s="164">
        <f t="shared" si="5"/>
        <v>0</v>
      </c>
      <c r="AG30" s="164" t="str">
        <f t="array" ref="AG30">IF($D30="","",IF(AND(J30&gt;=0.1,I30="nie",Oprávnené_výdavky_obnova!DG32&gt;=0.1,OR($J$11=Smrek)),0,IF(AND(Oprávnené_výdavky_obnova!DG32&gt;=0.1,J30&gt;=0.1),1,0)))</f>
        <v/>
      </c>
      <c r="AH30" s="164" t="str">
        <f t="array" ref="AH30">IF($D30="","",IF(AND(K30&gt;=0.1,I30="nie",Oprávnené_výdavky_obnova!DH32&gt;=0.1,OR($K$11=Smrek)),0,IF(AND(Oprávnené_výdavky_obnova!DH32&gt;=0.1,K30&gt;=0.1),1,0)))</f>
        <v/>
      </c>
      <c r="AI30" s="164" t="str">
        <f t="array" ref="AI30">IF($D30="","",IF(AND(L30&gt;=0.1,I30="nie",Oprávnené_výdavky_obnova!DI32&gt;=0.1,OR($L$11=Smrek)),0,IF(AND(Oprávnené_výdavky_obnova!DI32&gt;=0.1,L30&gt;=0.1),1,0)))</f>
        <v/>
      </c>
      <c r="AJ30" s="164" t="str">
        <f t="array" ref="AJ30">IF($D30="","",IF(AND(M30&gt;=0.1,I30="nie",Oprávnené_výdavky_obnova!DJ32&gt;=0.1,OR($M$11=Smrek)),0,IF(AND(Oprávnené_výdavky_obnova!DJ32&gt;=0.1,M30&gt;=0.1),1,0)))</f>
        <v/>
      </c>
      <c r="AK30" s="164" t="str">
        <f t="array" ref="AK30">IF($D30="","",IF(AND(N30&gt;=0.1,I30="nie",Oprávnené_výdavky_obnova!DK32&gt;=0.1,OR($N$11=Smrek)),0,IF(AND(Oprávnené_výdavky_obnova!DK32&gt;=0.1,N30&gt;=0.1),1,0)))</f>
        <v/>
      </c>
      <c r="AL30" s="164" t="str">
        <f t="array" ref="AL30">IF($D30="","",IF(AND(O30&gt;=0.1,I30="nie",Oprávnené_výdavky_obnova!DL32&gt;=0.1,OR($O$11=Smrek)),0,IF(AND(Oprávnené_výdavky_obnova!DL32&gt;=0.1,O30&gt;=0.1),1,0)))</f>
        <v/>
      </c>
      <c r="AM30" s="164" t="str">
        <f t="array" ref="AM30">IF($D30="","",IF(AND(P30&gt;=0.1,I30="nie",Oprávnené_výdavky_obnova!DM32&gt;=0.1,OR($P$11=Smrek)),0,IF(AND(Oprávnené_výdavky_obnova!DM32&gt;=0.1,P30&gt;=0.1),1,0)))</f>
        <v/>
      </c>
      <c r="AN30" s="164" t="str">
        <f t="array" ref="AN30">IF($D30="","",IF(AND(Q30&gt;=0.1,I30="nie",Oprávnené_výdavky_obnova!DN32&gt;=0.1,OR($Q$11=Smrek)),0,IF(AND(Oprávnené_výdavky_obnova!DN32&gt;=0.1,Q30&gt;=0.1),1,0)))</f>
        <v/>
      </c>
      <c r="AO30" s="164" t="str">
        <f t="array" ref="AO30">IF($D30="","",IF(AND(R30&gt;=0.1,I30="nie",Oprávnené_výdavky_obnova!DO32&gt;=0.1,OR($R$11=Smrek)),0,IF(AND(Oprávnené_výdavky_obnova!DO32&gt;=0.1,R30&gt;=0.1),1,0)))</f>
        <v/>
      </c>
      <c r="AP30" s="164" t="str">
        <f t="array" ref="AP30">IF($D30="","",IF(AND(S30&gt;=0.1,I30="nie",Oprávnené_výdavky_obnova!DP32&gt;=0.1,OR($S$11=Smrek)),0,IF(AND(Oprávnené_výdavky_obnova!DP32&gt;=0.1,S30&gt;=0.1),1,0)))</f>
        <v/>
      </c>
      <c r="AQ30" s="164">
        <f t="shared" si="6"/>
        <v>0</v>
      </c>
      <c r="AR30" s="132">
        <f t="shared" si="7"/>
        <v>0</v>
      </c>
      <c r="AS30" s="132" t="str">
        <f t="shared" si="8"/>
        <v/>
      </c>
      <c r="AT30" s="164">
        <f>IF(AND(J30="",OR(Oprávnené_výdavky_obnova!CW32&gt;0,Oprávnené_výdavky_obnova!DG32&gt;0)),1,0)</f>
        <v>0</v>
      </c>
      <c r="AU30" s="164">
        <f>IF(AND(K30="",OR(Oprávnené_výdavky_obnova!CX32&gt;0,Oprávnené_výdavky_obnova!DH32&gt;0)),1,0)</f>
        <v>0</v>
      </c>
      <c r="AV30" s="164">
        <f>IF(AND(L30="",OR(Oprávnené_výdavky_obnova!CY32&gt;0,Oprávnené_výdavky_obnova!DI32&gt;0)),1,0)</f>
        <v>0</v>
      </c>
      <c r="AW30" s="164">
        <f>IF(AND(M30="",OR(Oprávnené_výdavky_obnova!CZ32&gt;0,Oprávnené_výdavky_obnova!DJ32&gt;0)),1,0)</f>
        <v>0</v>
      </c>
      <c r="AX30" s="164">
        <f>IF(AND(N30="",OR(Oprávnené_výdavky_obnova!DA32&gt;0,Oprávnené_výdavky_obnova!DK32&gt;0)),1,0)</f>
        <v>0</v>
      </c>
      <c r="AY30" s="164">
        <f>IF(AND(O30="",OR(Oprávnené_výdavky_obnova!DB32&gt;0,Oprávnené_výdavky_obnova!DL32&gt;0)),1,0)</f>
        <v>0</v>
      </c>
      <c r="AZ30" s="164">
        <f>IF(AND(P30="",OR(Oprávnené_výdavky_obnova!DC32&gt;0,Oprávnené_výdavky_obnova!DM32&gt;0)),1,0)</f>
        <v>0</v>
      </c>
      <c r="BA30" s="164">
        <f>IF(AND(Q30="",OR(Oprávnené_výdavky_obnova!DD32&gt;0,Oprávnené_výdavky_obnova!DN32&gt;0)),1,0)</f>
        <v>0</v>
      </c>
      <c r="BB30" s="164">
        <f>IF(AND(R30="",OR(Oprávnené_výdavky_obnova!DE32&gt;0,Oprávnené_výdavky_obnova!DO32&gt;0)),1,0)</f>
        <v>0</v>
      </c>
      <c r="BC30" s="164">
        <f>IF(AND(S30="",OR(Oprávnené_výdavky_obnova!DF32&gt;0,Oprávnené_výdavky_obnova!DP32&gt;0)),1,0)</f>
        <v>0</v>
      </c>
      <c r="BE30" s="132">
        <f t="array" ref="BE30">IF(AND($J$13=Smrek,OR(V30&gt;=0.3,AG30&gt;=0.1)),1,0)</f>
        <v>0</v>
      </c>
      <c r="BF30" s="132">
        <f t="array" ref="BF30">IF(AND($JK30=Smrek,OR(W30&gt;=0.3,AH30&gt;=0.1)),1,0)</f>
        <v>0</v>
      </c>
      <c r="BG30" s="132">
        <f t="array" ref="BG30">IF(AND($L$13=Smrek,OR(X30&gt;=0.3,AI30&gt;=0.1)),1,0)</f>
        <v>0</v>
      </c>
      <c r="BH30" s="132">
        <f t="array" ref="BH30">IF(AND($M$13=Smrek,OR(Y30&gt;=0.3,AJ30&gt;=0.1)),1,0)</f>
        <v>0</v>
      </c>
      <c r="BI30" s="132">
        <f t="array" ref="BI30">IF(AND($N$13=Smrek,OR(Z30&gt;=0.3,AK30&gt;=0.1)),1,0)</f>
        <v>0</v>
      </c>
      <c r="BJ30" s="132">
        <f t="array" ref="BJ30">IF(AND($O$13=Smrek,OR(AA30&gt;=0.3,AL30&gt;=0.1)),1,0)</f>
        <v>0</v>
      </c>
      <c r="BK30" s="132">
        <f t="array" ref="BK30">IF(AND($P$13=Smrek,OR(AB30&gt;=0.3,AM30&gt;=0.1)),1,0)</f>
        <v>0</v>
      </c>
      <c r="BL30" s="132">
        <f t="array" ref="BL30">IF(AND($Q$13=Smrek,OR(AC30&gt;=0.3,AN30&gt;=0.1)),1,0)</f>
        <v>0</v>
      </c>
      <c r="BM30" s="132">
        <f t="array" ref="BM30">IF(AND($R$13=Smrek,OR(AD30&gt;=0.3,AO30&gt;=0.1)),1,0)</f>
        <v>0</v>
      </c>
      <c r="BN30" s="132">
        <f t="array" ref="BN30">IF(AND($S$13=Smrek,OR(AE30&gt;=0.3,AP30&gt;=0.1)),1,0)</f>
        <v>0</v>
      </c>
      <c r="BO30" s="206" t="str">
        <f t="shared" si="9"/>
        <v/>
      </c>
    </row>
    <row r="31" spans="1:67" ht="17.100000000000001" customHeight="1" x14ac:dyDescent="0.25">
      <c r="A31" s="144">
        <v>19</v>
      </c>
      <c r="B31" s="180" t="str">
        <f>IF(Oprávnené_výdavky_obnova!AL33="","",Oprávnené_výdavky_obnova!AN33)</f>
        <v/>
      </c>
      <c r="C31" s="181" t="str">
        <f>IF(Oprávnené_výdavky_obnova!AL33="","",Oprávnené_výdavky_obnova!B33)</f>
        <v/>
      </c>
      <c r="D31" s="182" t="str">
        <f>IF(Oprávnené_výdavky_obnova!AL33="","",Oprávnené_výdavky_obnova!AO33)</f>
        <v/>
      </c>
      <c r="E31" s="182" t="str">
        <f>IF(Oprávnené_výdavky_obnova!AL33="","",Oprávnené_výdavky_obnova!AP33)</f>
        <v/>
      </c>
      <c r="F31" s="182" t="str">
        <f>IF(Oprávnené_výdavky_obnova!AL33="","",Oprávnené_výdavky_obnova!AQ33)</f>
        <v/>
      </c>
      <c r="G31" s="183" t="str">
        <f>IF(Oprávnené_výdavky_obnova!AL33="","",Oprávnené_výdavky_obnova!I33)</f>
        <v/>
      </c>
      <c r="H31" s="208" t="str">
        <f>IF(D31="","",SUMIFS(Oprávnené_výdavky_obnova!$K$15:$K$214,JPRL,BO31,Oprávnené_výdavky_obnova!$J$15:$J$214,Oprávnené_výdavky_obnova!$CC$8)+SUMIFS(Oprávnené_výdavky_obnova!$K$15:$K$214,JPRL,BO31,Oprávnené_výdavky_obnova!$J$15:$J$214,Oprávnené_výdavky_obnova!$CC$9))</f>
        <v/>
      </c>
      <c r="I31" s="179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32">
        <f t="array" ref="T31">IF(AND(D31&lt;&gt;"",OR($J$11=Smrek,$K$11=Smrek,$L$11=Smrek,$M$11=Smrek,$N$11=Smrek,$O$11=Smrek,$P$11=Smrek,$Q$11=Smrek,$R$11=Smrek,$S$11=Smrek)),1,0)</f>
        <v>0</v>
      </c>
      <c r="U31" s="132">
        <f t="shared" si="4"/>
        <v>0</v>
      </c>
      <c r="V31" s="164" t="str">
        <f t="array" ref="V31">IF($D31="","",IF(AND(J31&gt;=0.3,I31="nie",Oprávnené_výdavky_obnova!DG33&gt;=0.3,OR($J$11=Smrek)),0,IF(AND(Oprávnené_výdavky_obnova!DG33&gt;=0.3,J31&gt;=0.3),1,0)))</f>
        <v/>
      </c>
      <c r="W31" s="164" t="str">
        <f t="array" ref="W31">IF($D31="","",IF(AND(K31&gt;=0.3,I31="nie",Oprávnené_výdavky_obnova!DH33&gt;=0.3,OR($K$11=Smrek)),0,IF(AND(Oprávnené_výdavky_obnova!DH33&gt;=0.3,K31&gt;=0.3),1,0)))</f>
        <v/>
      </c>
      <c r="X31" s="164" t="str">
        <f t="array" ref="X31">IF($D31="","",IF(AND(L31&gt;=0.3,I31="nie",Oprávnené_výdavky_obnova!DI33&gt;=0.3,OR($L$11=Smrek)),0,IF(AND(Oprávnené_výdavky_obnova!DI33&gt;=0.3,L31&gt;=0.3),1,0)))</f>
        <v/>
      </c>
      <c r="Y31" s="164" t="str">
        <f t="array" ref="Y31">IF($D31="","",IF(AND(M31&gt;=0.3,I31="nie",Oprávnené_výdavky_obnova!DJ33&gt;=0.3,OR($M$11=Smrek)),0,IF(AND(Oprávnené_výdavky_obnova!DJ33&gt;=0.3,M31&gt;=0.3),1,0)))</f>
        <v/>
      </c>
      <c r="Z31" s="164" t="str">
        <f t="array" ref="Z31">IF($D31="","",IF(AND(N31&gt;=0.3,I31="nie",Oprávnené_výdavky_obnova!DK33&gt;=0.3,OR($N$11=Smrek)),0,IF(AND(Oprávnené_výdavky_obnova!DK33&gt;=0.3,N31&gt;=0.3),1,0)))</f>
        <v/>
      </c>
      <c r="AA31" s="164" t="str">
        <f t="array" ref="AA31">IF($D31="","",IF(AND(O31&gt;=0.3,I31="nie",Oprávnené_výdavky_obnova!DL33&gt;=0.3,OR($O$11=Smrek)),0,IF(AND(Oprávnené_výdavky_obnova!DL33&gt;=0.3,O31&gt;=0.3),1,0)))</f>
        <v/>
      </c>
      <c r="AB31" s="164" t="str">
        <f t="array" ref="AB31">IF($D31="","",IF(AND(P31&gt;=0.3,I31="nie",Oprávnené_výdavky_obnova!DM33&gt;=0.3,OR($P$11=Smrek)),0,IF(AND(Oprávnené_výdavky_obnova!DM33&gt;=0.3,P31&gt;=0.3),1,0)))</f>
        <v/>
      </c>
      <c r="AC31" s="164" t="str">
        <f t="array" ref="AC31">IF($D31="","",IF(AND(Q31&gt;=0.3,I31="nie",Oprávnené_výdavky_obnova!DN33&gt;=0.3,OR($Q$11=Smrek)),0,IF(AND(Oprávnené_výdavky_obnova!DN33&gt;=0.3,Q31&gt;=0.3),1,0)))</f>
        <v/>
      </c>
      <c r="AD31" s="164" t="str">
        <f t="array" ref="AD31">IF($D31="","",IF(AND(R31&gt;=0.3,I31="nie",Oprávnené_výdavky_obnova!DO33&gt;=0.3,OR($R$11=Smrek)),0,IF(AND(Oprávnené_výdavky_obnova!DO33&gt;=0.3,R31&gt;=0.3),1,0)))</f>
        <v/>
      </c>
      <c r="AE31" s="164" t="str">
        <f t="array" ref="AE31">IF($D31="","",IF(AND(S31&gt;=0.3,I31="nie",Oprávnené_výdavky_obnova!DP33&gt;=0.3,OR($S$11=Smrek)),0,IF(AND(Oprávnené_výdavky_obnova!DP33&gt;=0.3,S31&gt;=0.3),1,0)))</f>
        <v/>
      </c>
      <c r="AF31" s="164">
        <f t="shared" si="5"/>
        <v>0</v>
      </c>
      <c r="AG31" s="164" t="str">
        <f t="array" ref="AG31">IF($D31="","",IF(AND(J31&gt;=0.1,I31="nie",Oprávnené_výdavky_obnova!DG33&gt;=0.1,OR($J$11=Smrek)),0,IF(AND(Oprávnené_výdavky_obnova!DG33&gt;=0.1,J31&gt;=0.1),1,0)))</f>
        <v/>
      </c>
      <c r="AH31" s="164" t="str">
        <f t="array" ref="AH31">IF($D31="","",IF(AND(K31&gt;=0.1,I31="nie",Oprávnené_výdavky_obnova!DH33&gt;=0.1,OR($K$11=Smrek)),0,IF(AND(Oprávnené_výdavky_obnova!DH33&gt;=0.1,K31&gt;=0.1),1,0)))</f>
        <v/>
      </c>
      <c r="AI31" s="164" t="str">
        <f t="array" ref="AI31">IF($D31="","",IF(AND(L31&gt;=0.1,I31="nie",Oprávnené_výdavky_obnova!DI33&gt;=0.1,OR($L$11=Smrek)),0,IF(AND(Oprávnené_výdavky_obnova!DI33&gt;=0.1,L31&gt;=0.1),1,0)))</f>
        <v/>
      </c>
      <c r="AJ31" s="164" t="str">
        <f t="array" ref="AJ31">IF($D31="","",IF(AND(M31&gt;=0.1,I31="nie",Oprávnené_výdavky_obnova!DJ33&gt;=0.1,OR($M$11=Smrek)),0,IF(AND(Oprávnené_výdavky_obnova!DJ33&gt;=0.1,M31&gt;=0.1),1,0)))</f>
        <v/>
      </c>
      <c r="AK31" s="164" t="str">
        <f t="array" ref="AK31">IF($D31="","",IF(AND(N31&gt;=0.1,I31="nie",Oprávnené_výdavky_obnova!DK33&gt;=0.1,OR($N$11=Smrek)),0,IF(AND(Oprávnené_výdavky_obnova!DK33&gt;=0.1,N31&gt;=0.1),1,0)))</f>
        <v/>
      </c>
      <c r="AL31" s="164" t="str">
        <f t="array" ref="AL31">IF($D31="","",IF(AND(O31&gt;=0.1,I31="nie",Oprávnené_výdavky_obnova!DL33&gt;=0.1,OR($O$11=Smrek)),0,IF(AND(Oprávnené_výdavky_obnova!DL33&gt;=0.1,O31&gt;=0.1),1,0)))</f>
        <v/>
      </c>
      <c r="AM31" s="164" t="str">
        <f t="array" ref="AM31">IF($D31="","",IF(AND(P31&gt;=0.1,I31="nie",Oprávnené_výdavky_obnova!DM33&gt;=0.1,OR($P$11=Smrek)),0,IF(AND(Oprávnené_výdavky_obnova!DM33&gt;=0.1,P31&gt;=0.1),1,0)))</f>
        <v/>
      </c>
      <c r="AN31" s="164" t="str">
        <f t="array" ref="AN31">IF($D31="","",IF(AND(Q31&gt;=0.1,I31="nie",Oprávnené_výdavky_obnova!DN33&gt;=0.1,OR($Q$11=Smrek)),0,IF(AND(Oprávnené_výdavky_obnova!DN33&gt;=0.1,Q31&gt;=0.1),1,0)))</f>
        <v/>
      </c>
      <c r="AO31" s="164" t="str">
        <f t="array" ref="AO31">IF($D31="","",IF(AND(R31&gt;=0.1,I31="nie",Oprávnené_výdavky_obnova!DO33&gt;=0.1,OR($R$11=Smrek)),0,IF(AND(Oprávnené_výdavky_obnova!DO33&gt;=0.1,R31&gt;=0.1),1,0)))</f>
        <v/>
      </c>
      <c r="AP31" s="164" t="str">
        <f t="array" ref="AP31">IF($D31="","",IF(AND(S31&gt;=0.1,I31="nie",Oprávnené_výdavky_obnova!DP33&gt;=0.1,OR($S$11=Smrek)),0,IF(AND(Oprávnené_výdavky_obnova!DP33&gt;=0.1,S31&gt;=0.1),1,0)))</f>
        <v/>
      </c>
      <c r="AQ31" s="164">
        <f t="shared" si="6"/>
        <v>0</v>
      </c>
      <c r="AR31" s="132">
        <f t="shared" si="7"/>
        <v>0</v>
      </c>
      <c r="AS31" s="132" t="str">
        <f t="shared" si="8"/>
        <v/>
      </c>
      <c r="AT31" s="164">
        <f>IF(AND(J31="",OR(Oprávnené_výdavky_obnova!CW33&gt;0,Oprávnené_výdavky_obnova!DG33&gt;0)),1,0)</f>
        <v>0</v>
      </c>
      <c r="AU31" s="164">
        <f>IF(AND(K31="",OR(Oprávnené_výdavky_obnova!CX33&gt;0,Oprávnené_výdavky_obnova!DH33&gt;0)),1,0)</f>
        <v>0</v>
      </c>
      <c r="AV31" s="164">
        <f>IF(AND(L31="",OR(Oprávnené_výdavky_obnova!CY33&gt;0,Oprávnené_výdavky_obnova!DI33&gt;0)),1,0)</f>
        <v>0</v>
      </c>
      <c r="AW31" s="164">
        <f>IF(AND(M31="",OR(Oprávnené_výdavky_obnova!CZ33&gt;0,Oprávnené_výdavky_obnova!DJ33&gt;0)),1,0)</f>
        <v>0</v>
      </c>
      <c r="AX31" s="164">
        <f>IF(AND(N31="",OR(Oprávnené_výdavky_obnova!DA33&gt;0,Oprávnené_výdavky_obnova!DK33&gt;0)),1,0)</f>
        <v>0</v>
      </c>
      <c r="AY31" s="164">
        <f>IF(AND(O31="",OR(Oprávnené_výdavky_obnova!DB33&gt;0,Oprávnené_výdavky_obnova!DL33&gt;0)),1,0)</f>
        <v>0</v>
      </c>
      <c r="AZ31" s="164">
        <f>IF(AND(P31="",OR(Oprávnené_výdavky_obnova!DC33&gt;0,Oprávnené_výdavky_obnova!DM33&gt;0)),1,0)</f>
        <v>0</v>
      </c>
      <c r="BA31" s="164">
        <f>IF(AND(Q31="",OR(Oprávnené_výdavky_obnova!DD33&gt;0,Oprávnené_výdavky_obnova!DN33&gt;0)),1,0)</f>
        <v>0</v>
      </c>
      <c r="BB31" s="164">
        <f>IF(AND(R31="",OR(Oprávnené_výdavky_obnova!DE33&gt;0,Oprávnené_výdavky_obnova!DO33&gt;0)),1,0)</f>
        <v>0</v>
      </c>
      <c r="BC31" s="164">
        <f>IF(AND(S31="",OR(Oprávnené_výdavky_obnova!DF33&gt;0,Oprávnené_výdavky_obnova!DP33&gt;0)),1,0)</f>
        <v>0</v>
      </c>
      <c r="BE31" s="132">
        <f t="array" ref="BE31">IF(AND($J$13=Smrek,OR(V31&gt;=0.3,AG31&gt;=0.1)),1,0)</f>
        <v>0</v>
      </c>
      <c r="BF31" s="132">
        <f t="array" ref="BF31">IF(AND($JK31=Smrek,OR(W31&gt;=0.3,AH31&gt;=0.1)),1,0)</f>
        <v>0</v>
      </c>
      <c r="BG31" s="132">
        <f t="array" ref="BG31">IF(AND($L$13=Smrek,OR(X31&gt;=0.3,AI31&gt;=0.1)),1,0)</f>
        <v>0</v>
      </c>
      <c r="BH31" s="132">
        <f t="array" ref="BH31">IF(AND($M$13=Smrek,OR(Y31&gt;=0.3,AJ31&gt;=0.1)),1,0)</f>
        <v>0</v>
      </c>
      <c r="BI31" s="132">
        <f t="array" ref="BI31">IF(AND($N$13=Smrek,OR(Z31&gt;=0.3,AK31&gt;=0.1)),1,0)</f>
        <v>0</v>
      </c>
      <c r="BJ31" s="132">
        <f t="array" ref="BJ31">IF(AND($O$13=Smrek,OR(AA31&gt;=0.3,AL31&gt;=0.1)),1,0)</f>
        <v>0</v>
      </c>
      <c r="BK31" s="132">
        <f t="array" ref="BK31">IF(AND($P$13=Smrek,OR(AB31&gt;=0.3,AM31&gt;=0.1)),1,0)</f>
        <v>0</v>
      </c>
      <c r="BL31" s="132">
        <f t="array" ref="BL31">IF(AND($Q$13=Smrek,OR(AC31&gt;=0.3,AN31&gt;=0.1)),1,0)</f>
        <v>0</v>
      </c>
      <c r="BM31" s="132">
        <f t="array" ref="BM31">IF(AND($R$13=Smrek,OR(AD31&gt;=0.3,AO31&gt;=0.1)),1,0)</f>
        <v>0</v>
      </c>
      <c r="BN31" s="132">
        <f t="array" ref="BN31">IF(AND($S$13=Smrek,OR(AE31&gt;=0.3,AP31&gt;=0.1)),1,0)</f>
        <v>0</v>
      </c>
      <c r="BO31" s="206" t="str">
        <f t="shared" si="9"/>
        <v/>
      </c>
    </row>
    <row r="32" spans="1:67" ht="17.100000000000001" customHeight="1" x14ac:dyDescent="0.25">
      <c r="A32" s="144">
        <v>20</v>
      </c>
      <c r="B32" s="180" t="str">
        <f>IF(Oprávnené_výdavky_obnova!AL34="","",Oprávnené_výdavky_obnova!AN34)</f>
        <v/>
      </c>
      <c r="C32" s="181" t="str">
        <f>IF(Oprávnené_výdavky_obnova!AL34="","",Oprávnené_výdavky_obnova!B34)</f>
        <v/>
      </c>
      <c r="D32" s="182" t="str">
        <f>IF(Oprávnené_výdavky_obnova!AL34="","",Oprávnené_výdavky_obnova!AO34)</f>
        <v/>
      </c>
      <c r="E32" s="182" t="str">
        <f>IF(Oprávnené_výdavky_obnova!AL34="","",Oprávnené_výdavky_obnova!AP34)</f>
        <v/>
      </c>
      <c r="F32" s="182" t="str">
        <f>IF(Oprávnené_výdavky_obnova!AL34="","",Oprávnené_výdavky_obnova!AQ34)</f>
        <v/>
      </c>
      <c r="G32" s="183" t="str">
        <f>IF(Oprávnené_výdavky_obnova!AL34="","",Oprávnené_výdavky_obnova!I34)</f>
        <v/>
      </c>
      <c r="H32" s="208" t="str">
        <f>IF(D32="","",SUMIFS(Oprávnené_výdavky_obnova!$K$15:$K$214,JPRL,BO32,Oprávnené_výdavky_obnova!$J$15:$J$214,Oprávnené_výdavky_obnova!$CC$8)+SUMIFS(Oprávnené_výdavky_obnova!$K$15:$K$214,JPRL,BO32,Oprávnené_výdavky_obnova!$J$15:$J$214,Oprávnené_výdavky_obnova!$CC$9))</f>
        <v/>
      </c>
      <c r="I32" s="179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32">
        <f t="array" ref="T32">IF(AND(D32&lt;&gt;"",OR($J$11=Smrek,$K$11=Smrek,$L$11=Smrek,$M$11=Smrek,$N$11=Smrek,$O$11=Smrek,$P$11=Smrek,$Q$11=Smrek,$R$11=Smrek,$S$11=Smrek)),1,0)</f>
        <v>0</v>
      </c>
      <c r="U32" s="132">
        <f t="shared" si="4"/>
        <v>0</v>
      </c>
      <c r="V32" s="164" t="str">
        <f t="array" ref="V32">IF($D32="","",IF(AND(J32&gt;=0.3,I32="nie",Oprávnené_výdavky_obnova!DG34&gt;=0.3,OR($J$11=Smrek)),0,IF(AND(Oprávnené_výdavky_obnova!DG34&gt;=0.3,J32&gt;=0.3),1,0)))</f>
        <v/>
      </c>
      <c r="W32" s="164" t="str">
        <f t="array" ref="W32">IF($D32="","",IF(AND(K32&gt;=0.3,I32="nie",Oprávnené_výdavky_obnova!DH34&gt;=0.3,OR($K$11=Smrek)),0,IF(AND(Oprávnené_výdavky_obnova!DH34&gt;=0.3,K32&gt;=0.3),1,0)))</f>
        <v/>
      </c>
      <c r="X32" s="164" t="str">
        <f t="array" ref="X32">IF($D32="","",IF(AND(L32&gt;=0.3,I32="nie",Oprávnené_výdavky_obnova!DI34&gt;=0.3,OR($L$11=Smrek)),0,IF(AND(Oprávnené_výdavky_obnova!DI34&gt;=0.3,L32&gt;=0.3),1,0)))</f>
        <v/>
      </c>
      <c r="Y32" s="164" t="str">
        <f t="array" ref="Y32">IF($D32="","",IF(AND(M32&gt;=0.3,I32="nie",Oprávnené_výdavky_obnova!DJ34&gt;=0.3,OR($M$11=Smrek)),0,IF(AND(Oprávnené_výdavky_obnova!DJ34&gt;=0.3,M32&gt;=0.3),1,0)))</f>
        <v/>
      </c>
      <c r="Z32" s="164" t="str">
        <f t="array" ref="Z32">IF($D32="","",IF(AND(N32&gt;=0.3,I32="nie",Oprávnené_výdavky_obnova!DK34&gt;=0.3,OR($N$11=Smrek)),0,IF(AND(Oprávnené_výdavky_obnova!DK34&gt;=0.3,N32&gt;=0.3),1,0)))</f>
        <v/>
      </c>
      <c r="AA32" s="164" t="str">
        <f t="array" ref="AA32">IF($D32="","",IF(AND(O32&gt;=0.3,I32="nie",Oprávnené_výdavky_obnova!DL34&gt;=0.3,OR($O$11=Smrek)),0,IF(AND(Oprávnené_výdavky_obnova!DL34&gt;=0.3,O32&gt;=0.3),1,0)))</f>
        <v/>
      </c>
      <c r="AB32" s="164" t="str">
        <f t="array" ref="AB32">IF($D32="","",IF(AND(P32&gt;=0.3,I32="nie",Oprávnené_výdavky_obnova!DM34&gt;=0.3,OR($P$11=Smrek)),0,IF(AND(Oprávnené_výdavky_obnova!DM34&gt;=0.3,P32&gt;=0.3),1,0)))</f>
        <v/>
      </c>
      <c r="AC32" s="164" t="str">
        <f t="array" ref="AC32">IF($D32="","",IF(AND(Q32&gt;=0.3,I32="nie",Oprávnené_výdavky_obnova!DN34&gt;=0.3,OR($Q$11=Smrek)),0,IF(AND(Oprávnené_výdavky_obnova!DN34&gt;=0.3,Q32&gt;=0.3),1,0)))</f>
        <v/>
      </c>
      <c r="AD32" s="164" t="str">
        <f t="array" ref="AD32">IF($D32="","",IF(AND(R32&gt;=0.3,I32="nie",Oprávnené_výdavky_obnova!DO34&gt;=0.3,OR($R$11=Smrek)),0,IF(AND(Oprávnené_výdavky_obnova!DO34&gt;=0.3,R32&gt;=0.3),1,0)))</f>
        <v/>
      </c>
      <c r="AE32" s="164" t="str">
        <f t="array" ref="AE32">IF($D32="","",IF(AND(S32&gt;=0.3,I32="nie",Oprávnené_výdavky_obnova!DP34&gt;=0.3,OR($S$11=Smrek)),0,IF(AND(Oprávnené_výdavky_obnova!DP34&gt;=0.3,S32&gt;=0.3),1,0)))</f>
        <v/>
      </c>
      <c r="AF32" s="164">
        <f t="shared" si="5"/>
        <v>0</v>
      </c>
      <c r="AG32" s="164" t="str">
        <f t="array" ref="AG32">IF($D32="","",IF(AND(J32&gt;=0.1,I32="nie",Oprávnené_výdavky_obnova!DG34&gt;=0.1,OR($J$11=Smrek)),0,IF(AND(Oprávnené_výdavky_obnova!DG34&gt;=0.1,J32&gt;=0.1),1,0)))</f>
        <v/>
      </c>
      <c r="AH32" s="164" t="str">
        <f t="array" ref="AH32">IF($D32="","",IF(AND(K32&gt;=0.1,I32="nie",Oprávnené_výdavky_obnova!DH34&gt;=0.1,OR($K$11=Smrek)),0,IF(AND(Oprávnené_výdavky_obnova!DH34&gt;=0.1,K32&gt;=0.1),1,0)))</f>
        <v/>
      </c>
      <c r="AI32" s="164" t="str">
        <f t="array" ref="AI32">IF($D32="","",IF(AND(L32&gt;=0.1,I32="nie",Oprávnené_výdavky_obnova!DI34&gt;=0.1,OR($L$11=Smrek)),0,IF(AND(Oprávnené_výdavky_obnova!DI34&gt;=0.1,L32&gt;=0.1),1,0)))</f>
        <v/>
      </c>
      <c r="AJ32" s="164" t="str">
        <f t="array" ref="AJ32">IF($D32="","",IF(AND(M32&gt;=0.1,I32="nie",Oprávnené_výdavky_obnova!DJ34&gt;=0.1,OR($M$11=Smrek)),0,IF(AND(Oprávnené_výdavky_obnova!DJ34&gt;=0.1,M32&gt;=0.1),1,0)))</f>
        <v/>
      </c>
      <c r="AK32" s="164" t="str">
        <f t="array" ref="AK32">IF($D32="","",IF(AND(N32&gt;=0.1,I32="nie",Oprávnené_výdavky_obnova!DK34&gt;=0.1,OR($N$11=Smrek)),0,IF(AND(Oprávnené_výdavky_obnova!DK34&gt;=0.1,N32&gt;=0.1),1,0)))</f>
        <v/>
      </c>
      <c r="AL32" s="164" t="str">
        <f t="array" ref="AL32">IF($D32="","",IF(AND(O32&gt;=0.1,I32="nie",Oprávnené_výdavky_obnova!DL34&gt;=0.1,OR($O$11=Smrek)),0,IF(AND(Oprávnené_výdavky_obnova!DL34&gt;=0.1,O32&gt;=0.1),1,0)))</f>
        <v/>
      </c>
      <c r="AM32" s="164" t="str">
        <f t="array" ref="AM32">IF($D32="","",IF(AND(P32&gt;=0.1,I32="nie",Oprávnené_výdavky_obnova!DM34&gt;=0.1,OR($P$11=Smrek)),0,IF(AND(Oprávnené_výdavky_obnova!DM34&gt;=0.1,P32&gt;=0.1),1,0)))</f>
        <v/>
      </c>
      <c r="AN32" s="164" t="str">
        <f t="array" ref="AN32">IF($D32="","",IF(AND(Q32&gt;=0.1,I32="nie",Oprávnené_výdavky_obnova!DN34&gt;=0.1,OR($Q$11=Smrek)),0,IF(AND(Oprávnené_výdavky_obnova!DN34&gt;=0.1,Q32&gt;=0.1),1,0)))</f>
        <v/>
      </c>
      <c r="AO32" s="164" t="str">
        <f t="array" ref="AO32">IF($D32="","",IF(AND(R32&gt;=0.1,I32="nie",Oprávnené_výdavky_obnova!DO34&gt;=0.1,OR($R$11=Smrek)),0,IF(AND(Oprávnené_výdavky_obnova!DO34&gt;=0.1,R32&gt;=0.1),1,0)))</f>
        <v/>
      </c>
      <c r="AP32" s="164" t="str">
        <f t="array" ref="AP32">IF($D32="","",IF(AND(S32&gt;=0.1,I32="nie",Oprávnené_výdavky_obnova!DP34&gt;=0.1,OR($S$11=Smrek)),0,IF(AND(Oprávnené_výdavky_obnova!DP34&gt;=0.1,S32&gt;=0.1),1,0)))</f>
        <v/>
      </c>
      <c r="AQ32" s="164">
        <f t="shared" si="6"/>
        <v>0</v>
      </c>
      <c r="AR32" s="132">
        <f t="shared" si="7"/>
        <v>0</v>
      </c>
      <c r="AS32" s="132" t="str">
        <f t="shared" si="8"/>
        <v/>
      </c>
      <c r="AT32" s="164">
        <f>IF(AND(J32="",OR(Oprávnené_výdavky_obnova!CW34&gt;0,Oprávnené_výdavky_obnova!DG34&gt;0)),1,0)</f>
        <v>0</v>
      </c>
      <c r="AU32" s="164">
        <f>IF(AND(K32="",OR(Oprávnené_výdavky_obnova!CX34&gt;0,Oprávnené_výdavky_obnova!DH34&gt;0)),1,0)</f>
        <v>0</v>
      </c>
      <c r="AV32" s="164">
        <f>IF(AND(L32="",OR(Oprávnené_výdavky_obnova!CY34&gt;0,Oprávnené_výdavky_obnova!DI34&gt;0)),1,0)</f>
        <v>0</v>
      </c>
      <c r="AW32" s="164">
        <f>IF(AND(M32="",OR(Oprávnené_výdavky_obnova!CZ34&gt;0,Oprávnené_výdavky_obnova!DJ34&gt;0)),1,0)</f>
        <v>0</v>
      </c>
      <c r="AX32" s="164">
        <f>IF(AND(N32="",OR(Oprávnené_výdavky_obnova!DA34&gt;0,Oprávnené_výdavky_obnova!DK34&gt;0)),1,0)</f>
        <v>0</v>
      </c>
      <c r="AY32" s="164">
        <f>IF(AND(O32="",OR(Oprávnené_výdavky_obnova!DB34&gt;0,Oprávnené_výdavky_obnova!DL34&gt;0)),1,0)</f>
        <v>0</v>
      </c>
      <c r="AZ32" s="164">
        <f>IF(AND(P32="",OR(Oprávnené_výdavky_obnova!DC34&gt;0,Oprávnené_výdavky_obnova!DM34&gt;0)),1,0)</f>
        <v>0</v>
      </c>
      <c r="BA32" s="164">
        <f>IF(AND(Q32="",OR(Oprávnené_výdavky_obnova!DD34&gt;0,Oprávnené_výdavky_obnova!DN34&gt;0)),1,0)</f>
        <v>0</v>
      </c>
      <c r="BB32" s="164">
        <f>IF(AND(R32="",OR(Oprávnené_výdavky_obnova!DE34&gt;0,Oprávnené_výdavky_obnova!DO34&gt;0)),1,0)</f>
        <v>0</v>
      </c>
      <c r="BC32" s="164">
        <f>IF(AND(S32="",OR(Oprávnené_výdavky_obnova!DF34&gt;0,Oprávnené_výdavky_obnova!DP34&gt;0)),1,0)</f>
        <v>0</v>
      </c>
      <c r="BE32" s="132">
        <f t="array" ref="BE32">IF(AND($J$13=Smrek,OR(V32&gt;=0.3,AG32&gt;=0.1)),1,0)</f>
        <v>0</v>
      </c>
      <c r="BF32" s="132">
        <f t="array" ref="BF32">IF(AND($JK32=Smrek,OR(W32&gt;=0.3,AH32&gt;=0.1)),1,0)</f>
        <v>0</v>
      </c>
      <c r="BG32" s="132">
        <f t="array" ref="BG32">IF(AND($L$13=Smrek,OR(X32&gt;=0.3,AI32&gt;=0.1)),1,0)</f>
        <v>0</v>
      </c>
      <c r="BH32" s="132">
        <f t="array" ref="BH32">IF(AND($M$13=Smrek,OR(Y32&gt;=0.3,AJ32&gt;=0.1)),1,0)</f>
        <v>0</v>
      </c>
      <c r="BI32" s="132">
        <f t="array" ref="BI32">IF(AND($N$13=Smrek,OR(Z32&gt;=0.3,AK32&gt;=0.1)),1,0)</f>
        <v>0</v>
      </c>
      <c r="BJ32" s="132">
        <f t="array" ref="BJ32">IF(AND($O$13=Smrek,OR(AA32&gt;=0.3,AL32&gt;=0.1)),1,0)</f>
        <v>0</v>
      </c>
      <c r="BK32" s="132">
        <f t="array" ref="BK32">IF(AND($P$13=Smrek,OR(AB32&gt;=0.3,AM32&gt;=0.1)),1,0)</f>
        <v>0</v>
      </c>
      <c r="BL32" s="132">
        <f t="array" ref="BL32">IF(AND($Q$13=Smrek,OR(AC32&gt;=0.3,AN32&gt;=0.1)),1,0)</f>
        <v>0</v>
      </c>
      <c r="BM32" s="132">
        <f t="array" ref="BM32">IF(AND($R$13=Smrek,OR(AD32&gt;=0.3,AO32&gt;=0.1)),1,0)</f>
        <v>0</v>
      </c>
      <c r="BN32" s="132">
        <f t="array" ref="BN32">IF(AND($S$13=Smrek,OR(AE32&gt;=0.3,AP32&gt;=0.1)),1,0)</f>
        <v>0</v>
      </c>
      <c r="BO32" s="206" t="str">
        <f t="shared" si="9"/>
        <v/>
      </c>
    </row>
    <row r="33" spans="1:67" ht="17.100000000000001" customHeight="1" x14ac:dyDescent="0.25">
      <c r="A33" s="144">
        <v>21</v>
      </c>
      <c r="B33" s="180" t="str">
        <f>IF(Oprávnené_výdavky_obnova!AL35="","",Oprávnené_výdavky_obnova!AN35)</f>
        <v/>
      </c>
      <c r="C33" s="181" t="str">
        <f>IF(Oprávnené_výdavky_obnova!AL35="","",Oprávnené_výdavky_obnova!B35)</f>
        <v/>
      </c>
      <c r="D33" s="182" t="str">
        <f>IF(Oprávnené_výdavky_obnova!AL35="","",Oprávnené_výdavky_obnova!AO35)</f>
        <v/>
      </c>
      <c r="E33" s="182" t="str">
        <f>IF(Oprávnené_výdavky_obnova!AL35="","",Oprávnené_výdavky_obnova!AP35)</f>
        <v/>
      </c>
      <c r="F33" s="182" t="str">
        <f>IF(Oprávnené_výdavky_obnova!AL35="","",Oprávnené_výdavky_obnova!AQ35)</f>
        <v/>
      </c>
      <c r="G33" s="183" t="str">
        <f>IF(Oprávnené_výdavky_obnova!AL35="","",Oprávnené_výdavky_obnova!I35)</f>
        <v/>
      </c>
      <c r="H33" s="208" t="str">
        <f>IF(D33="","",SUMIFS(Oprávnené_výdavky_obnova!$K$15:$K$214,JPRL,BO33,Oprávnené_výdavky_obnova!$J$15:$J$214,Oprávnené_výdavky_obnova!$CC$8)+SUMIFS(Oprávnené_výdavky_obnova!$K$15:$K$214,JPRL,BO33,Oprávnené_výdavky_obnova!$J$15:$J$214,Oprávnené_výdavky_obnova!$CC$9))</f>
        <v/>
      </c>
      <c r="I33" s="179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32">
        <f t="array" ref="T33">IF(AND(D33&lt;&gt;"",OR($J$11=Smrek,$K$11=Smrek,$L$11=Smrek,$M$11=Smrek,$N$11=Smrek,$O$11=Smrek,$P$11=Smrek,$Q$11=Smrek,$R$11=Smrek,$S$11=Smrek)),1,0)</f>
        <v>0</v>
      </c>
      <c r="U33" s="132">
        <f t="shared" si="4"/>
        <v>0</v>
      </c>
      <c r="V33" s="164" t="str">
        <f t="array" ref="V33">IF($D33="","",IF(AND(J33&gt;=0.3,I33="nie",Oprávnené_výdavky_obnova!DG35&gt;=0.3,OR($J$11=Smrek)),0,IF(AND(Oprávnené_výdavky_obnova!DG35&gt;=0.3,J33&gt;=0.3),1,0)))</f>
        <v/>
      </c>
      <c r="W33" s="164" t="str">
        <f t="array" ref="W33">IF($D33="","",IF(AND(K33&gt;=0.3,I33="nie",Oprávnené_výdavky_obnova!DH35&gt;=0.3,OR($K$11=Smrek)),0,IF(AND(Oprávnené_výdavky_obnova!DH35&gt;=0.3,K33&gt;=0.3),1,0)))</f>
        <v/>
      </c>
      <c r="X33" s="164" t="str">
        <f t="array" ref="X33">IF($D33="","",IF(AND(L33&gt;=0.3,I33="nie",Oprávnené_výdavky_obnova!DI35&gt;=0.3,OR($L$11=Smrek)),0,IF(AND(Oprávnené_výdavky_obnova!DI35&gt;=0.3,L33&gt;=0.3),1,0)))</f>
        <v/>
      </c>
      <c r="Y33" s="164" t="str">
        <f t="array" ref="Y33">IF($D33="","",IF(AND(M33&gt;=0.3,I33="nie",Oprávnené_výdavky_obnova!DJ35&gt;=0.3,OR($M$11=Smrek)),0,IF(AND(Oprávnené_výdavky_obnova!DJ35&gt;=0.3,M33&gt;=0.3),1,0)))</f>
        <v/>
      </c>
      <c r="Z33" s="164" t="str">
        <f t="array" ref="Z33">IF($D33="","",IF(AND(N33&gt;=0.3,I33="nie",Oprávnené_výdavky_obnova!DK35&gt;=0.3,OR($N$11=Smrek)),0,IF(AND(Oprávnené_výdavky_obnova!DK35&gt;=0.3,N33&gt;=0.3),1,0)))</f>
        <v/>
      </c>
      <c r="AA33" s="164" t="str">
        <f t="array" ref="AA33">IF($D33="","",IF(AND(O33&gt;=0.3,I33="nie",Oprávnené_výdavky_obnova!DL35&gt;=0.3,OR($O$11=Smrek)),0,IF(AND(Oprávnené_výdavky_obnova!DL35&gt;=0.3,O33&gt;=0.3),1,0)))</f>
        <v/>
      </c>
      <c r="AB33" s="164" t="str">
        <f t="array" ref="AB33">IF($D33="","",IF(AND(P33&gt;=0.3,I33="nie",Oprávnené_výdavky_obnova!DM35&gt;=0.3,OR($P$11=Smrek)),0,IF(AND(Oprávnené_výdavky_obnova!DM35&gt;=0.3,P33&gt;=0.3),1,0)))</f>
        <v/>
      </c>
      <c r="AC33" s="164" t="str">
        <f t="array" ref="AC33">IF($D33="","",IF(AND(Q33&gt;=0.3,I33="nie",Oprávnené_výdavky_obnova!DN35&gt;=0.3,OR($Q$11=Smrek)),0,IF(AND(Oprávnené_výdavky_obnova!DN35&gt;=0.3,Q33&gt;=0.3),1,0)))</f>
        <v/>
      </c>
      <c r="AD33" s="164" t="str">
        <f t="array" ref="AD33">IF($D33="","",IF(AND(R33&gt;=0.3,I33="nie",Oprávnené_výdavky_obnova!DO35&gt;=0.3,OR($R$11=Smrek)),0,IF(AND(Oprávnené_výdavky_obnova!DO35&gt;=0.3,R33&gt;=0.3),1,0)))</f>
        <v/>
      </c>
      <c r="AE33" s="164" t="str">
        <f t="array" ref="AE33">IF($D33="","",IF(AND(S33&gt;=0.3,I33="nie",Oprávnené_výdavky_obnova!DP35&gt;=0.3,OR($S$11=Smrek)),0,IF(AND(Oprávnené_výdavky_obnova!DP35&gt;=0.3,S33&gt;=0.3),1,0)))</f>
        <v/>
      </c>
      <c r="AF33" s="164">
        <f t="shared" si="5"/>
        <v>0</v>
      </c>
      <c r="AG33" s="164" t="str">
        <f t="array" ref="AG33">IF($D33="","",IF(AND(J33&gt;=0.1,I33="nie",Oprávnené_výdavky_obnova!DG35&gt;=0.1,OR($J$11=Smrek)),0,IF(AND(Oprávnené_výdavky_obnova!DG35&gt;=0.1,J33&gt;=0.1),1,0)))</f>
        <v/>
      </c>
      <c r="AH33" s="164" t="str">
        <f t="array" ref="AH33">IF($D33="","",IF(AND(K33&gt;=0.1,I33="nie",Oprávnené_výdavky_obnova!DH35&gt;=0.1,OR($K$11=Smrek)),0,IF(AND(Oprávnené_výdavky_obnova!DH35&gt;=0.1,K33&gt;=0.1),1,0)))</f>
        <v/>
      </c>
      <c r="AI33" s="164" t="str">
        <f t="array" ref="AI33">IF($D33="","",IF(AND(L33&gt;=0.1,I33="nie",Oprávnené_výdavky_obnova!DI35&gt;=0.1,OR($L$11=Smrek)),0,IF(AND(Oprávnené_výdavky_obnova!DI35&gt;=0.1,L33&gt;=0.1),1,0)))</f>
        <v/>
      </c>
      <c r="AJ33" s="164" t="str">
        <f t="array" ref="AJ33">IF($D33="","",IF(AND(M33&gt;=0.1,I33="nie",Oprávnené_výdavky_obnova!DJ35&gt;=0.1,OR($M$11=Smrek)),0,IF(AND(Oprávnené_výdavky_obnova!DJ35&gt;=0.1,M33&gt;=0.1),1,0)))</f>
        <v/>
      </c>
      <c r="AK33" s="164" t="str">
        <f t="array" ref="AK33">IF($D33="","",IF(AND(N33&gt;=0.1,I33="nie",Oprávnené_výdavky_obnova!DK35&gt;=0.1,OR($N$11=Smrek)),0,IF(AND(Oprávnené_výdavky_obnova!DK35&gt;=0.1,N33&gt;=0.1),1,0)))</f>
        <v/>
      </c>
      <c r="AL33" s="164" t="str">
        <f t="array" ref="AL33">IF($D33="","",IF(AND(O33&gt;=0.1,I33="nie",Oprávnené_výdavky_obnova!DL35&gt;=0.1,OR($O$11=Smrek)),0,IF(AND(Oprávnené_výdavky_obnova!DL35&gt;=0.1,O33&gt;=0.1),1,0)))</f>
        <v/>
      </c>
      <c r="AM33" s="164" t="str">
        <f t="array" ref="AM33">IF($D33="","",IF(AND(P33&gt;=0.1,I33="nie",Oprávnené_výdavky_obnova!DM35&gt;=0.1,OR($P$11=Smrek)),0,IF(AND(Oprávnené_výdavky_obnova!DM35&gt;=0.1,P33&gt;=0.1),1,0)))</f>
        <v/>
      </c>
      <c r="AN33" s="164" t="str">
        <f t="array" ref="AN33">IF($D33="","",IF(AND(Q33&gt;=0.1,I33="nie",Oprávnené_výdavky_obnova!DN35&gt;=0.1,OR($Q$11=Smrek)),0,IF(AND(Oprávnené_výdavky_obnova!DN35&gt;=0.1,Q33&gt;=0.1),1,0)))</f>
        <v/>
      </c>
      <c r="AO33" s="164" t="str">
        <f t="array" ref="AO33">IF($D33="","",IF(AND(R33&gt;=0.1,I33="nie",Oprávnené_výdavky_obnova!DO35&gt;=0.1,OR($R$11=Smrek)),0,IF(AND(Oprávnené_výdavky_obnova!DO35&gt;=0.1,R33&gt;=0.1),1,0)))</f>
        <v/>
      </c>
      <c r="AP33" s="164" t="str">
        <f t="array" ref="AP33">IF($D33="","",IF(AND(S33&gt;=0.1,I33="nie",Oprávnené_výdavky_obnova!DP35&gt;=0.1,OR($S$11=Smrek)),0,IF(AND(Oprávnené_výdavky_obnova!DP35&gt;=0.1,S33&gt;=0.1),1,0)))</f>
        <v/>
      </c>
      <c r="AQ33" s="164">
        <f t="shared" si="6"/>
        <v>0</v>
      </c>
      <c r="AR33" s="132">
        <f t="shared" si="7"/>
        <v>0</v>
      </c>
      <c r="AS33" s="132" t="str">
        <f t="shared" si="8"/>
        <v/>
      </c>
      <c r="AT33" s="164">
        <f>IF(AND(J33="",OR(Oprávnené_výdavky_obnova!CW35&gt;0,Oprávnené_výdavky_obnova!DG35&gt;0)),1,0)</f>
        <v>0</v>
      </c>
      <c r="AU33" s="164">
        <f>IF(AND(K33="",OR(Oprávnené_výdavky_obnova!CX35&gt;0,Oprávnené_výdavky_obnova!DH35&gt;0)),1,0)</f>
        <v>0</v>
      </c>
      <c r="AV33" s="164">
        <f>IF(AND(L33="",OR(Oprávnené_výdavky_obnova!CY35&gt;0,Oprávnené_výdavky_obnova!DI35&gt;0)),1,0)</f>
        <v>0</v>
      </c>
      <c r="AW33" s="164">
        <f>IF(AND(M33="",OR(Oprávnené_výdavky_obnova!CZ35&gt;0,Oprávnené_výdavky_obnova!DJ35&gt;0)),1,0)</f>
        <v>0</v>
      </c>
      <c r="AX33" s="164">
        <f>IF(AND(N33="",OR(Oprávnené_výdavky_obnova!DA35&gt;0,Oprávnené_výdavky_obnova!DK35&gt;0)),1,0)</f>
        <v>0</v>
      </c>
      <c r="AY33" s="164">
        <f>IF(AND(O33="",OR(Oprávnené_výdavky_obnova!DB35&gt;0,Oprávnené_výdavky_obnova!DL35&gt;0)),1,0)</f>
        <v>0</v>
      </c>
      <c r="AZ33" s="164">
        <f>IF(AND(P33="",OR(Oprávnené_výdavky_obnova!DC35&gt;0,Oprávnené_výdavky_obnova!DM35&gt;0)),1,0)</f>
        <v>0</v>
      </c>
      <c r="BA33" s="164">
        <f>IF(AND(Q33="",OR(Oprávnené_výdavky_obnova!DD35&gt;0,Oprávnené_výdavky_obnova!DN35&gt;0)),1,0)</f>
        <v>0</v>
      </c>
      <c r="BB33" s="164">
        <f>IF(AND(R33="",OR(Oprávnené_výdavky_obnova!DE35&gt;0,Oprávnené_výdavky_obnova!DO35&gt;0)),1,0)</f>
        <v>0</v>
      </c>
      <c r="BC33" s="164">
        <f>IF(AND(S33="",OR(Oprávnené_výdavky_obnova!DF35&gt;0,Oprávnené_výdavky_obnova!DP35&gt;0)),1,0)</f>
        <v>0</v>
      </c>
      <c r="BE33" s="132">
        <f t="array" ref="BE33">IF(AND($J$13=Smrek,OR(V33&gt;=0.3,AG33&gt;=0.1)),1,0)</f>
        <v>0</v>
      </c>
      <c r="BF33" s="132">
        <f t="array" ref="BF33">IF(AND($JK33=Smrek,OR(W33&gt;=0.3,AH33&gt;=0.1)),1,0)</f>
        <v>0</v>
      </c>
      <c r="BG33" s="132">
        <f t="array" ref="BG33">IF(AND($L$13=Smrek,OR(X33&gt;=0.3,AI33&gt;=0.1)),1,0)</f>
        <v>0</v>
      </c>
      <c r="BH33" s="132">
        <f t="array" ref="BH33">IF(AND($M$13=Smrek,OR(Y33&gt;=0.3,AJ33&gt;=0.1)),1,0)</f>
        <v>0</v>
      </c>
      <c r="BI33" s="132">
        <f t="array" ref="BI33">IF(AND($N$13=Smrek,OR(Z33&gt;=0.3,AK33&gt;=0.1)),1,0)</f>
        <v>0</v>
      </c>
      <c r="BJ33" s="132">
        <f t="array" ref="BJ33">IF(AND($O$13=Smrek,OR(AA33&gt;=0.3,AL33&gt;=0.1)),1,0)</f>
        <v>0</v>
      </c>
      <c r="BK33" s="132">
        <f t="array" ref="BK33">IF(AND($P$13=Smrek,OR(AB33&gt;=0.3,AM33&gt;=0.1)),1,0)</f>
        <v>0</v>
      </c>
      <c r="BL33" s="132">
        <f t="array" ref="BL33">IF(AND($Q$13=Smrek,OR(AC33&gt;=0.3,AN33&gt;=0.1)),1,0)</f>
        <v>0</v>
      </c>
      <c r="BM33" s="132">
        <f t="array" ref="BM33">IF(AND($R$13=Smrek,OR(AD33&gt;=0.3,AO33&gt;=0.1)),1,0)</f>
        <v>0</v>
      </c>
      <c r="BN33" s="132">
        <f t="array" ref="BN33">IF(AND($S$13=Smrek,OR(AE33&gt;=0.3,AP33&gt;=0.1)),1,0)</f>
        <v>0</v>
      </c>
      <c r="BO33" s="206" t="str">
        <f t="shared" si="9"/>
        <v/>
      </c>
    </row>
    <row r="34" spans="1:67" ht="17.100000000000001" customHeight="1" x14ac:dyDescent="0.25">
      <c r="A34" s="144">
        <v>22</v>
      </c>
      <c r="B34" s="180" t="str">
        <f>IF(Oprávnené_výdavky_obnova!AL36="","",Oprávnené_výdavky_obnova!AN36)</f>
        <v/>
      </c>
      <c r="C34" s="181" t="str">
        <f>IF(Oprávnené_výdavky_obnova!AL36="","",Oprávnené_výdavky_obnova!B36)</f>
        <v/>
      </c>
      <c r="D34" s="182" t="str">
        <f>IF(Oprávnené_výdavky_obnova!AL36="","",Oprávnené_výdavky_obnova!AO36)</f>
        <v/>
      </c>
      <c r="E34" s="182" t="str">
        <f>IF(Oprávnené_výdavky_obnova!AL36="","",Oprávnené_výdavky_obnova!AP36)</f>
        <v/>
      </c>
      <c r="F34" s="182" t="str">
        <f>IF(Oprávnené_výdavky_obnova!AL36="","",Oprávnené_výdavky_obnova!AQ36)</f>
        <v/>
      </c>
      <c r="G34" s="183" t="str">
        <f>IF(Oprávnené_výdavky_obnova!AL36="","",Oprávnené_výdavky_obnova!I36)</f>
        <v/>
      </c>
      <c r="H34" s="208" t="str">
        <f>IF(D34="","",SUMIFS(Oprávnené_výdavky_obnova!$K$15:$K$214,JPRL,BO34,Oprávnené_výdavky_obnova!$J$15:$J$214,Oprávnené_výdavky_obnova!$CC$8)+SUMIFS(Oprávnené_výdavky_obnova!$K$15:$K$214,JPRL,BO34,Oprávnené_výdavky_obnova!$J$15:$J$214,Oprávnené_výdavky_obnova!$CC$9))</f>
        <v/>
      </c>
      <c r="I34" s="179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32">
        <f t="array" ref="T34">IF(AND(D34&lt;&gt;"",OR($J$11=Smrek,$K$11=Smrek,$L$11=Smrek,$M$11=Smrek,$N$11=Smrek,$O$11=Smrek,$P$11=Smrek,$Q$11=Smrek,$R$11=Smrek,$S$11=Smrek)),1,0)</f>
        <v>0</v>
      </c>
      <c r="U34" s="132">
        <f t="shared" si="4"/>
        <v>0</v>
      </c>
      <c r="V34" s="164" t="str">
        <f t="array" ref="V34">IF($D34="","",IF(AND(J34&gt;=0.3,I34="nie",Oprávnené_výdavky_obnova!DG36&gt;=0.3,OR($J$11=Smrek)),0,IF(AND(Oprávnené_výdavky_obnova!DG36&gt;=0.3,J34&gt;=0.3),1,0)))</f>
        <v/>
      </c>
      <c r="W34" s="164" t="str">
        <f t="array" ref="W34">IF($D34="","",IF(AND(K34&gt;=0.3,I34="nie",Oprávnené_výdavky_obnova!DH36&gt;=0.3,OR($K$11=Smrek)),0,IF(AND(Oprávnené_výdavky_obnova!DH36&gt;=0.3,K34&gt;=0.3),1,0)))</f>
        <v/>
      </c>
      <c r="X34" s="164" t="str">
        <f t="array" ref="X34">IF($D34="","",IF(AND(L34&gt;=0.3,I34="nie",Oprávnené_výdavky_obnova!DI36&gt;=0.3,OR($L$11=Smrek)),0,IF(AND(Oprávnené_výdavky_obnova!DI36&gt;=0.3,L34&gt;=0.3),1,0)))</f>
        <v/>
      </c>
      <c r="Y34" s="164" t="str">
        <f t="array" ref="Y34">IF($D34="","",IF(AND(M34&gt;=0.3,I34="nie",Oprávnené_výdavky_obnova!DJ36&gt;=0.3,OR($M$11=Smrek)),0,IF(AND(Oprávnené_výdavky_obnova!DJ36&gt;=0.3,M34&gt;=0.3),1,0)))</f>
        <v/>
      </c>
      <c r="Z34" s="164" t="str">
        <f t="array" ref="Z34">IF($D34="","",IF(AND(N34&gt;=0.3,I34="nie",Oprávnené_výdavky_obnova!DK36&gt;=0.3,OR($N$11=Smrek)),0,IF(AND(Oprávnené_výdavky_obnova!DK36&gt;=0.3,N34&gt;=0.3),1,0)))</f>
        <v/>
      </c>
      <c r="AA34" s="164" t="str">
        <f t="array" ref="AA34">IF($D34="","",IF(AND(O34&gt;=0.3,I34="nie",Oprávnené_výdavky_obnova!DL36&gt;=0.3,OR($O$11=Smrek)),0,IF(AND(Oprávnené_výdavky_obnova!DL36&gt;=0.3,O34&gt;=0.3),1,0)))</f>
        <v/>
      </c>
      <c r="AB34" s="164" t="str">
        <f t="array" ref="AB34">IF($D34="","",IF(AND(P34&gt;=0.3,I34="nie",Oprávnené_výdavky_obnova!DM36&gt;=0.3,OR($P$11=Smrek)),0,IF(AND(Oprávnené_výdavky_obnova!DM36&gt;=0.3,P34&gt;=0.3),1,0)))</f>
        <v/>
      </c>
      <c r="AC34" s="164" t="str">
        <f t="array" ref="AC34">IF($D34="","",IF(AND(Q34&gt;=0.3,I34="nie",Oprávnené_výdavky_obnova!DN36&gt;=0.3,OR($Q$11=Smrek)),0,IF(AND(Oprávnené_výdavky_obnova!DN36&gt;=0.3,Q34&gt;=0.3),1,0)))</f>
        <v/>
      </c>
      <c r="AD34" s="164" t="str">
        <f t="array" ref="AD34">IF($D34="","",IF(AND(R34&gt;=0.3,I34="nie",Oprávnené_výdavky_obnova!DO36&gt;=0.3,OR($R$11=Smrek)),0,IF(AND(Oprávnené_výdavky_obnova!DO36&gt;=0.3,R34&gt;=0.3),1,0)))</f>
        <v/>
      </c>
      <c r="AE34" s="164" t="str">
        <f t="array" ref="AE34">IF($D34="","",IF(AND(S34&gt;=0.3,I34="nie",Oprávnené_výdavky_obnova!DP36&gt;=0.3,OR($S$11=Smrek)),0,IF(AND(Oprávnené_výdavky_obnova!DP36&gt;=0.3,S34&gt;=0.3),1,0)))</f>
        <v/>
      </c>
      <c r="AF34" s="164">
        <f t="shared" si="5"/>
        <v>0</v>
      </c>
      <c r="AG34" s="164" t="str">
        <f t="array" ref="AG34">IF($D34="","",IF(AND(J34&gt;=0.1,I34="nie",Oprávnené_výdavky_obnova!DG36&gt;=0.1,OR($J$11=Smrek)),0,IF(AND(Oprávnené_výdavky_obnova!DG36&gt;=0.1,J34&gt;=0.1),1,0)))</f>
        <v/>
      </c>
      <c r="AH34" s="164" t="str">
        <f t="array" ref="AH34">IF($D34="","",IF(AND(K34&gt;=0.1,I34="nie",Oprávnené_výdavky_obnova!DH36&gt;=0.1,OR($K$11=Smrek)),0,IF(AND(Oprávnené_výdavky_obnova!DH36&gt;=0.1,K34&gt;=0.1),1,0)))</f>
        <v/>
      </c>
      <c r="AI34" s="164" t="str">
        <f t="array" ref="AI34">IF($D34="","",IF(AND(L34&gt;=0.1,I34="nie",Oprávnené_výdavky_obnova!DI36&gt;=0.1,OR($L$11=Smrek)),0,IF(AND(Oprávnené_výdavky_obnova!DI36&gt;=0.1,L34&gt;=0.1),1,0)))</f>
        <v/>
      </c>
      <c r="AJ34" s="164" t="str">
        <f t="array" ref="AJ34">IF($D34="","",IF(AND(M34&gt;=0.1,I34="nie",Oprávnené_výdavky_obnova!DJ36&gt;=0.1,OR($M$11=Smrek)),0,IF(AND(Oprávnené_výdavky_obnova!DJ36&gt;=0.1,M34&gt;=0.1),1,0)))</f>
        <v/>
      </c>
      <c r="AK34" s="164" t="str">
        <f t="array" ref="AK34">IF($D34="","",IF(AND(N34&gt;=0.1,I34="nie",Oprávnené_výdavky_obnova!DK36&gt;=0.1,OR($N$11=Smrek)),0,IF(AND(Oprávnené_výdavky_obnova!DK36&gt;=0.1,N34&gt;=0.1),1,0)))</f>
        <v/>
      </c>
      <c r="AL34" s="164" t="str">
        <f t="array" ref="AL34">IF($D34="","",IF(AND(O34&gt;=0.1,I34="nie",Oprávnené_výdavky_obnova!DL36&gt;=0.1,OR($O$11=Smrek)),0,IF(AND(Oprávnené_výdavky_obnova!DL36&gt;=0.1,O34&gt;=0.1),1,0)))</f>
        <v/>
      </c>
      <c r="AM34" s="164" t="str">
        <f t="array" ref="AM34">IF($D34="","",IF(AND(P34&gt;=0.1,I34="nie",Oprávnené_výdavky_obnova!DM36&gt;=0.1,OR($P$11=Smrek)),0,IF(AND(Oprávnené_výdavky_obnova!DM36&gt;=0.1,P34&gt;=0.1),1,0)))</f>
        <v/>
      </c>
      <c r="AN34" s="164" t="str">
        <f t="array" ref="AN34">IF($D34="","",IF(AND(Q34&gt;=0.1,I34="nie",Oprávnené_výdavky_obnova!DN36&gt;=0.1,OR($Q$11=Smrek)),0,IF(AND(Oprávnené_výdavky_obnova!DN36&gt;=0.1,Q34&gt;=0.1),1,0)))</f>
        <v/>
      </c>
      <c r="AO34" s="164" t="str">
        <f t="array" ref="AO34">IF($D34="","",IF(AND(R34&gt;=0.1,I34="nie",Oprávnené_výdavky_obnova!DO36&gt;=0.1,OR($R$11=Smrek)),0,IF(AND(Oprávnené_výdavky_obnova!DO36&gt;=0.1,R34&gt;=0.1),1,0)))</f>
        <v/>
      </c>
      <c r="AP34" s="164" t="str">
        <f t="array" ref="AP34">IF($D34="","",IF(AND(S34&gt;=0.1,I34="nie",Oprávnené_výdavky_obnova!DP36&gt;=0.1,OR($S$11=Smrek)),0,IF(AND(Oprávnené_výdavky_obnova!DP36&gt;=0.1,S34&gt;=0.1),1,0)))</f>
        <v/>
      </c>
      <c r="AQ34" s="164">
        <f t="shared" si="6"/>
        <v>0</v>
      </c>
      <c r="AR34" s="132">
        <f t="shared" si="7"/>
        <v>0</v>
      </c>
      <c r="AS34" s="132" t="str">
        <f t="shared" si="8"/>
        <v/>
      </c>
      <c r="AT34" s="164">
        <f>IF(AND(J34="",OR(Oprávnené_výdavky_obnova!CW36&gt;0,Oprávnené_výdavky_obnova!DG36&gt;0)),1,0)</f>
        <v>0</v>
      </c>
      <c r="AU34" s="164">
        <f>IF(AND(K34="",OR(Oprávnené_výdavky_obnova!CX36&gt;0,Oprávnené_výdavky_obnova!DH36&gt;0)),1,0)</f>
        <v>0</v>
      </c>
      <c r="AV34" s="164">
        <f>IF(AND(L34="",OR(Oprávnené_výdavky_obnova!CY36&gt;0,Oprávnené_výdavky_obnova!DI36&gt;0)),1,0)</f>
        <v>0</v>
      </c>
      <c r="AW34" s="164">
        <f>IF(AND(M34="",OR(Oprávnené_výdavky_obnova!CZ36&gt;0,Oprávnené_výdavky_obnova!DJ36&gt;0)),1,0)</f>
        <v>0</v>
      </c>
      <c r="AX34" s="164">
        <f>IF(AND(N34="",OR(Oprávnené_výdavky_obnova!DA36&gt;0,Oprávnené_výdavky_obnova!DK36&gt;0)),1,0)</f>
        <v>0</v>
      </c>
      <c r="AY34" s="164">
        <f>IF(AND(O34="",OR(Oprávnené_výdavky_obnova!DB36&gt;0,Oprávnené_výdavky_obnova!DL36&gt;0)),1,0)</f>
        <v>0</v>
      </c>
      <c r="AZ34" s="164">
        <f>IF(AND(P34="",OR(Oprávnené_výdavky_obnova!DC36&gt;0,Oprávnené_výdavky_obnova!DM36&gt;0)),1,0)</f>
        <v>0</v>
      </c>
      <c r="BA34" s="164">
        <f>IF(AND(Q34="",OR(Oprávnené_výdavky_obnova!DD36&gt;0,Oprávnené_výdavky_obnova!DN36&gt;0)),1,0)</f>
        <v>0</v>
      </c>
      <c r="BB34" s="164">
        <f>IF(AND(R34="",OR(Oprávnené_výdavky_obnova!DE36&gt;0,Oprávnené_výdavky_obnova!DO36&gt;0)),1,0)</f>
        <v>0</v>
      </c>
      <c r="BC34" s="164">
        <f>IF(AND(S34="",OR(Oprávnené_výdavky_obnova!DF36&gt;0,Oprávnené_výdavky_obnova!DP36&gt;0)),1,0)</f>
        <v>0</v>
      </c>
      <c r="BE34" s="132">
        <f t="array" ref="BE34">IF(AND($J$13=Smrek,OR(V34&gt;=0.3,AG34&gt;=0.1)),1,0)</f>
        <v>0</v>
      </c>
      <c r="BF34" s="132">
        <f t="array" ref="BF34">IF(AND($JK34=Smrek,OR(W34&gt;=0.3,AH34&gt;=0.1)),1,0)</f>
        <v>0</v>
      </c>
      <c r="BG34" s="132">
        <f t="array" ref="BG34">IF(AND($L$13=Smrek,OR(X34&gt;=0.3,AI34&gt;=0.1)),1,0)</f>
        <v>0</v>
      </c>
      <c r="BH34" s="132">
        <f t="array" ref="BH34">IF(AND($M$13=Smrek,OR(Y34&gt;=0.3,AJ34&gt;=0.1)),1,0)</f>
        <v>0</v>
      </c>
      <c r="BI34" s="132">
        <f t="array" ref="BI34">IF(AND($N$13=Smrek,OR(Z34&gt;=0.3,AK34&gt;=0.1)),1,0)</f>
        <v>0</v>
      </c>
      <c r="BJ34" s="132">
        <f t="array" ref="BJ34">IF(AND($O$13=Smrek,OR(AA34&gt;=0.3,AL34&gt;=0.1)),1,0)</f>
        <v>0</v>
      </c>
      <c r="BK34" s="132">
        <f t="array" ref="BK34">IF(AND($P$13=Smrek,OR(AB34&gt;=0.3,AM34&gt;=0.1)),1,0)</f>
        <v>0</v>
      </c>
      <c r="BL34" s="132">
        <f t="array" ref="BL34">IF(AND($Q$13=Smrek,OR(AC34&gt;=0.3,AN34&gt;=0.1)),1,0)</f>
        <v>0</v>
      </c>
      <c r="BM34" s="132">
        <f t="array" ref="BM34">IF(AND($R$13=Smrek,OR(AD34&gt;=0.3,AO34&gt;=0.1)),1,0)</f>
        <v>0</v>
      </c>
      <c r="BN34" s="132">
        <f t="array" ref="BN34">IF(AND($S$13=Smrek,OR(AE34&gt;=0.3,AP34&gt;=0.1)),1,0)</f>
        <v>0</v>
      </c>
      <c r="BO34" s="206" t="str">
        <f t="shared" si="9"/>
        <v/>
      </c>
    </row>
    <row r="35" spans="1:67" ht="17.100000000000001" customHeight="1" x14ac:dyDescent="0.25">
      <c r="A35" s="144">
        <v>23</v>
      </c>
      <c r="B35" s="180" t="str">
        <f>IF(Oprávnené_výdavky_obnova!AL37="","",Oprávnené_výdavky_obnova!AN37)</f>
        <v/>
      </c>
      <c r="C35" s="181" t="str">
        <f>IF(Oprávnené_výdavky_obnova!AL37="","",Oprávnené_výdavky_obnova!B37)</f>
        <v/>
      </c>
      <c r="D35" s="182" t="str">
        <f>IF(Oprávnené_výdavky_obnova!AL37="","",Oprávnené_výdavky_obnova!AO37)</f>
        <v/>
      </c>
      <c r="E35" s="182" t="str">
        <f>IF(Oprávnené_výdavky_obnova!AL37="","",Oprávnené_výdavky_obnova!AP37)</f>
        <v/>
      </c>
      <c r="F35" s="182" t="str">
        <f>IF(Oprávnené_výdavky_obnova!AL37="","",Oprávnené_výdavky_obnova!AQ37)</f>
        <v/>
      </c>
      <c r="G35" s="183" t="str">
        <f>IF(Oprávnené_výdavky_obnova!AL37="","",Oprávnené_výdavky_obnova!I37)</f>
        <v/>
      </c>
      <c r="H35" s="208" t="str">
        <f>IF(D35="","",SUMIFS(Oprávnené_výdavky_obnova!$K$15:$K$214,JPRL,BO35,Oprávnené_výdavky_obnova!$J$15:$J$214,Oprávnené_výdavky_obnova!$CC$8)+SUMIFS(Oprávnené_výdavky_obnova!$K$15:$K$214,JPRL,BO35,Oprávnené_výdavky_obnova!$J$15:$J$214,Oprávnené_výdavky_obnova!$CC$9))</f>
        <v/>
      </c>
      <c r="I35" s="179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32">
        <f t="array" ref="T35">IF(AND(D35&lt;&gt;"",OR($J$11=Smrek,$K$11=Smrek,$L$11=Smrek,$M$11=Smrek,$N$11=Smrek,$O$11=Smrek,$P$11=Smrek,$Q$11=Smrek,$R$11=Smrek,$S$11=Smrek)),1,0)</f>
        <v>0</v>
      </c>
      <c r="U35" s="132">
        <f t="shared" si="4"/>
        <v>0</v>
      </c>
      <c r="V35" s="164" t="str">
        <f t="array" ref="V35">IF($D35="","",IF(AND(J35&gt;=0.3,I35="nie",Oprávnené_výdavky_obnova!DG37&gt;=0.3,OR($J$11=Smrek)),0,IF(AND(Oprávnené_výdavky_obnova!DG37&gt;=0.3,J35&gt;=0.3),1,0)))</f>
        <v/>
      </c>
      <c r="W35" s="164" t="str">
        <f t="array" ref="W35">IF($D35="","",IF(AND(K35&gt;=0.3,I35="nie",Oprávnené_výdavky_obnova!DH37&gt;=0.3,OR($K$11=Smrek)),0,IF(AND(Oprávnené_výdavky_obnova!DH37&gt;=0.3,K35&gt;=0.3),1,0)))</f>
        <v/>
      </c>
      <c r="X35" s="164" t="str">
        <f t="array" ref="X35">IF($D35="","",IF(AND(L35&gt;=0.3,I35="nie",Oprávnené_výdavky_obnova!DI37&gt;=0.3,OR($L$11=Smrek)),0,IF(AND(Oprávnené_výdavky_obnova!DI37&gt;=0.3,L35&gt;=0.3),1,0)))</f>
        <v/>
      </c>
      <c r="Y35" s="164" t="str">
        <f t="array" ref="Y35">IF($D35="","",IF(AND(M35&gt;=0.3,I35="nie",Oprávnené_výdavky_obnova!DJ37&gt;=0.3,OR($M$11=Smrek)),0,IF(AND(Oprávnené_výdavky_obnova!DJ37&gt;=0.3,M35&gt;=0.3),1,0)))</f>
        <v/>
      </c>
      <c r="Z35" s="164" t="str">
        <f t="array" ref="Z35">IF($D35="","",IF(AND(N35&gt;=0.3,I35="nie",Oprávnené_výdavky_obnova!DK37&gt;=0.3,OR($N$11=Smrek)),0,IF(AND(Oprávnené_výdavky_obnova!DK37&gt;=0.3,N35&gt;=0.3),1,0)))</f>
        <v/>
      </c>
      <c r="AA35" s="164" t="str">
        <f t="array" ref="AA35">IF($D35="","",IF(AND(O35&gt;=0.3,I35="nie",Oprávnené_výdavky_obnova!DL37&gt;=0.3,OR($O$11=Smrek)),0,IF(AND(Oprávnené_výdavky_obnova!DL37&gt;=0.3,O35&gt;=0.3),1,0)))</f>
        <v/>
      </c>
      <c r="AB35" s="164" t="str">
        <f t="array" ref="AB35">IF($D35="","",IF(AND(P35&gt;=0.3,I35="nie",Oprávnené_výdavky_obnova!DM37&gt;=0.3,OR($P$11=Smrek)),0,IF(AND(Oprávnené_výdavky_obnova!DM37&gt;=0.3,P35&gt;=0.3),1,0)))</f>
        <v/>
      </c>
      <c r="AC35" s="164" t="str">
        <f t="array" ref="AC35">IF($D35="","",IF(AND(Q35&gt;=0.3,I35="nie",Oprávnené_výdavky_obnova!DN37&gt;=0.3,OR($Q$11=Smrek)),0,IF(AND(Oprávnené_výdavky_obnova!DN37&gt;=0.3,Q35&gt;=0.3),1,0)))</f>
        <v/>
      </c>
      <c r="AD35" s="164" t="str">
        <f t="array" ref="AD35">IF($D35="","",IF(AND(R35&gt;=0.3,I35="nie",Oprávnené_výdavky_obnova!DO37&gt;=0.3,OR($R$11=Smrek)),0,IF(AND(Oprávnené_výdavky_obnova!DO37&gt;=0.3,R35&gt;=0.3),1,0)))</f>
        <v/>
      </c>
      <c r="AE35" s="164" t="str">
        <f t="array" ref="AE35">IF($D35="","",IF(AND(S35&gt;=0.3,I35="nie",Oprávnené_výdavky_obnova!DP37&gt;=0.3,OR($S$11=Smrek)),0,IF(AND(Oprávnené_výdavky_obnova!DP37&gt;=0.3,S35&gt;=0.3),1,0)))</f>
        <v/>
      </c>
      <c r="AF35" s="164">
        <f t="shared" si="5"/>
        <v>0</v>
      </c>
      <c r="AG35" s="164" t="str">
        <f t="array" ref="AG35">IF($D35="","",IF(AND(J35&gt;=0.1,I35="nie",Oprávnené_výdavky_obnova!DG37&gt;=0.1,OR($J$11=Smrek)),0,IF(AND(Oprávnené_výdavky_obnova!DG37&gt;=0.1,J35&gt;=0.1),1,0)))</f>
        <v/>
      </c>
      <c r="AH35" s="164" t="str">
        <f t="array" ref="AH35">IF($D35="","",IF(AND(K35&gt;=0.1,I35="nie",Oprávnené_výdavky_obnova!DH37&gt;=0.1,OR($K$11=Smrek)),0,IF(AND(Oprávnené_výdavky_obnova!DH37&gt;=0.1,K35&gt;=0.1),1,0)))</f>
        <v/>
      </c>
      <c r="AI35" s="164" t="str">
        <f t="array" ref="AI35">IF($D35="","",IF(AND(L35&gt;=0.1,I35="nie",Oprávnené_výdavky_obnova!DI37&gt;=0.1,OR($L$11=Smrek)),0,IF(AND(Oprávnené_výdavky_obnova!DI37&gt;=0.1,L35&gt;=0.1),1,0)))</f>
        <v/>
      </c>
      <c r="AJ35" s="164" t="str">
        <f t="array" ref="AJ35">IF($D35="","",IF(AND(M35&gt;=0.1,I35="nie",Oprávnené_výdavky_obnova!DJ37&gt;=0.1,OR($M$11=Smrek)),0,IF(AND(Oprávnené_výdavky_obnova!DJ37&gt;=0.1,M35&gt;=0.1),1,0)))</f>
        <v/>
      </c>
      <c r="AK35" s="164" t="str">
        <f t="array" ref="AK35">IF($D35="","",IF(AND(N35&gt;=0.1,I35="nie",Oprávnené_výdavky_obnova!DK37&gt;=0.1,OR($N$11=Smrek)),0,IF(AND(Oprávnené_výdavky_obnova!DK37&gt;=0.1,N35&gt;=0.1),1,0)))</f>
        <v/>
      </c>
      <c r="AL35" s="164" t="str">
        <f t="array" ref="AL35">IF($D35="","",IF(AND(O35&gt;=0.1,I35="nie",Oprávnené_výdavky_obnova!DL37&gt;=0.1,OR($O$11=Smrek)),0,IF(AND(Oprávnené_výdavky_obnova!DL37&gt;=0.1,O35&gt;=0.1),1,0)))</f>
        <v/>
      </c>
      <c r="AM35" s="164" t="str">
        <f t="array" ref="AM35">IF($D35="","",IF(AND(P35&gt;=0.1,I35="nie",Oprávnené_výdavky_obnova!DM37&gt;=0.1,OR($P$11=Smrek)),0,IF(AND(Oprávnené_výdavky_obnova!DM37&gt;=0.1,P35&gt;=0.1),1,0)))</f>
        <v/>
      </c>
      <c r="AN35" s="164" t="str">
        <f t="array" ref="AN35">IF($D35="","",IF(AND(Q35&gt;=0.1,I35="nie",Oprávnené_výdavky_obnova!DN37&gt;=0.1,OR($Q$11=Smrek)),0,IF(AND(Oprávnené_výdavky_obnova!DN37&gt;=0.1,Q35&gt;=0.1),1,0)))</f>
        <v/>
      </c>
      <c r="AO35" s="164" t="str">
        <f t="array" ref="AO35">IF($D35="","",IF(AND(R35&gt;=0.1,I35="nie",Oprávnené_výdavky_obnova!DO37&gt;=0.1,OR($R$11=Smrek)),0,IF(AND(Oprávnené_výdavky_obnova!DO37&gt;=0.1,R35&gt;=0.1),1,0)))</f>
        <v/>
      </c>
      <c r="AP35" s="164" t="str">
        <f t="array" ref="AP35">IF($D35="","",IF(AND(S35&gt;=0.1,I35="nie",Oprávnené_výdavky_obnova!DP37&gt;=0.1,OR($S$11=Smrek)),0,IF(AND(Oprávnené_výdavky_obnova!DP37&gt;=0.1,S35&gt;=0.1),1,0)))</f>
        <v/>
      </c>
      <c r="AQ35" s="164">
        <f t="shared" si="6"/>
        <v>0</v>
      </c>
      <c r="AR35" s="132">
        <f t="shared" si="7"/>
        <v>0</v>
      </c>
      <c r="AS35" s="132" t="str">
        <f t="shared" si="8"/>
        <v/>
      </c>
      <c r="AT35" s="164">
        <f>IF(AND(J35="",OR(Oprávnené_výdavky_obnova!CW37&gt;0,Oprávnené_výdavky_obnova!DG37&gt;0)),1,0)</f>
        <v>0</v>
      </c>
      <c r="AU35" s="164">
        <f>IF(AND(K35="",OR(Oprávnené_výdavky_obnova!CX37&gt;0,Oprávnené_výdavky_obnova!DH37&gt;0)),1,0)</f>
        <v>0</v>
      </c>
      <c r="AV35" s="164">
        <f>IF(AND(L35="",OR(Oprávnené_výdavky_obnova!CY37&gt;0,Oprávnené_výdavky_obnova!DI37&gt;0)),1,0)</f>
        <v>0</v>
      </c>
      <c r="AW35" s="164">
        <f>IF(AND(M35="",OR(Oprávnené_výdavky_obnova!CZ37&gt;0,Oprávnené_výdavky_obnova!DJ37&gt;0)),1,0)</f>
        <v>0</v>
      </c>
      <c r="AX35" s="164">
        <f>IF(AND(N35="",OR(Oprávnené_výdavky_obnova!DA37&gt;0,Oprávnené_výdavky_obnova!DK37&gt;0)),1,0)</f>
        <v>0</v>
      </c>
      <c r="AY35" s="164">
        <f>IF(AND(O35="",OR(Oprávnené_výdavky_obnova!DB37&gt;0,Oprávnené_výdavky_obnova!DL37&gt;0)),1,0)</f>
        <v>0</v>
      </c>
      <c r="AZ35" s="164">
        <f>IF(AND(P35="",OR(Oprávnené_výdavky_obnova!DC37&gt;0,Oprávnené_výdavky_obnova!DM37&gt;0)),1,0)</f>
        <v>0</v>
      </c>
      <c r="BA35" s="164">
        <f>IF(AND(Q35="",OR(Oprávnené_výdavky_obnova!DD37&gt;0,Oprávnené_výdavky_obnova!DN37&gt;0)),1,0)</f>
        <v>0</v>
      </c>
      <c r="BB35" s="164">
        <f>IF(AND(R35="",OR(Oprávnené_výdavky_obnova!DE37&gt;0,Oprávnené_výdavky_obnova!DO37&gt;0)),1,0)</f>
        <v>0</v>
      </c>
      <c r="BC35" s="164">
        <f>IF(AND(S35="",OR(Oprávnené_výdavky_obnova!DF37&gt;0,Oprávnené_výdavky_obnova!DP37&gt;0)),1,0)</f>
        <v>0</v>
      </c>
      <c r="BE35" s="132">
        <f t="array" ref="BE35">IF(AND($J$13=Smrek,OR(V35&gt;=0.3,AG35&gt;=0.1)),1,0)</f>
        <v>0</v>
      </c>
      <c r="BF35" s="132">
        <f t="array" ref="BF35">IF(AND($JK35=Smrek,OR(W35&gt;=0.3,AH35&gt;=0.1)),1,0)</f>
        <v>0</v>
      </c>
      <c r="BG35" s="132">
        <f t="array" ref="BG35">IF(AND($L$13=Smrek,OR(X35&gt;=0.3,AI35&gt;=0.1)),1,0)</f>
        <v>0</v>
      </c>
      <c r="BH35" s="132">
        <f t="array" ref="BH35">IF(AND($M$13=Smrek,OR(Y35&gt;=0.3,AJ35&gt;=0.1)),1,0)</f>
        <v>0</v>
      </c>
      <c r="BI35" s="132">
        <f t="array" ref="BI35">IF(AND($N$13=Smrek,OR(Z35&gt;=0.3,AK35&gt;=0.1)),1,0)</f>
        <v>0</v>
      </c>
      <c r="BJ35" s="132">
        <f t="array" ref="BJ35">IF(AND($O$13=Smrek,OR(AA35&gt;=0.3,AL35&gt;=0.1)),1,0)</f>
        <v>0</v>
      </c>
      <c r="BK35" s="132">
        <f t="array" ref="BK35">IF(AND($P$13=Smrek,OR(AB35&gt;=0.3,AM35&gt;=0.1)),1,0)</f>
        <v>0</v>
      </c>
      <c r="BL35" s="132">
        <f t="array" ref="BL35">IF(AND($Q$13=Smrek,OR(AC35&gt;=0.3,AN35&gt;=0.1)),1,0)</f>
        <v>0</v>
      </c>
      <c r="BM35" s="132">
        <f t="array" ref="BM35">IF(AND($R$13=Smrek,OR(AD35&gt;=0.3,AO35&gt;=0.1)),1,0)</f>
        <v>0</v>
      </c>
      <c r="BN35" s="132">
        <f t="array" ref="BN35">IF(AND($S$13=Smrek,OR(AE35&gt;=0.3,AP35&gt;=0.1)),1,0)</f>
        <v>0</v>
      </c>
      <c r="BO35" s="206" t="str">
        <f t="shared" si="9"/>
        <v/>
      </c>
    </row>
    <row r="36" spans="1:67" ht="17.100000000000001" customHeight="1" x14ac:dyDescent="0.25">
      <c r="A36" s="144">
        <v>24</v>
      </c>
      <c r="B36" s="180" t="str">
        <f>IF(Oprávnené_výdavky_obnova!AL38="","",Oprávnené_výdavky_obnova!AN38)</f>
        <v/>
      </c>
      <c r="C36" s="181" t="str">
        <f>IF(Oprávnené_výdavky_obnova!AL38="","",Oprávnené_výdavky_obnova!B38)</f>
        <v/>
      </c>
      <c r="D36" s="182" t="str">
        <f>IF(Oprávnené_výdavky_obnova!AL38="","",Oprávnené_výdavky_obnova!AO38)</f>
        <v/>
      </c>
      <c r="E36" s="182" t="str">
        <f>IF(Oprávnené_výdavky_obnova!AL38="","",Oprávnené_výdavky_obnova!AP38)</f>
        <v/>
      </c>
      <c r="F36" s="182" t="str">
        <f>IF(Oprávnené_výdavky_obnova!AL38="","",Oprávnené_výdavky_obnova!AQ38)</f>
        <v/>
      </c>
      <c r="G36" s="183" t="str">
        <f>IF(Oprávnené_výdavky_obnova!AL38="","",Oprávnené_výdavky_obnova!I38)</f>
        <v/>
      </c>
      <c r="H36" s="208" t="str">
        <f>IF(D36="","",SUMIFS(Oprávnené_výdavky_obnova!$K$15:$K$214,JPRL,BO36,Oprávnené_výdavky_obnova!$J$15:$J$214,Oprávnené_výdavky_obnova!$CC$8)+SUMIFS(Oprávnené_výdavky_obnova!$K$15:$K$214,JPRL,BO36,Oprávnené_výdavky_obnova!$J$15:$J$214,Oprávnené_výdavky_obnova!$CC$9))</f>
        <v/>
      </c>
      <c r="I36" s="179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32">
        <f t="array" ref="T36">IF(AND(D36&lt;&gt;"",OR($J$11=Smrek,$K$11=Smrek,$L$11=Smrek,$M$11=Smrek,$N$11=Smrek,$O$11=Smrek,$P$11=Smrek,$Q$11=Smrek,$R$11=Smrek,$S$11=Smrek)),1,0)</f>
        <v>0</v>
      </c>
      <c r="U36" s="132">
        <f t="shared" si="4"/>
        <v>0</v>
      </c>
      <c r="V36" s="164" t="str">
        <f t="array" ref="V36">IF($D36="","",IF(AND(J36&gt;=0.3,I36="nie",Oprávnené_výdavky_obnova!DG38&gt;=0.3,OR($J$11=Smrek)),0,IF(AND(Oprávnené_výdavky_obnova!DG38&gt;=0.3,J36&gt;=0.3),1,0)))</f>
        <v/>
      </c>
      <c r="W36" s="164" t="str">
        <f t="array" ref="W36">IF($D36="","",IF(AND(K36&gt;=0.3,I36="nie",Oprávnené_výdavky_obnova!DH38&gt;=0.3,OR($K$11=Smrek)),0,IF(AND(Oprávnené_výdavky_obnova!DH38&gt;=0.3,K36&gt;=0.3),1,0)))</f>
        <v/>
      </c>
      <c r="X36" s="164" t="str">
        <f t="array" ref="X36">IF($D36="","",IF(AND(L36&gt;=0.3,I36="nie",Oprávnené_výdavky_obnova!DI38&gt;=0.3,OR($L$11=Smrek)),0,IF(AND(Oprávnené_výdavky_obnova!DI38&gt;=0.3,L36&gt;=0.3),1,0)))</f>
        <v/>
      </c>
      <c r="Y36" s="164" t="str">
        <f t="array" ref="Y36">IF($D36="","",IF(AND(M36&gt;=0.3,I36="nie",Oprávnené_výdavky_obnova!DJ38&gt;=0.3,OR($M$11=Smrek)),0,IF(AND(Oprávnené_výdavky_obnova!DJ38&gt;=0.3,M36&gt;=0.3),1,0)))</f>
        <v/>
      </c>
      <c r="Z36" s="164" t="str">
        <f t="array" ref="Z36">IF($D36="","",IF(AND(N36&gt;=0.3,I36="nie",Oprávnené_výdavky_obnova!DK38&gt;=0.3,OR($N$11=Smrek)),0,IF(AND(Oprávnené_výdavky_obnova!DK38&gt;=0.3,N36&gt;=0.3),1,0)))</f>
        <v/>
      </c>
      <c r="AA36" s="164" t="str">
        <f t="array" ref="AA36">IF($D36="","",IF(AND(O36&gt;=0.3,I36="nie",Oprávnené_výdavky_obnova!DL38&gt;=0.3,OR($O$11=Smrek)),0,IF(AND(Oprávnené_výdavky_obnova!DL38&gt;=0.3,O36&gt;=0.3),1,0)))</f>
        <v/>
      </c>
      <c r="AB36" s="164" t="str">
        <f t="array" ref="AB36">IF($D36="","",IF(AND(P36&gt;=0.3,I36="nie",Oprávnené_výdavky_obnova!DM38&gt;=0.3,OR($P$11=Smrek)),0,IF(AND(Oprávnené_výdavky_obnova!DM38&gt;=0.3,P36&gt;=0.3),1,0)))</f>
        <v/>
      </c>
      <c r="AC36" s="164" t="str">
        <f t="array" ref="AC36">IF($D36="","",IF(AND(Q36&gt;=0.3,I36="nie",Oprávnené_výdavky_obnova!DN38&gt;=0.3,OR($Q$11=Smrek)),0,IF(AND(Oprávnené_výdavky_obnova!DN38&gt;=0.3,Q36&gt;=0.3),1,0)))</f>
        <v/>
      </c>
      <c r="AD36" s="164" t="str">
        <f t="array" ref="AD36">IF($D36="","",IF(AND(R36&gt;=0.3,I36="nie",Oprávnené_výdavky_obnova!DO38&gt;=0.3,OR($R$11=Smrek)),0,IF(AND(Oprávnené_výdavky_obnova!DO38&gt;=0.3,R36&gt;=0.3),1,0)))</f>
        <v/>
      </c>
      <c r="AE36" s="164" t="str">
        <f t="array" ref="AE36">IF($D36="","",IF(AND(S36&gt;=0.3,I36="nie",Oprávnené_výdavky_obnova!DP38&gt;=0.3,OR($S$11=Smrek)),0,IF(AND(Oprávnené_výdavky_obnova!DP38&gt;=0.3,S36&gt;=0.3),1,0)))</f>
        <v/>
      </c>
      <c r="AF36" s="164">
        <f t="shared" si="5"/>
        <v>0</v>
      </c>
      <c r="AG36" s="164" t="str">
        <f t="array" ref="AG36">IF($D36="","",IF(AND(J36&gt;=0.1,I36="nie",Oprávnené_výdavky_obnova!DG38&gt;=0.1,OR($J$11=Smrek)),0,IF(AND(Oprávnené_výdavky_obnova!DG38&gt;=0.1,J36&gt;=0.1),1,0)))</f>
        <v/>
      </c>
      <c r="AH36" s="164" t="str">
        <f t="array" ref="AH36">IF($D36="","",IF(AND(K36&gt;=0.1,I36="nie",Oprávnené_výdavky_obnova!DH38&gt;=0.1,OR($K$11=Smrek)),0,IF(AND(Oprávnené_výdavky_obnova!DH38&gt;=0.1,K36&gt;=0.1),1,0)))</f>
        <v/>
      </c>
      <c r="AI36" s="164" t="str">
        <f t="array" ref="AI36">IF($D36="","",IF(AND(L36&gt;=0.1,I36="nie",Oprávnené_výdavky_obnova!DI38&gt;=0.1,OR($L$11=Smrek)),0,IF(AND(Oprávnené_výdavky_obnova!DI38&gt;=0.1,L36&gt;=0.1),1,0)))</f>
        <v/>
      </c>
      <c r="AJ36" s="164" t="str">
        <f t="array" ref="AJ36">IF($D36="","",IF(AND(M36&gt;=0.1,I36="nie",Oprávnené_výdavky_obnova!DJ38&gt;=0.1,OR($M$11=Smrek)),0,IF(AND(Oprávnené_výdavky_obnova!DJ38&gt;=0.1,M36&gt;=0.1),1,0)))</f>
        <v/>
      </c>
      <c r="AK36" s="164" t="str">
        <f t="array" ref="AK36">IF($D36="","",IF(AND(N36&gt;=0.1,I36="nie",Oprávnené_výdavky_obnova!DK38&gt;=0.1,OR($N$11=Smrek)),0,IF(AND(Oprávnené_výdavky_obnova!DK38&gt;=0.1,N36&gt;=0.1),1,0)))</f>
        <v/>
      </c>
      <c r="AL36" s="164" t="str">
        <f t="array" ref="AL36">IF($D36="","",IF(AND(O36&gt;=0.1,I36="nie",Oprávnené_výdavky_obnova!DL38&gt;=0.1,OR($O$11=Smrek)),0,IF(AND(Oprávnené_výdavky_obnova!DL38&gt;=0.1,O36&gt;=0.1),1,0)))</f>
        <v/>
      </c>
      <c r="AM36" s="164" t="str">
        <f t="array" ref="AM36">IF($D36="","",IF(AND(P36&gt;=0.1,I36="nie",Oprávnené_výdavky_obnova!DM38&gt;=0.1,OR($P$11=Smrek)),0,IF(AND(Oprávnené_výdavky_obnova!DM38&gt;=0.1,P36&gt;=0.1),1,0)))</f>
        <v/>
      </c>
      <c r="AN36" s="164" t="str">
        <f t="array" ref="AN36">IF($D36="","",IF(AND(Q36&gt;=0.1,I36="nie",Oprávnené_výdavky_obnova!DN38&gt;=0.1,OR($Q$11=Smrek)),0,IF(AND(Oprávnené_výdavky_obnova!DN38&gt;=0.1,Q36&gt;=0.1),1,0)))</f>
        <v/>
      </c>
      <c r="AO36" s="164" t="str">
        <f t="array" ref="AO36">IF($D36="","",IF(AND(R36&gt;=0.1,I36="nie",Oprávnené_výdavky_obnova!DO38&gt;=0.1,OR($R$11=Smrek)),0,IF(AND(Oprávnené_výdavky_obnova!DO38&gt;=0.1,R36&gt;=0.1),1,0)))</f>
        <v/>
      </c>
      <c r="AP36" s="164" t="str">
        <f t="array" ref="AP36">IF($D36="","",IF(AND(S36&gt;=0.1,I36="nie",Oprávnené_výdavky_obnova!DP38&gt;=0.1,OR($S$11=Smrek)),0,IF(AND(Oprávnené_výdavky_obnova!DP38&gt;=0.1,S36&gt;=0.1),1,0)))</f>
        <v/>
      </c>
      <c r="AQ36" s="164">
        <f t="shared" si="6"/>
        <v>0</v>
      </c>
      <c r="AR36" s="132">
        <f t="shared" si="7"/>
        <v>0</v>
      </c>
      <c r="AS36" s="132" t="str">
        <f t="shared" si="8"/>
        <v/>
      </c>
      <c r="AT36" s="164">
        <f>IF(AND(J36="",OR(Oprávnené_výdavky_obnova!CW38&gt;0,Oprávnené_výdavky_obnova!DG38&gt;0)),1,0)</f>
        <v>0</v>
      </c>
      <c r="AU36" s="164">
        <f>IF(AND(K36="",OR(Oprávnené_výdavky_obnova!CX38&gt;0,Oprávnené_výdavky_obnova!DH38&gt;0)),1,0)</f>
        <v>0</v>
      </c>
      <c r="AV36" s="164">
        <f>IF(AND(L36="",OR(Oprávnené_výdavky_obnova!CY38&gt;0,Oprávnené_výdavky_obnova!DI38&gt;0)),1,0)</f>
        <v>0</v>
      </c>
      <c r="AW36" s="164">
        <f>IF(AND(M36="",OR(Oprávnené_výdavky_obnova!CZ38&gt;0,Oprávnené_výdavky_obnova!DJ38&gt;0)),1,0)</f>
        <v>0</v>
      </c>
      <c r="AX36" s="164">
        <f>IF(AND(N36="",OR(Oprávnené_výdavky_obnova!DA38&gt;0,Oprávnené_výdavky_obnova!DK38&gt;0)),1,0)</f>
        <v>0</v>
      </c>
      <c r="AY36" s="164">
        <f>IF(AND(O36="",OR(Oprávnené_výdavky_obnova!DB38&gt;0,Oprávnené_výdavky_obnova!DL38&gt;0)),1,0)</f>
        <v>0</v>
      </c>
      <c r="AZ36" s="164">
        <f>IF(AND(P36="",OR(Oprávnené_výdavky_obnova!DC38&gt;0,Oprávnené_výdavky_obnova!DM38&gt;0)),1,0)</f>
        <v>0</v>
      </c>
      <c r="BA36" s="164">
        <f>IF(AND(Q36="",OR(Oprávnené_výdavky_obnova!DD38&gt;0,Oprávnené_výdavky_obnova!DN38&gt;0)),1,0)</f>
        <v>0</v>
      </c>
      <c r="BB36" s="164">
        <f>IF(AND(R36="",OR(Oprávnené_výdavky_obnova!DE38&gt;0,Oprávnené_výdavky_obnova!DO38&gt;0)),1,0)</f>
        <v>0</v>
      </c>
      <c r="BC36" s="164">
        <f>IF(AND(S36="",OR(Oprávnené_výdavky_obnova!DF38&gt;0,Oprávnené_výdavky_obnova!DP38&gt;0)),1,0)</f>
        <v>0</v>
      </c>
      <c r="BE36" s="132">
        <f t="array" ref="BE36">IF(AND($J$13=Smrek,OR(V36&gt;=0.3,AG36&gt;=0.1)),1,0)</f>
        <v>0</v>
      </c>
      <c r="BF36" s="132">
        <f t="array" ref="BF36">IF(AND($JK36=Smrek,OR(W36&gt;=0.3,AH36&gt;=0.1)),1,0)</f>
        <v>0</v>
      </c>
      <c r="BG36" s="132">
        <f t="array" ref="BG36">IF(AND($L$13=Smrek,OR(X36&gt;=0.3,AI36&gt;=0.1)),1,0)</f>
        <v>0</v>
      </c>
      <c r="BH36" s="132">
        <f t="array" ref="BH36">IF(AND($M$13=Smrek,OR(Y36&gt;=0.3,AJ36&gt;=0.1)),1,0)</f>
        <v>0</v>
      </c>
      <c r="BI36" s="132">
        <f t="array" ref="BI36">IF(AND($N$13=Smrek,OR(Z36&gt;=0.3,AK36&gt;=0.1)),1,0)</f>
        <v>0</v>
      </c>
      <c r="BJ36" s="132">
        <f t="array" ref="BJ36">IF(AND($O$13=Smrek,OR(AA36&gt;=0.3,AL36&gt;=0.1)),1,0)</f>
        <v>0</v>
      </c>
      <c r="BK36" s="132">
        <f t="array" ref="BK36">IF(AND($P$13=Smrek,OR(AB36&gt;=0.3,AM36&gt;=0.1)),1,0)</f>
        <v>0</v>
      </c>
      <c r="BL36" s="132">
        <f t="array" ref="BL36">IF(AND($Q$13=Smrek,OR(AC36&gt;=0.3,AN36&gt;=0.1)),1,0)</f>
        <v>0</v>
      </c>
      <c r="BM36" s="132">
        <f t="array" ref="BM36">IF(AND($R$13=Smrek,OR(AD36&gt;=0.3,AO36&gt;=0.1)),1,0)</f>
        <v>0</v>
      </c>
      <c r="BN36" s="132">
        <f t="array" ref="BN36">IF(AND($S$13=Smrek,OR(AE36&gt;=0.3,AP36&gt;=0.1)),1,0)</f>
        <v>0</v>
      </c>
      <c r="BO36" s="206" t="str">
        <f t="shared" si="9"/>
        <v/>
      </c>
    </row>
    <row r="37" spans="1:67" ht="17.100000000000001" customHeight="1" x14ac:dyDescent="0.25">
      <c r="A37" s="144">
        <v>25</v>
      </c>
      <c r="B37" s="180" t="str">
        <f>IF(Oprávnené_výdavky_obnova!AL39="","",Oprávnené_výdavky_obnova!AN39)</f>
        <v/>
      </c>
      <c r="C37" s="181" t="str">
        <f>IF(Oprávnené_výdavky_obnova!AL39="","",Oprávnené_výdavky_obnova!B39)</f>
        <v/>
      </c>
      <c r="D37" s="182" t="str">
        <f>IF(Oprávnené_výdavky_obnova!AL39="","",Oprávnené_výdavky_obnova!AO39)</f>
        <v/>
      </c>
      <c r="E37" s="182" t="str">
        <f>IF(Oprávnené_výdavky_obnova!AL39="","",Oprávnené_výdavky_obnova!AP39)</f>
        <v/>
      </c>
      <c r="F37" s="182" t="str">
        <f>IF(Oprávnené_výdavky_obnova!AL39="","",Oprávnené_výdavky_obnova!AQ39)</f>
        <v/>
      </c>
      <c r="G37" s="183" t="str">
        <f>IF(Oprávnené_výdavky_obnova!AL39="","",Oprávnené_výdavky_obnova!I39)</f>
        <v/>
      </c>
      <c r="H37" s="208" t="str">
        <f>IF(D37="","",SUMIFS(Oprávnené_výdavky_obnova!$K$15:$K$214,JPRL,BO37,Oprávnené_výdavky_obnova!$J$15:$J$214,Oprávnené_výdavky_obnova!$CC$8)+SUMIFS(Oprávnené_výdavky_obnova!$K$15:$K$214,JPRL,BO37,Oprávnené_výdavky_obnova!$J$15:$J$214,Oprávnené_výdavky_obnova!$CC$9))</f>
        <v/>
      </c>
      <c r="I37" s="179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32">
        <f t="array" ref="T37">IF(AND(D37&lt;&gt;"",OR($J$11=Smrek,$K$11=Smrek,$L$11=Smrek,$M$11=Smrek,$N$11=Smrek,$O$11=Smrek,$P$11=Smrek,$Q$11=Smrek,$R$11=Smrek,$S$11=Smrek)),1,0)</f>
        <v>0</v>
      </c>
      <c r="U37" s="132">
        <f t="shared" si="4"/>
        <v>0</v>
      </c>
      <c r="V37" s="164" t="str">
        <f t="array" ref="V37">IF($D37="","",IF(AND(J37&gt;=0.3,I37="nie",Oprávnené_výdavky_obnova!DG39&gt;=0.3,OR($J$11=Smrek)),0,IF(AND(Oprávnené_výdavky_obnova!DG39&gt;=0.3,J37&gt;=0.3),1,0)))</f>
        <v/>
      </c>
      <c r="W37" s="164" t="str">
        <f t="array" ref="W37">IF($D37="","",IF(AND(K37&gt;=0.3,I37="nie",Oprávnené_výdavky_obnova!DH39&gt;=0.3,OR($K$11=Smrek)),0,IF(AND(Oprávnené_výdavky_obnova!DH39&gt;=0.3,K37&gt;=0.3),1,0)))</f>
        <v/>
      </c>
      <c r="X37" s="164" t="str">
        <f t="array" ref="X37">IF($D37="","",IF(AND(L37&gt;=0.3,I37="nie",Oprávnené_výdavky_obnova!DI39&gt;=0.3,OR($L$11=Smrek)),0,IF(AND(Oprávnené_výdavky_obnova!DI39&gt;=0.3,L37&gt;=0.3),1,0)))</f>
        <v/>
      </c>
      <c r="Y37" s="164" t="str">
        <f t="array" ref="Y37">IF($D37="","",IF(AND(M37&gt;=0.3,I37="nie",Oprávnené_výdavky_obnova!DJ39&gt;=0.3,OR($M$11=Smrek)),0,IF(AND(Oprávnené_výdavky_obnova!DJ39&gt;=0.3,M37&gt;=0.3),1,0)))</f>
        <v/>
      </c>
      <c r="Z37" s="164" t="str">
        <f t="array" ref="Z37">IF($D37="","",IF(AND(N37&gt;=0.3,I37="nie",Oprávnené_výdavky_obnova!DK39&gt;=0.3,OR($N$11=Smrek)),0,IF(AND(Oprávnené_výdavky_obnova!DK39&gt;=0.3,N37&gt;=0.3),1,0)))</f>
        <v/>
      </c>
      <c r="AA37" s="164" t="str">
        <f t="array" ref="AA37">IF($D37="","",IF(AND(O37&gt;=0.3,I37="nie",Oprávnené_výdavky_obnova!DL39&gt;=0.3,OR($O$11=Smrek)),0,IF(AND(Oprávnené_výdavky_obnova!DL39&gt;=0.3,O37&gt;=0.3),1,0)))</f>
        <v/>
      </c>
      <c r="AB37" s="164" t="str">
        <f t="array" ref="AB37">IF($D37="","",IF(AND(P37&gt;=0.3,I37="nie",Oprávnené_výdavky_obnova!DM39&gt;=0.3,OR($P$11=Smrek)),0,IF(AND(Oprávnené_výdavky_obnova!DM39&gt;=0.3,P37&gt;=0.3),1,0)))</f>
        <v/>
      </c>
      <c r="AC37" s="164" t="str">
        <f t="array" ref="AC37">IF($D37="","",IF(AND(Q37&gt;=0.3,I37="nie",Oprávnené_výdavky_obnova!DN39&gt;=0.3,OR($Q$11=Smrek)),0,IF(AND(Oprávnené_výdavky_obnova!DN39&gt;=0.3,Q37&gt;=0.3),1,0)))</f>
        <v/>
      </c>
      <c r="AD37" s="164" t="str">
        <f t="array" ref="AD37">IF($D37="","",IF(AND(R37&gt;=0.3,I37="nie",Oprávnené_výdavky_obnova!DO39&gt;=0.3,OR($R$11=Smrek)),0,IF(AND(Oprávnené_výdavky_obnova!DO39&gt;=0.3,R37&gt;=0.3),1,0)))</f>
        <v/>
      </c>
      <c r="AE37" s="164" t="str">
        <f t="array" ref="AE37">IF($D37="","",IF(AND(S37&gt;=0.3,I37="nie",Oprávnené_výdavky_obnova!DP39&gt;=0.3,OR($S$11=Smrek)),0,IF(AND(Oprávnené_výdavky_obnova!DP39&gt;=0.3,S37&gt;=0.3),1,0)))</f>
        <v/>
      </c>
      <c r="AF37" s="164">
        <f t="shared" si="5"/>
        <v>0</v>
      </c>
      <c r="AG37" s="164" t="str">
        <f t="array" ref="AG37">IF($D37="","",IF(AND(J37&gt;=0.1,I37="nie",Oprávnené_výdavky_obnova!DG39&gt;=0.1,OR($J$11=Smrek)),0,IF(AND(Oprávnené_výdavky_obnova!DG39&gt;=0.1,J37&gt;=0.1),1,0)))</f>
        <v/>
      </c>
      <c r="AH37" s="164" t="str">
        <f t="array" ref="AH37">IF($D37="","",IF(AND(K37&gt;=0.1,I37="nie",Oprávnené_výdavky_obnova!DH39&gt;=0.1,OR($K$11=Smrek)),0,IF(AND(Oprávnené_výdavky_obnova!DH39&gt;=0.1,K37&gt;=0.1),1,0)))</f>
        <v/>
      </c>
      <c r="AI37" s="164" t="str">
        <f t="array" ref="AI37">IF($D37="","",IF(AND(L37&gt;=0.1,I37="nie",Oprávnené_výdavky_obnova!DI39&gt;=0.1,OR($L$11=Smrek)),0,IF(AND(Oprávnené_výdavky_obnova!DI39&gt;=0.1,L37&gt;=0.1),1,0)))</f>
        <v/>
      </c>
      <c r="AJ37" s="164" t="str">
        <f t="array" ref="AJ37">IF($D37="","",IF(AND(M37&gt;=0.1,I37="nie",Oprávnené_výdavky_obnova!DJ39&gt;=0.1,OR($M$11=Smrek)),0,IF(AND(Oprávnené_výdavky_obnova!DJ39&gt;=0.1,M37&gt;=0.1),1,0)))</f>
        <v/>
      </c>
      <c r="AK37" s="164" t="str">
        <f t="array" ref="AK37">IF($D37="","",IF(AND(N37&gt;=0.1,I37="nie",Oprávnené_výdavky_obnova!DK39&gt;=0.1,OR($N$11=Smrek)),0,IF(AND(Oprávnené_výdavky_obnova!DK39&gt;=0.1,N37&gt;=0.1),1,0)))</f>
        <v/>
      </c>
      <c r="AL37" s="164" t="str">
        <f t="array" ref="AL37">IF($D37="","",IF(AND(O37&gt;=0.1,I37="nie",Oprávnené_výdavky_obnova!DL39&gt;=0.1,OR($O$11=Smrek)),0,IF(AND(Oprávnené_výdavky_obnova!DL39&gt;=0.1,O37&gt;=0.1),1,0)))</f>
        <v/>
      </c>
      <c r="AM37" s="164" t="str">
        <f t="array" ref="AM37">IF($D37="","",IF(AND(P37&gt;=0.1,I37="nie",Oprávnené_výdavky_obnova!DM39&gt;=0.1,OR($P$11=Smrek)),0,IF(AND(Oprávnené_výdavky_obnova!DM39&gt;=0.1,P37&gt;=0.1),1,0)))</f>
        <v/>
      </c>
      <c r="AN37" s="164" t="str">
        <f t="array" ref="AN37">IF($D37="","",IF(AND(Q37&gt;=0.1,I37="nie",Oprávnené_výdavky_obnova!DN39&gt;=0.1,OR($Q$11=Smrek)),0,IF(AND(Oprávnené_výdavky_obnova!DN39&gt;=0.1,Q37&gt;=0.1),1,0)))</f>
        <v/>
      </c>
      <c r="AO37" s="164" t="str">
        <f t="array" ref="AO37">IF($D37="","",IF(AND(R37&gt;=0.1,I37="nie",Oprávnené_výdavky_obnova!DO39&gt;=0.1,OR($R$11=Smrek)),0,IF(AND(Oprávnené_výdavky_obnova!DO39&gt;=0.1,R37&gt;=0.1),1,0)))</f>
        <v/>
      </c>
      <c r="AP37" s="164" t="str">
        <f t="array" ref="AP37">IF($D37="","",IF(AND(S37&gt;=0.1,I37="nie",Oprávnené_výdavky_obnova!DP39&gt;=0.1,OR($S$11=Smrek)),0,IF(AND(Oprávnené_výdavky_obnova!DP39&gt;=0.1,S37&gt;=0.1),1,0)))</f>
        <v/>
      </c>
      <c r="AQ37" s="164">
        <f t="shared" si="6"/>
        <v>0</v>
      </c>
      <c r="AR37" s="132">
        <f t="shared" si="7"/>
        <v>0</v>
      </c>
      <c r="AS37" s="132" t="str">
        <f t="shared" si="8"/>
        <v/>
      </c>
      <c r="AT37" s="164">
        <f>IF(AND(J37="",OR(Oprávnené_výdavky_obnova!CW39&gt;0,Oprávnené_výdavky_obnova!DG39&gt;0)),1,0)</f>
        <v>0</v>
      </c>
      <c r="AU37" s="164">
        <f>IF(AND(K37="",OR(Oprávnené_výdavky_obnova!CX39&gt;0,Oprávnené_výdavky_obnova!DH39&gt;0)),1,0)</f>
        <v>0</v>
      </c>
      <c r="AV37" s="164">
        <f>IF(AND(L37="",OR(Oprávnené_výdavky_obnova!CY39&gt;0,Oprávnené_výdavky_obnova!DI39&gt;0)),1,0)</f>
        <v>0</v>
      </c>
      <c r="AW37" s="164">
        <f>IF(AND(M37="",OR(Oprávnené_výdavky_obnova!CZ39&gt;0,Oprávnené_výdavky_obnova!DJ39&gt;0)),1,0)</f>
        <v>0</v>
      </c>
      <c r="AX37" s="164">
        <f>IF(AND(N37="",OR(Oprávnené_výdavky_obnova!DA39&gt;0,Oprávnené_výdavky_obnova!DK39&gt;0)),1,0)</f>
        <v>0</v>
      </c>
      <c r="AY37" s="164">
        <f>IF(AND(O37="",OR(Oprávnené_výdavky_obnova!DB39&gt;0,Oprávnené_výdavky_obnova!DL39&gt;0)),1,0)</f>
        <v>0</v>
      </c>
      <c r="AZ37" s="164">
        <f>IF(AND(P37="",OR(Oprávnené_výdavky_obnova!DC39&gt;0,Oprávnené_výdavky_obnova!DM39&gt;0)),1,0)</f>
        <v>0</v>
      </c>
      <c r="BA37" s="164">
        <f>IF(AND(Q37="",OR(Oprávnené_výdavky_obnova!DD39&gt;0,Oprávnené_výdavky_obnova!DN39&gt;0)),1,0)</f>
        <v>0</v>
      </c>
      <c r="BB37" s="164">
        <f>IF(AND(R37="",OR(Oprávnené_výdavky_obnova!DE39&gt;0,Oprávnené_výdavky_obnova!DO39&gt;0)),1,0)</f>
        <v>0</v>
      </c>
      <c r="BC37" s="164">
        <f>IF(AND(S37="",OR(Oprávnené_výdavky_obnova!DF39&gt;0,Oprávnené_výdavky_obnova!DP39&gt;0)),1,0)</f>
        <v>0</v>
      </c>
      <c r="BE37" s="132">
        <f t="array" ref="BE37">IF(AND($J$13=Smrek,OR(V37&gt;=0.3,AG37&gt;=0.1)),1,0)</f>
        <v>0</v>
      </c>
      <c r="BF37" s="132">
        <f t="array" ref="BF37">IF(AND($JK37=Smrek,OR(W37&gt;=0.3,AH37&gt;=0.1)),1,0)</f>
        <v>0</v>
      </c>
      <c r="BG37" s="132">
        <f t="array" ref="BG37">IF(AND($L$13=Smrek,OR(X37&gt;=0.3,AI37&gt;=0.1)),1,0)</f>
        <v>0</v>
      </c>
      <c r="BH37" s="132">
        <f t="array" ref="BH37">IF(AND($M$13=Smrek,OR(Y37&gt;=0.3,AJ37&gt;=0.1)),1,0)</f>
        <v>0</v>
      </c>
      <c r="BI37" s="132">
        <f t="array" ref="BI37">IF(AND($N$13=Smrek,OR(Z37&gt;=0.3,AK37&gt;=0.1)),1,0)</f>
        <v>0</v>
      </c>
      <c r="BJ37" s="132">
        <f t="array" ref="BJ37">IF(AND($O$13=Smrek,OR(AA37&gt;=0.3,AL37&gt;=0.1)),1,0)</f>
        <v>0</v>
      </c>
      <c r="BK37" s="132">
        <f t="array" ref="BK37">IF(AND($P$13=Smrek,OR(AB37&gt;=0.3,AM37&gt;=0.1)),1,0)</f>
        <v>0</v>
      </c>
      <c r="BL37" s="132">
        <f t="array" ref="BL37">IF(AND($Q$13=Smrek,OR(AC37&gt;=0.3,AN37&gt;=0.1)),1,0)</f>
        <v>0</v>
      </c>
      <c r="BM37" s="132">
        <f t="array" ref="BM37">IF(AND($R$13=Smrek,OR(AD37&gt;=0.3,AO37&gt;=0.1)),1,0)</f>
        <v>0</v>
      </c>
      <c r="BN37" s="132">
        <f t="array" ref="BN37">IF(AND($S$13=Smrek,OR(AE37&gt;=0.3,AP37&gt;=0.1)),1,0)</f>
        <v>0</v>
      </c>
      <c r="BO37" s="206" t="str">
        <f t="shared" si="9"/>
        <v/>
      </c>
    </row>
    <row r="38" spans="1:67" ht="17.100000000000001" customHeight="1" x14ac:dyDescent="0.25">
      <c r="A38" s="144">
        <v>26</v>
      </c>
      <c r="B38" s="180" t="str">
        <f>IF(Oprávnené_výdavky_obnova!AL40="","",Oprávnené_výdavky_obnova!AN40)</f>
        <v/>
      </c>
      <c r="C38" s="181" t="str">
        <f>IF(Oprávnené_výdavky_obnova!AL40="","",Oprávnené_výdavky_obnova!B40)</f>
        <v/>
      </c>
      <c r="D38" s="182" t="str">
        <f>IF(Oprávnené_výdavky_obnova!AL40="","",Oprávnené_výdavky_obnova!AO40)</f>
        <v/>
      </c>
      <c r="E38" s="182" t="str">
        <f>IF(Oprávnené_výdavky_obnova!AL40="","",Oprávnené_výdavky_obnova!AP40)</f>
        <v/>
      </c>
      <c r="F38" s="182" t="str">
        <f>IF(Oprávnené_výdavky_obnova!AL40="","",Oprávnené_výdavky_obnova!AQ40)</f>
        <v/>
      </c>
      <c r="G38" s="183" t="str">
        <f>IF(Oprávnené_výdavky_obnova!AL40="","",Oprávnené_výdavky_obnova!I40)</f>
        <v/>
      </c>
      <c r="H38" s="208" t="str">
        <f>IF(D38="","",SUMIFS(Oprávnené_výdavky_obnova!$K$15:$K$214,JPRL,BO38,Oprávnené_výdavky_obnova!$J$15:$J$214,Oprávnené_výdavky_obnova!$CC$8)+SUMIFS(Oprávnené_výdavky_obnova!$K$15:$K$214,JPRL,BO38,Oprávnené_výdavky_obnova!$J$15:$J$214,Oprávnené_výdavky_obnova!$CC$9))</f>
        <v/>
      </c>
      <c r="I38" s="179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32">
        <f t="array" ref="T38">IF(AND(D38&lt;&gt;"",OR($J$11=Smrek,$K$11=Smrek,$L$11=Smrek,$M$11=Smrek,$N$11=Smrek,$O$11=Smrek,$P$11=Smrek,$Q$11=Smrek,$R$11=Smrek,$S$11=Smrek)),1,0)</f>
        <v>0</v>
      </c>
      <c r="U38" s="132">
        <f t="shared" si="4"/>
        <v>0</v>
      </c>
      <c r="V38" s="164" t="str">
        <f t="array" ref="V38">IF($D38="","",IF(AND(J38&gt;=0.3,I38="nie",Oprávnené_výdavky_obnova!DG40&gt;=0.3,OR($J$11=Smrek)),0,IF(AND(Oprávnené_výdavky_obnova!DG40&gt;=0.3,J38&gt;=0.3),1,0)))</f>
        <v/>
      </c>
      <c r="W38" s="164" t="str">
        <f t="array" ref="W38">IF($D38="","",IF(AND(K38&gt;=0.3,I38="nie",Oprávnené_výdavky_obnova!DH40&gt;=0.3,OR($K$11=Smrek)),0,IF(AND(Oprávnené_výdavky_obnova!DH40&gt;=0.3,K38&gt;=0.3),1,0)))</f>
        <v/>
      </c>
      <c r="X38" s="164" t="str">
        <f t="array" ref="X38">IF($D38="","",IF(AND(L38&gt;=0.3,I38="nie",Oprávnené_výdavky_obnova!DI40&gt;=0.3,OR($L$11=Smrek)),0,IF(AND(Oprávnené_výdavky_obnova!DI40&gt;=0.3,L38&gt;=0.3),1,0)))</f>
        <v/>
      </c>
      <c r="Y38" s="164" t="str">
        <f t="array" ref="Y38">IF($D38="","",IF(AND(M38&gt;=0.3,I38="nie",Oprávnené_výdavky_obnova!DJ40&gt;=0.3,OR($M$11=Smrek)),0,IF(AND(Oprávnené_výdavky_obnova!DJ40&gt;=0.3,M38&gt;=0.3),1,0)))</f>
        <v/>
      </c>
      <c r="Z38" s="164" t="str">
        <f t="array" ref="Z38">IF($D38="","",IF(AND(N38&gt;=0.3,I38="nie",Oprávnené_výdavky_obnova!DK40&gt;=0.3,OR($N$11=Smrek)),0,IF(AND(Oprávnené_výdavky_obnova!DK40&gt;=0.3,N38&gt;=0.3),1,0)))</f>
        <v/>
      </c>
      <c r="AA38" s="164" t="str">
        <f t="array" ref="AA38">IF($D38="","",IF(AND(O38&gt;=0.3,I38="nie",Oprávnené_výdavky_obnova!DL40&gt;=0.3,OR($O$11=Smrek)),0,IF(AND(Oprávnené_výdavky_obnova!DL40&gt;=0.3,O38&gt;=0.3),1,0)))</f>
        <v/>
      </c>
      <c r="AB38" s="164" t="str">
        <f t="array" ref="AB38">IF($D38="","",IF(AND(P38&gt;=0.3,I38="nie",Oprávnené_výdavky_obnova!DM40&gt;=0.3,OR($P$11=Smrek)),0,IF(AND(Oprávnené_výdavky_obnova!DM40&gt;=0.3,P38&gt;=0.3),1,0)))</f>
        <v/>
      </c>
      <c r="AC38" s="164" t="str">
        <f t="array" ref="AC38">IF($D38="","",IF(AND(Q38&gt;=0.3,I38="nie",Oprávnené_výdavky_obnova!DN40&gt;=0.3,OR($Q$11=Smrek)),0,IF(AND(Oprávnené_výdavky_obnova!DN40&gt;=0.3,Q38&gt;=0.3),1,0)))</f>
        <v/>
      </c>
      <c r="AD38" s="164" t="str">
        <f t="array" ref="AD38">IF($D38="","",IF(AND(R38&gt;=0.3,I38="nie",Oprávnené_výdavky_obnova!DO40&gt;=0.3,OR($R$11=Smrek)),0,IF(AND(Oprávnené_výdavky_obnova!DO40&gt;=0.3,R38&gt;=0.3),1,0)))</f>
        <v/>
      </c>
      <c r="AE38" s="164" t="str">
        <f t="array" ref="AE38">IF($D38="","",IF(AND(S38&gt;=0.3,I38="nie",Oprávnené_výdavky_obnova!DP40&gt;=0.3,OR($S$11=Smrek)),0,IF(AND(Oprávnené_výdavky_obnova!DP40&gt;=0.3,S38&gt;=0.3),1,0)))</f>
        <v/>
      </c>
      <c r="AF38" s="164">
        <f t="shared" si="5"/>
        <v>0</v>
      </c>
      <c r="AG38" s="164" t="str">
        <f t="array" ref="AG38">IF($D38="","",IF(AND(J38&gt;=0.1,I38="nie",Oprávnené_výdavky_obnova!DG40&gt;=0.1,OR($J$11=Smrek)),0,IF(AND(Oprávnené_výdavky_obnova!DG40&gt;=0.1,J38&gt;=0.1),1,0)))</f>
        <v/>
      </c>
      <c r="AH38" s="164" t="str">
        <f t="array" ref="AH38">IF($D38="","",IF(AND(K38&gt;=0.1,I38="nie",Oprávnené_výdavky_obnova!DH40&gt;=0.1,OR($K$11=Smrek)),0,IF(AND(Oprávnené_výdavky_obnova!DH40&gt;=0.1,K38&gt;=0.1),1,0)))</f>
        <v/>
      </c>
      <c r="AI38" s="164" t="str">
        <f t="array" ref="AI38">IF($D38="","",IF(AND(L38&gt;=0.1,I38="nie",Oprávnené_výdavky_obnova!DI40&gt;=0.1,OR($L$11=Smrek)),0,IF(AND(Oprávnené_výdavky_obnova!DI40&gt;=0.1,L38&gt;=0.1),1,0)))</f>
        <v/>
      </c>
      <c r="AJ38" s="164" t="str">
        <f t="array" ref="AJ38">IF($D38="","",IF(AND(M38&gt;=0.1,I38="nie",Oprávnené_výdavky_obnova!DJ40&gt;=0.1,OR($M$11=Smrek)),0,IF(AND(Oprávnené_výdavky_obnova!DJ40&gt;=0.1,M38&gt;=0.1),1,0)))</f>
        <v/>
      </c>
      <c r="AK38" s="164" t="str">
        <f t="array" ref="AK38">IF($D38="","",IF(AND(N38&gt;=0.1,I38="nie",Oprávnené_výdavky_obnova!DK40&gt;=0.1,OR($N$11=Smrek)),0,IF(AND(Oprávnené_výdavky_obnova!DK40&gt;=0.1,N38&gt;=0.1),1,0)))</f>
        <v/>
      </c>
      <c r="AL38" s="164" t="str">
        <f t="array" ref="AL38">IF($D38="","",IF(AND(O38&gt;=0.1,I38="nie",Oprávnené_výdavky_obnova!DL40&gt;=0.1,OR($O$11=Smrek)),0,IF(AND(Oprávnené_výdavky_obnova!DL40&gt;=0.1,O38&gt;=0.1),1,0)))</f>
        <v/>
      </c>
      <c r="AM38" s="164" t="str">
        <f t="array" ref="AM38">IF($D38="","",IF(AND(P38&gt;=0.1,I38="nie",Oprávnené_výdavky_obnova!DM40&gt;=0.1,OR($P$11=Smrek)),0,IF(AND(Oprávnené_výdavky_obnova!DM40&gt;=0.1,P38&gt;=0.1),1,0)))</f>
        <v/>
      </c>
      <c r="AN38" s="164" t="str">
        <f t="array" ref="AN38">IF($D38="","",IF(AND(Q38&gt;=0.1,I38="nie",Oprávnené_výdavky_obnova!DN40&gt;=0.1,OR($Q$11=Smrek)),0,IF(AND(Oprávnené_výdavky_obnova!DN40&gt;=0.1,Q38&gt;=0.1),1,0)))</f>
        <v/>
      </c>
      <c r="AO38" s="164" t="str">
        <f t="array" ref="AO38">IF($D38="","",IF(AND(R38&gt;=0.1,I38="nie",Oprávnené_výdavky_obnova!DO40&gt;=0.1,OR($R$11=Smrek)),0,IF(AND(Oprávnené_výdavky_obnova!DO40&gt;=0.1,R38&gt;=0.1),1,0)))</f>
        <v/>
      </c>
      <c r="AP38" s="164" t="str">
        <f t="array" ref="AP38">IF($D38="","",IF(AND(S38&gt;=0.1,I38="nie",Oprávnené_výdavky_obnova!DP40&gt;=0.1,OR($S$11=Smrek)),0,IF(AND(Oprávnené_výdavky_obnova!DP40&gt;=0.1,S38&gt;=0.1),1,0)))</f>
        <v/>
      </c>
      <c r="AQ38" s="164">
        <f t="shared" si="6"/>
        <v>0</v>
      </c>
      <c r="AR38" s="132">
        <f t="shared" si="7"/>
        <v>0</v>
      </c>
      <c r="AS38" s="132" t="str">
        <f t="shared" si="8"/>
        <v/>
      </c>
      <c r="AT38" s="164">
        <f>IF(AND(J38="",OR(Oprávnené_výdavky_obnova!CW40&gt;0,Oprávnené_výdavky_obnova!DG40&gt;0)),1,0)</f>
        <v>0</v>
      </c>
      <c r="AU38" s="164">
        <f>IF(AND(K38="",OR(Oprávnené_výdavky_obnova!CX40&gt;0,Oprávnené_výdavky_obnova!DH40&gt;0)),1,0)</f>
        <v>0</v>
      </c>
      <c r="AV38" s="164">
        <f>IF(AND(L38="",OR(Oprávnené_výdavky_obnova!CY40&gt;0,Oprávnené_výdavky_obnova!DI40&gt;0)),1,0)</f>
        <v>0</v>
      </c>
      <c r="AW38" s="164">
        <f>IF(AND(M38="",OR(Oprávnené_výdavky_obnova!CZ40&gt;0,Oprávnené_výdavky_obnova!DJ40&gt;0)),1,0)</f>
        <v>0</v>
      </c>
      <c r="AX38" s="164">
        <f>IF(AND(N38="",OR(Oprávnené_výdavky_obnova!DA40&gt;0,Oprávnené_výdavky_obnova!DK40&gt;0)),1,0)</f>
        <v>0</v>
      </c>
      <c r="AY38" s="164">
        <f>IF(AND(O38="",OR(Oprávnené_výdavky_obnova!DB40&gt;0,Oprávnené_výdavky_obnova!DL40&gt;0)),1,0)</f>
        <v>0</v>
      </c>
      <c r="AZ38" s="164">
        <f>IF(AND(P38="",OR(Oprávnené_výdavky_obnova!DC40&gt;0,Oprávnené_výdavky_obnova!DM40&gt;0)),1,0)</f>
        <v>0</v>
      </c>
      <c r="BA38" s="164">
        <f>IF(AND(Q38="",OR(Oprávnené_výdavky_obnova!DD40&gt;0,Oprávnené_výdavky_obnova!DN40&gt;0)),1,0)</f>
        <v>0</v>
      </c>
      <c r="BB38" s="164">
        <f>IF(AND(R38="",OR(Oprávnené_výdavky_obnova!DE40&gt;0,Oprávnené_výdavky_obnova!DO40&gt;0)),1,0)</f>
        <v>0</v>
      </c>
      <c r="BC38" s="164">
        <f>IF(AND(S38="",OR(Oprávnené_výdavky_obnova!DF40&gt;0,Oprávnené_výdavky_obnova!DP40&gt;0)),1,0)</f>
        <v>0</v>
      </c>
      <c r="BE38" s="132">
        <f t="array" ref="BE38">IF(AND($J$13=Smrek,OR(V38&gt;=0.3,AG38&gt;=0.1)),1,0)</f>
        <v>0</v>
      </c>
      <c r="BF38" s="132">
        <f t="array" ref="BF38">IF(AND($JK38=Smrek,OR(W38&gt;=0.3,AH38&gt;=0.1)),1,0)</f>
        <v>0</v>
      </c>
      <c r="BG38" s="132">
        <f t="array" ref="BG38">IF(AND($L$13=Smrek,OR(X38&gt;=0.3,AI38&gt;=0.1)),1,0)</f>
        <v>0</v>
      </c>
      <c r="BH38" s="132">
        <f t="array" ref="BH38">IF(AND($M$13=Smrek,OR(Y38&gt;=0.3,AJ38&gt;=0.1)),1,0)</f>
        <v>0</v>
      </c>
      <c r="BI38" s="132">
        <f t="array" ref="BI38">IF(AND($N$13=Smrek,OR(Z38&gt;=0.3,AK38&gt;=0.1)),1,0)</f>
        <v>0</v>
      </c>
      <c r="BJ38" s="132">
        <f t="array" ref="BJ38">IF(AND($O$13=Smrek,OR(AA38&gt;=0.3,AL38&gt;=0.1)),1,0)</f>
        <v>0</v>
      </c>
      <c r="BK38" s="132">
        <f t="array" ref="BK38">IF(AND($P$13=Smrek,OR(AB38&gt;=0.3,AM38&gt;=0.1)),1,0)</f>
        <v>0</v>
      </c>
      <c r="BL38" s="132">
        <f t="array" ref="BL38">IF(AND($Q$13=Smrek,OR(AC38&gt;=0.3,AN38&gt;=0.1)),1,0)</f>
        <v>0</v>
      </c>
      <c r="BM38" s="132">
        <f t="array" ref="BM38">IF(AND($R$13=Smrek,OR(AD38&gt;=0.3,AO38&gt;=0.1)),1,0)</f>
        <v>0</v>
      </c>
      <c r="BN38" s="132">
        <f t="array" ref="BN38">IF(AND($S$13=Smrek,OR(AE38&gt;=0.3,AP38&gt;=0.1)),1,0)</f>
        <v>0</v>
      </c>
      <c r="BO38" s="206" t="str">
        <f t="shared" si="9"/>
        <v/>
      </c>
    </row>
    <row r="39" spans="1:67" ht="17.100000000000001" customHeight="1" x14ac:dyDescent="0.25">
      <c r="A39" s="144">
        <v>27</v>
      </c>
      <c r="B39" s="180" t="str">
        <f>IF(Oprávnené_výdavky_obnova!AL41="","",Oprávnené_výdavky_obnova!AN41)</f>
        <v/>
      </c>
      <c r="C39" s="181" t="str">
        <f>IF(Oprávnené_výdavky_obnova!AL41="","",Oprávnené_výdavky_obnova!B41)</f>
        <v/>
      </c>
      <c r="D39" s="182" t="str">
        <f>IF(Oprávnené_výdavky_obnova!AL41="","",Oprávnené_výdavky_obnova!AO41)</f>
        <v/>
      </c>
      <c r="E39" s="182" t="str">
        <f>IF(Oprávnené_výdavky_obnova!AL41="","",Oprávnené_výdavky_obnova!AP41)</f>
        <v/>
      </c>
      <c r="F39" s="182" t="str">
        <f>IF(Oprávnené_výdavky_obnova!AL41="","",Oprávnené_výdavky_obnova!AQ41)</f>
        <v/>
      </c>
      <c r="G39" s="183" t="str">
        <f>IF(Oprávnené_výdavky_obnova!AL41="","",Oprávnené_výdavky_obnova!I41)</f>
        <v/>
      </c>
      <c r="H39" s="208" t="str">
        <f>IF(D39="","",SUMIFS(Oprávnené_výdavky_obnova!$K$15:$K$214,JPRL,BO39,Oprávnené_výdavky_obnova!$J$15:$J$214,Oprávnené_výdavky_obnova!$CC$8)+SUMIFS(Oprávnené_výdavky_obnova!$K$15:$K$214,JPRL,BO39,Oprávnené_výdavky_obnova!$J$15:$J$214,Oprávnené_výdavky_obnova!$CC$9))</f>
        <v/>
      </c>
      <c r="I39" s="179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32">
        <f t="array" ref="T39">IF(AND(D39&lt;&gt;"",OR($J$11=Smrek,$K$11=Smrek,$L$11=Smrek,$M$11=Smrek,$N$11=Smrek,$O$11=Smrek,$P$11=Smrek,$Q$11=Smrek,$R$11=Smrek,$S$11=Smrek)),1,0)</f>
        <v>0</v>
      </c>
      <c r="U39" s="132">
        <f t="shared" si="4"/>
        <v>0</v>
      </c>
      <c r="V39" s="164" t="str">
        <f t="array" ref="V39">IF($D39="","",IF(AND(J39&gt;=0.3,I39="nie",Oprávnené_výdavky_obnova!DG41&gt;=0.3,OR($J$11=Smrek)),0,IF(AND(Oprávnené_výdavky_obnova!DG41&gt;=0.3,J39&gt;=0.3),1,0)))</f>
        <v/>
      </c>
      <c r="W39" s="164" t="str">
        <f t="array" ref="W39">IF($D39="","",IF(AND(K39&gt;=0.3,I39="nie",Oprávnené_výdavky_obnova!DH41&gt;=0.3,OR($K$11=Smrek)),0,IF(AND(Oprávnené_výdavky_obnova!DH41&gt;=0.3,K39&gt;=0.3),1,0)))</f>
        <v/>
      </c>
      <c r="X39" s="164" t="str">
        <f t="array" ref="X39">IF($D39="","",IF(AND(L39&gt;=0.3,I39="nie",Oprávnené_výdavky_obnova!DI41&gt;=0.3,OR($L$11=Smrek)),0,IF(AND(Oprávnené_výdavky_obnova!DI41&gt;=0.3,L39&gt;=0.3),1,0)))</f>
        <v/>
      </c>
      <c r="Y39" s="164" t="str">
        <f t="array" ref="Y39">IF($D39="","",IF(AND(M39&gt;=0.3,I39="nie",Oprávnené_výdavky_obnova!DJ41&gt;=0.3,OR($M$11=Smrek)),0,IF(AND(Oprávnené_výdavky_obnova!DJ41&gt;=0.3,M39&gt;=0.3),1,0)))</f>
        <v/>
      </c>
      <c r="Z39" s="164" t="str">
        <f t="array" ref="Z39">IF($D39="","",IF(AND(N39&gt;=0.3,I39="nie",Oprávnené_výdavky_obnova!DK41&gt;=0.3,OR($N$11=Smrek)),0,IF(AND(Oprávnené_výdavky_obnova!DK41&gt;=0.3,N39&gt;=0.3),1,0)))</f>
        <v/>
      </c>
      <c r="AA39" s="164" t="str">
        <f t="array" ref="AA39">IF($D39="","",IF(AND(O39&gt;=0.3,I39="nie",Oprávnené_výdavky_obnova!DL41&gt;=0.3,OR($O$11=Smrek)),0,IF(AND(Oprávnené_výdavky_obnova!DL41&gt;=0.3,O39&gt;=0.3),1,0)))</f>
        <v/>
      </c>
      <c r="AB39" s="164" t="str">
        <f t="array" ref="AB39">IF($D39="","",IF(AND(P39&gt;=0.3,I39="nie",Oprávnené_výdavky_obnova!DM41&gt;=0.3,OR($P$11=Smrek)),0,IF(AND(Oprávnené_výdavky_obnova!DM41&gt;=0.3,P39&gt;=0.3),1,0)))</f>
        <v/>
      </c>
      <c r="AC39" s="164" t="str">
        <f t="array" ref="AC39">IF($D39="","",IF(AND(Q39&gt;=0.3,I39="nie",Oprávnené_výdavky_obnova!DN41&gt;=0.3,OR($Q$11=Smrek)),0,IF(AND(Oprávnené_výdavky_obnova!DN41&gt;=0.3,Q39&gt;=0.3),1,0)))</f>
        <v/>
      </c>
      <c r="AD39" s="164" t="str">
        <f t="array" ref="AD39">IF($D39="","",IF(AND(R39&gt;=0.3,I39="nie",Oprávnené_výdavky_obnova!DO41&gt;=0.3,OR($R$11=Smrek)),0,IF(AND(Oprávnené_výdavky_obnova!DO41&gt;=0.3,R39&gt;=0.3),1,0)))</f>
        <v/>
      </c>
      <c r="AE39" s="164" t="str">
        <f t="array" ref="AE39">IF($D39="","",IF(AND(S39&gt;=0.3,I39="nie",Oprávnené_výdavky_obnova!DP41&gt;=0.3,OR($S$11=Smrek)),0,IF(AND(Oprávnené_výdavky_obnova!DP41&gt;=0.3,S39&gt;=0.3),1,0)))</f>
        <v/>
      </c>
      <c r="AF39" s="164">
        <f t="shared" si="5"/>
        <v>0</v>
      </c>
      <c r="AG39" s="164" t="str">
        <f t="array" ref="AG39">IF($D39="","",IF(AND(J39&gt;=0.1,I39="nie",Oprávnené_výdavky_obnova!DG41&gt;=0.1,OR($J$11=Smrek)),0,IF(AND(Oprávnené_výdavky_obnova!DG41&gt;=0.1,J39&gt;=0.1),1,0)))</f>
        <v/>
      </c>
      <c r="AH39" s="164" t="str">
        <f t="array" ref="AH39">IF($D39="","",IF(AND(K39&gt;=0.1,I39="nie",Oprávnené_výdavky_obnova!DH41&gt;=0.1,OR($K$11=Smrek)),0,IF(AND(Oprávnené_výdavky_obnova!DH41&gt;=0.1,K39&gt;=0.1),1,0)))</f>
        <v/>
      </c>
      <c r="AI39" s="164" t="str">
        <f t="array" ref="AI39">IF($D39="","",IF(AND(L39&gt;=0.1,I39="nie",Oprávnené_výdavky_obnova!DI41&gt;=0.1,OR($L$11=Smrek)),0,IF(AND(Oprávnené_výdavky_obnova!DI41&gt;=0.1,L39&gt;=0.1),1,0)))</f>
        <v/>
      </c>
      <c r="AJ39" s="164" t="str">
        <f t="array" ref="AJ39">IF($D39="","",IF(AND(M39&gt;=0.1,I39="nie",Oprávnené_výdavky_obnova!DJ41&gt;=0.1,OR($M$11=Smrek)),0,IF(AND(Oprávnené_výdavky_obnova!DJ41&gt;=0.1,M39&gt;=0.1),1,0)))</f>
        <v/>
      </c>
      <c r="AK39" s="164" t="str">
        <f t="array" ref="AK39">IF($D39="","",IF(AND(N39&gt;=0.1,I39="nie",Oprávnené_výdavky_obnova!DK41&gt;=0.1,OR($N$11=Smrek)),0,IF(AND(Oprávnené_výdavky_obnova!DK41&gt;=0.1,N39&gt;=0.1),1,0)))</f>
        <v/>
      </c>
      <c r="AL39" s="164" t="str">
        <f t="array" ref="AL39">IF($D39="","",IF(AND(O39&gt;=0.1,I39="nie",Oprávnené_výdavky_obnova!DL41&gt;=0.1,OR($O$11=Smrek)),0,IF(AND(Oprávnené_výdavky_obnova!DL41&gt;=0.1,O39&gt;=0.1),1,0)))</f>
        <v/>
      </c>
      <c r="AM39" s="164" t="str">
        <f t="array" ref="AM39">IF($D39="","",IF(AND(P39&gt;=0.1,I39="nie",Oprávnené_výdavky_obnova!DM41&gt;=0.1,OR($P$11=Smrek)),0,IF(AND(Oprávnené_výdavky_obnova!DM41&gt;=0.1,P39&gt;=0.1),1,0)))</f>
        <v/>
      </c>
      <c r="AN39" s="164" t="str">
        <f t="array" ref="AN39">IF($D39="","",IF(AND(Q39&gt;=0.1,I39="nie",Oprávnené_výdavky_obnova!DN41&gt;=0.1,OR($Q$11=Smrek)),0,IF(AND(Oprávnené_výdavky_obnova!DN41&gt;=0.1,Q39&gt;=0.1),1,0)))</f>
        <v/>
      </c>
      <c r="AO39" s="164" t="str">
        <f t="array" ref="AO39">IF($D39="","",IF(AND(R39&gt;=0.1,I39="nie",Oprávnené_výdavky_obnova!DO41&gt;=0.1,OR($R$11=Smrek)),0,IF(AND(Oprávnené_výdavky_obnova!DO41&gt;=0.1,R39&gt;=0.1),1,0)))</f>
        <v/>
      </c>
      <c r="AP39" s="164" t="str">
        <f t="array" ref="AP39">IF($D39="","",IF(AND(S39&gt;=0.1,I39="nie",Oprávnené_výdavky_obnova!DP41&gt;=0.1,OR($S$11=Smrek)),0,IF(AND(Oprávnené_výdavky_obnova!DP41&gt;=0.1,S39&gt;=0.1),1,0)))</f>
        <v/>
      </c>
      <c r="AQ39" s="164">
        <f t="shared" si="6"/>
        <v>0</v>
      </c>
      <c r="AR39" s="132">
        <f t="shared" si="7"/>
        <v>0</v>
      </c>
      <c r="AS39" s="132" t="str">
        <f t="shared" si="8"/>
        <v/>
      </c>
      <c r="AT39" s="164">
        <f>IF(AND(J39="",OR(Oprávnené_výdavky_obnova!CW41&gt;0,Oprávnené_výdavky_obnova!DG41&gt;0)),1,0)</f>
        <v>0</v>
      </c>
      <c r="AU39" s="164">
        <f>IF(AND(K39="",OR(Oprávnené_výdavky_obnova!CX41&gt;0,Oprávnené_výdavky_obnova!DH41&gt;0)),1,0)</f>
        <v>0</v>
      </c>
      <c r="AV39" s="164">
        <f>IF(AND(L39="",OR(Oprávnené_výdavky_obnova!CY41&gt;0,Oprávnené_výdavky_obnova!DI41&gt;0)),1,0)</f>
        <v>0</v>
      </c>
      <c r="AW39" s="164">
        <f>IF(AND(M39="",OR(Oprávnené_výdavky_obnova!CZ41&gt;0,Oprávnené_výdavky_obnova!DJ41&gt;0)),1,0)</f>
        <v>0</v>
      </c>
      <c r="AX39" s="164">
        <f>IF(AND(N39="",OR(Oprávnené_výdavky_obnova!DA41&gt;0,Oprávnené_výdavky_obnova!DK41&gt;0)),1,0)</f>
        <v>0</v>
      </c>
      <c r="AY39" s="164">
        <f>IF(AND(O39="",OR(Oprávnené_výdavky_obnova!DB41&gt;0,Oprávnené_výdavky_obnova!DL41&gt;0)),1,0)</f>
        <v>0</v>
      </c>
      <c r="AZ39" s="164">
        <f>IF(AND(P39="",OR(Oprávnené_výdavky_obnova!DC41&gt;0,Oprávnené_výdavky_obnova!DM41&gt;0)),1,0)</f>
        <v>0</v>
      </c>
      <c r="BA39" s="164">
        <f>IF(AND(Q39="",OR(Oprávnené_výdavky_obnova!DD41&gt;0,Oprávnené_výdavky_obnova!DN41&gt;0)),1,0)</f>
        <v>0</v>
      </c>
      <c r="BB39" s="164">
        <f>IF(AND(R39="",OR(Oprávnené_výdavky_obnova!DE41&gt;0,Oprávnené_výdavky_obnova!DO41&gt;0)),1,0)</f>
        <v>0</v>
      </c>
      <c r="BC39" s="164">
        <f>IF(AND(S39="",OR(Oprávnené_výdavky_obnova!DF41&gt;0,Oprávnené_výdavky_obnova!DP41&gt;0)),1,0)</f>
        <v>0</v>
      </c>
      <c r="BE39" s="132">
        <f t="array" ref="BE39">IF(AND($J$13=Smrek,OR(V39&gt;=0.3,AG39&gt;=0.1)),1,0)</f>
        <v>0</v>
      </c>
      <c r="BF39" s="132">
        <f t="array" ref="BF39">IF(AND($JK39=Smrek,OR(W39&gt;=0.3,AH39&gt;=0.1)),1,0)</f>
        <v>0</v>
      </c>
      <c r="BG39" s="132">
        <f t="array" ref="BG39">IF(AND($L$13=Smrek,OR(X39&gt;=0.3,AI39&gt;=0.1)),1,0)</f>
        <v>0</v>
      </c>
      <c r="BH39" s="132">
        <f t="array" ref="BH39">IF(AND($M$13=Smrek,OR(Y39&gt;=0.3,AJ39&gt;=0.1)),1,0)</f>
        <v>0</v>
      </c>
      <c r="BI39" s="132">
        <f t="array" ref="BI39">IF(AND($N$13=Smrek,OR(Z39&gt;=0.3,AK39&gt;=0.1)),1,0)</f>
        <v>0</v>
      </c>
      <c r="BJ39" s="132">
        <f t="array" ref="BJ39">IF(AND($O$13=Smrek,OR(AA39&gt;=0.3,AL39&gt;=0.1)),1,0)</f>
        <v>0</v>
      </c>
      <c r="BK39" s="132">
        <f t="array" ref="BK39">IF(AND($P$13=Smrek,OR(AB39&gt;=0.3,AM39&gt;=0.1)),1,0)</f>
        <v>0</v>
      </c>
      <c r="BL39" s="132">
        <f t="array" ref="BL39">IF(AND($Q$13=Smrek,OR(AC39&gt;=0.3,AN39&gt;=0.1)),1,0)</f>
        <v>0</v>
      </c>
      <c r="BM39" s="132">
        <f t="array" ref="BM39">IF(AND($R$13=Smrek,OR(AD39&gt;=0.3,AO39&gt;=0.1)),1,0)</f>
        <v>0</v>
      </c>
      <c r="BN39" s="132">
        <f t="array" ref="BN39">IF(AND($S$13=Smrek,OR(AE39&gt;=0.3,AP39&gt;=0.1)),1,0)</f>
        <v>0</v>
      </c>
      <c r="BO39" s="206" t="str">
        <f t="shared" si="9"/>
        <v/>
      </c>
    </row>
    <row r="40" spans="1:67" ht="17.100000000000001" customHeight="1" x14ac:dyDescent="0.25">
      <c r="A40" s="144">
        <v>28</v>
      </c>
      <c r="B40" s="180" t="str">
        <f>IF(Oprávnené_výdavky_obnova!AL42="","",Oprávnené_výdavky_obnova!AN42)</f>
        <v/>
      </c>
      <c r="C40" s="181" t="str">
        <f>IF(Oprávnené_výdavky_obnova!AL42="","",Oprávnené_výdavky_obnova!B42)</f>
        <v/>
      </c>
      <c r="D40" s="182" t="str">
        <f>IF(Oprávnené_výdavky_obnova!AL42="","",Oprávnené_výdavky_obnova!AO42)</f>
        <v/>
      </c>
      <c r="E40" s="182" t="str">
        <f>IF(Oprávnené_výdavky_obnova!AL42="","",Oprávnené_výdavky_obnova!AP42)</f>
        <v/>
      </c>
      <c r="F40" s="182" t="str">
        <f>IF(Oprávnené_výdavky_obnova!AL42="","",Oprávnené_výdavky_obnova!AQ42)</f>
        <v/>
      </c>
      <c r="G40" s="183" t="str">
        <f>IF(Oprávnené_výdavky_obnova!AL42="","",Oprávnené_výdavky_obnova!I42)</f>
        <v/>
      </c>
      <c r="H40" s="208" t="str">
        <f>IF(D40="","",SUMIFS(Oprávnené_výdavky_obnova!$K$15:$K$214,JPRL,BO40,Oprávnené_výdavky_obnova!$J$15:$J$214,Oprávnené_výdavky_obnova!$CC$8)+SUMIFS(Oprávnené_výdavky_obnova!$K$15:$K$214,JPRL,BO40,Oprávnené_výdavky_obnova!$J$15:$J$214,Oprávnené_výdavky_obnova!$CC$9))</f>
        <v/>
      </c>
      <c r="I40" s="179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32">
        <f t="array" ref="T40">IF(AND(D40&lt;&gt;"",OR($J$11=Smrek,$K$11=Smrek,$L$11=Smrek,$M$11=Smrek,$N$11=Smrek,$O$11=Smrek,$P$11=Smrek,$Q$11=Smrek,$R$11=Smrek,$S$11=Smrek)),1,0)</f>
        <v>0</v>
      </c>
      <c r="U40" s="132">
        <f t="shared" si="4"/>
        <v>0</v>
      </c>
      <c r="V40" s="164" t="str">
        <f t="array" ref="V40">IF($D40="","",IF(AND(J40&gt;=0.3,I40="nie",Oprávnené_výdavky_obnova!DG42&gt;=0.3,OR($J$11=Smrek)),0,IF(AND(Oprávnené_výdavky_obnova!DG42&gt;=0.3,J40&gt;=0.3),1,0)))</f>
        <v/>
      </c>
      <c r="W40" s="164" t="str">
        <f t="array" ref="W40">IF($D40="","",IF(AND(K40&gt;=0.3,I40="nie",Oprávnené_výdavky_obnova!DH42&gt;=0.3,OR($K$11=Smrek)),0,IF(AND(Oprávnené_výdavky_obnova!DH42&gt;=0.3,K40&gt;=0.3),1,0)))</f>
        <v/>
      </c>
      <c r="X40" s="164" t="str">
        <f t="array" ref="X40">IF($D40="","",IF(AND(L40&gt;=0.3,I40="nie",Oprávnené_výdavky_obnova!DI42&gt;=0.3,OR($L$11=Smrek)),0,IF(AND(Oprávnené_výdavky_obnova!DI42&gt;=0.3,L40&gt;=0.3),1,0)))</f>
        <v/>
      </c>
      <c r="Y40" s="164" t="str">
        <f t="array" ref="Y40">IF($D40="","",IF(AND(M40&gt;=0.3,I40="nie",Oprávnené_výdavky_obnova!DJ42&gt;=0.3,OR($M$11=Smrek)),0,IF(AND(Oprávnené_výdavky_obnova!DJ42&gt;=0.3,M40&gt;=0.3),1,0)))</f>
        <v/>
      </c>
      <c r="Z40" s="164" t="str">
        <f t="array" ref="Z40">IF($D40="","",IF(AND(N40&gt;=0.3,I40="nie",Oprávnené_výdavky_obnova!DK42&gt;=0.3,OR($N$11=Smrek)),0,IF(AND(Oprávnené_výdavky_obnova!DK42&gt;=0.3,N40&gt;=0.3),1,0)))</f>
        <v/>
      </c>
      <c r="AA40" s="164" t="str">
        <f t="array" ref="AA40">IF($D40="","",IF(AND(O40&gt;=0.3,I40="nie",Oprávnené_výdavky_obnova!DL42&gt;=0.3,OR($O$11=Smrek)),0,IF(AND(Oprávnené_výdavky_obnova!DL42&gt;=0.3,O40&gt;=0.3),1,0)))</f>
        <v/>
      </c>
      <c r="AB40" s="164" t="str">
        <f t="array" ref="AB40">IF($D40="","",IF(AND(P40&gt;=0.3,I40="nie",Oprávnené_výdavky_obnova!DM42&gt;=0.3,OR($P$11=Smrek)),0,IF(AND(Oprávnené_výdavky_obnova!DM42&gt;=0.3,P40&gt;=0.3),1,0)))</f>
        <v/>
      </c>
      <c r="AC40" s="164" t="str">
        <f t="array" ref="AC40">IF($D40="","",IF(AND(Q40&gt;=0.3,I40="nie",Oprávnené_výdavky_obnova!DN42&gt;=0.3,OR($Q$11=Smrek)),0,IF(AND(Oprávnené_výdavky_obnova!DN42&gt;=0.3,Q40&gt;=0.3),1,0)))</f>
        <v/>
      </c>
      <c r="AD40" s="164" t="str">
        <f t="array" ref="AD40">IF($D40="","",IF(AND(R40&gt;=0.3,I40="nie",Oprávnené_výdavky_obnova!DO42&gt;=0.3,OR($R$11=Smrek)),0,IF(AND(Oprávnené_výdavky_obnova!DO42&gt;=0.3,R40&gt;=0.3),1,0)))</f>
        <v/>
      </c>
      <c r="AE40" s="164" t="str">
        <f t="array" ref="AE40">IF($D40="","",IF(AND(S40&gt;=0.3,I40="nie",Oprávnené_výdavky_obnova!DP42&gt;=0.3,OR($S$11=Smrek)),0,IF(AND(Oprávnené_výdavky_obnova!DP42&gt;=0.3,S40&gt;=0.3),1,0)))</f>
        <v/>
      </c>
      <c r="AF40" s="164">
        <f t="shared" si="5"/>
        <v>0</v>
      </c>
      <c r="AG40" s="164" t="str">
        <f t="array" ref="AG40">IF($D40="","",IF(AND(J40&gt;=0.1,I40="nie",Oprávnené_výdavky_obnova!DG42&gt;=0.1,OR($J$11=Smrek)),0,IF(AND(Oprávnené_výdavky_obnova!DG42&gt;=0.1,J40&gt;=0.1),1,0)))</f>
        <v/>
      </c>
      <c r="AH40" s="164" t="str">
        <f t="array" ref="AH40">IF($D40="","",IF(AND(K40&gt;=0.1,I40="nie",Oprávnené_výdavky_obnova!DH42&gt;=0.1,OR($K$11=Smrek)),0,IF(AND(Oprávnené_výdavky_obnova!DH42&gt;=0.1,K40&gt;=0.1),1,0)))</f>
        <v/>
      </c>
      <c r="AI40" s="164" t="str">
        <f t="array" ref="AI40">IF($D40="","",IF(AND(L40&gt;=0.1,I40="nie",Oprávnené_výdavky_obnova!DI42&gt;=0.1,OR($L$11=Smrek)),0,IF(AND(Oprávnené_výdavky_obnova!DI42&gt;=0.1,L40&gt;=0.1),1,0)))</f>
        <v/>
      </c>
      <c r="AJ40" s="164" t="str">
        <f t="array" ref="AJ40">IF($D40="","",IF(AND(M40&gt;=0.1,I40="nie",Oprávnené_výdavky_obnova!DJ42&gt;=0.1,OR($M$11=Smrek)),0,IF(AND(Oprávnené_výdavky_obnova!DJ42&gt;=0.1,M40&gt;=0.1),1,0)))</f>
        <v/>
      </c>
      <c r="AK40" s="164" t="str">
        <f t="array" ref="AK40">IF($D40="","",IF(AND(N40&gt;=0.1,I40="nie",Oprávnené_výdavky_obnova!DK42&gt;=0.1,OR($N$11=Smrek)),0,IF(AND(Oprávnené_výdavky_obnova!DK42&gt;=0.1,N40&gt;=0.1),1,0)))</f>
        <v/>
      </c>
      <c r="AL40" s="164" t="str">
        <f t="array" ref="AL40">IF($D40="","",IF(AND(O40&gt;=0.1,I40="nie",Oprávnené_výdavky_obnova!DL42&gt;=0.1,OR($O$11=Smrek)),0,IF(AND(Oprávnené_výdavky_obnova!DL42&gt;=0.1,O40&gt;=0.1),1,0)))</f>
        <v/>
      </c>
      <c r="AM40" s="164" t="str">
        <f t="array" ref="AM40">IF($D40="","",IF(AND(P40&gt;=0.1,I40="nie",Oprávnené_výdavky_obnova!DM42&gt;=0.1,OR($P$11=Smrek)),0,IF(AND(Oprávnené_výdavky_obnova!DM42&gt;=0.1,P40&gt;=0.1),1,0)))</f>
        <v/>
      </c>
      <c r="AN40" s="164" t="str">
        <f t="array" ref="AN40">IF($D40="","",IF(AND(Q40&gt;=0.1,I40="nie",Oprávnené_výdavky_obnova!DN42&gt;=0.1,OR($Q$11=Smrek)),0,IF(AND(Oprávnené_výdavky_obnova!DN42&gt;=0.1,Q40&gt;=0.1),1,0)))</f>
        <v/>
      </c>
      <c r="AO40" s="164" t="str">
        <f t="array" ref="AO40">IF($D40="","",IF(AND(R40&gt;=0.1,I40="nie",Oprávnené_výdavky_obnova!DO42&gt;=0.1,OR($R$11=Smrek)),0,IF(AND(Oprávnené_výdavky_obnova!DO42&gt;=0.1,R40&gt;=0.1),1,0)))</f>
        <v/>
      </c>
      <c r="AP40" s="164" t="str">
        <f t="array" ref="AP40">IF($D40="","",IF(AND(S40&gt;=0.1,I40="nie",Oprávnené_výdavky_obnova!DP42&gt;=0.1,OR($S$11=Smrek)),0,IF(AND(Oprávnené_výdavky_obnova!DP42&gt;=0.1,S40&gt;=0.1),1,0)))</f>
        <v/>
      </c>
      <c r="AQ40" s="164">
        <f t="shared" si="6"/>
        <v>0</v>
      </c>
      <c r="AR40" s="132">
        <f t="shared" si="7"/>
        <v>0</v>
      </c>
      <c r="AS40" s="132" t="str">
        <f t="shared" si="8"/>
        <v/>
      </c>
      <c r="AT40" s="164">
        <f>IF(AND(J40="",OR(Oprávnené_výdavky_obnova!CW42&gt;0,Oprávnené_výdavky_obnova!DG42&gt;0)),1,0)</f>
        <v>0</v>
      </c>
      <c r="AU40" s="164">
        <f>IF(AND(K40="",OR(Oprávnené_výdavky_obnova!CX42&gt;0,Oprávnené_výdavky_obnova!DH42&gt;0)),1,0)</f>
        <v>0</v>
      </c>
      <c r="AV40" s="164">
        <f>IF(AND(L40="",OR(Oprávnené_výdavky_obnova!CY42&gt;0,Oprávnené_výdavky_obnova!DI42&gt;0)),1,0)</f>
        <v>0</v>
      </c>
      <c r="AW40" s="164">
        <f>IF(AND(M40="",OR(Oprávnené_výdavky_obnova!CZ42&gt;0,Oprávnené_výdavky_obnova!DJ42&gt;0)),1,0)</f>
        <v>0</v>
      </c>
      <c r="AX40" s="164">
        <f>IF(AND(N40="",OR(Oprávnené_výdavky_obnova!DA42&gt;0,Oprávnené_výdavky_obnova!DK42&gt;0)),1,0)</f>
        <v>0</v>
      </c>
      <c r="AY40" s="164">
        <f>IF(AND(O40="",OR(Oprávnené_výdavky_obnova!DB42&gt;0,Oprávnené_výdavky_obnova!DL42&gt;0)),1,0)</f>
        <v>0</v>
      </c>
      <c r="AZ40" s="164">
        <f>IF(AND(P40="",OR(Oprávnené_výdavky_obnova!DC42&gt;0,Oprávnené_výdavky_obnova!DM42&gt;0)),1,0)</f>
        <v>0</v>
      </c>
      <c r="BA40" s="164">
        <f>IF(AND(Q40="",OR(Oprávnené_výdavky_obnova!DD42&gt;0,Oprávnené_výdavky_obnova!DN42&gt;0)),1,0)</f>
        <v>0</v>
      </c>
      <c r="BB40" s="164">
        <f>IF(AND(R40="",OR(Oprávnené_výdavky_obnova!DE42&gt;0,Oprávnené_výdavky_obnova!DO42&gt;0)),1,0)</f>
        <v>0</v>
      </c>
      <c r="BC40" s="164">
        <f>IF(AND(S40="",OR(Oprávnené_výdavky_obnova!DF42&gt;0,Oprávnené_výdavky_obnova!DP42&gt;0)),1,0)</f>
        <v>0</v>
      </c>
      <c r="BE40" s="132">
        <f t="array" ref="BE40">IF(AND($J$13=Smrek,OR(V40&gt;=0.3,AG40&gt;=0.1)),1,0)</f>
        <v>0</v>
      </c>
      <c r="BF40" s="132">
        <f t="array" ref="BF40">IF(AND($JK40=Smrek,OR(W40&gt;=0.3,AH40&gt;=0.1)),1,0)</f>
        <v>0</v>
      </c>
      <c r="BG40" s="132">
        <f t="array" ref="BG40">IF(AND($L$13=Smrek,OR(X40&gt;=0.3,AI40&gt;=0.1)),1,0)</f>
        <v>0</v>
      </c>
      <c r="BH40" s="132">
        <f t="array" ref="BH40">IF(AND($M$13=Smrek,OR(Y40&gt;=0.3,AJ40&gt;=0.1)),1,0)</f>
        <v>0</v>
      </c>
      <c r="BI40" s="132">
        <f t="array" ref="BI40">IF(AND($N$13=Smrek,OR(Z40&gt;=0.3,AK40&gt;=0.1)),1,0)</f>
        <v>0</v>
      </c>
      <c r="BJ40" s="132">
        <f t="array" ref="BJ40">IF(AND($O$13=Smrek,OR(AA40&gt;=0.3,AL40&gt;=0.1)),1,0)</f>
        <v>0</v>
      </c>
      <c r="BK40" s="132">
        <f t="array" ref="BK40">IF(AND($P$13=Smrek,OR(AB40&gt;=0.3,AM40&gt;=0.1)),1,0)</f>
        <v>0</v>
      </c>
      <c r="BL40" s="132">
        <f t="array" ref="BL40">IF(AND($Q$13=Smrek,OR(AC40&gt;=0.3,AN40&gt;=0.1)),1,0)</f>
        <v>0</v>
      </c>
      <c r="BM40" s="132">
        <f t="array" ref="BM40">IF(AND($R$13=Smrek,OR(AD40&gt;=0.3,AO40&gt;=0.1)),1,0)</f>
        <v>0</v>
      </c>
      <c r="BN40" s="132">
        <f t="array" ref="BN40">IF(AND($S$13=Smrek,OR(AE40&gt;=0.3,AP40&gt;=0.1)),1,0)</f>
        <v>0</v>
      </c>
      <c r="BO40" s="206" t="str">
        <f t="shared" si="9"/>
        <v/>
      </c>
    </row>
    <row r="41" spans="1:67" ht="17.100000000000001" customHeight="1" x14ac:dyDescent="0.25">
      <c r="A41" s="144">
        <v>29</v>
      </c>
      <c r="B41" s="180" t="str">
        <f>IF(Oprávnené_výdavky_obnova!AL43="","",Oprávnené_výdavky_obnova!AN43)</f>
        <v/>
      </c>
      <c r="C41" s="181" t="str">
        <f>IF(Oprávnené_výdavky_obnova!AL43="","",Oprávnené_výdavky_obnova!B43)</f>
        <v/>
      </c>
      <c r="D41" s="182" t="str">
        <f>IF(Oprávnené_výdavky_obnova!AL43="","",Oprávnené_výdavky_obnova!AO43)</f>
        <v/>
      </c>
      <c r="E41" s="182" t="str">
        <f>IF(Oprávnené_výdavky_obnova!AL43="","",Oprávnené_výdavky_obnova!AP43)</f>
        <v/>
      </c>
      <c r="F41" s="182" t="str">
        <f>IF(Oprávnené_výdavky_obnova!AL43="","",Oprávnené_výdavky_obnova!AQ43)</f>
        <v/>
      </c>
      <c r="G41" s="183" t="str">
        <f>IF(Oprávnené_výdavky_obnova!AL43="","",Oprávnené_výdavky_obnova!I43)</f>
        <v/>
      </c>
      <c r="H41" s="208" t="str">
        <f>IF(D41="","",SUMIFS(Oprávnené_výdavky_obnova!$K$15:$K$214,JPRL,BO41,Oprávnené_výdavky_obnova!$J$15:$J$214,Oprávnené_výdavky_obnova!$CC$8)+SUMIFS(Oprávnené_výdavky_obnova!$K$15:$K$214,JPRL,BO41,Oprávnené_výdavky_obnova!$J$15:$J$214,Oprávnené_výdavky_obnova!$CC$9))</f>
        <v/>
      </c>
      <c r="I41" s="179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32">
        <f t="array" ref="T41">IF(AND(D41&lt;&gt;"",OR($J$11=Smrek,$K$11=Smrek,$L$11=Smrek,$M$11=Smrek,$N$11=Smrek,$O$11=Smrek,$P$11=Smrek,$Q$11=Smrek,$R$11=Smrek,$S$11=Smrek)),1,0)</f>
        <v>0</v>
      </c>
      <c r="U41" s="132">
        <f t="shared" si="4"/>
        <v>0</v>
      </c>
      <c r="V41" s="164" t="str">
        <f t="array" ref="V41">IF($D41="","",IF(AND(J41&gt;=0.3,I41="nie",Oprávnené_výdavky_obnova!DG43&gt;=0.3,OR($J$11=Smrek)),0,IF(AND(Oprávnené_výdavky_obnova!DG43&gt;=0.3,J41&gt;=0.3),1,0)))</f>
        <v/>
      </c>
      <c r="W41" s="164" t="str">
        <f t="array" ref="W41">IF($D41="","",IF(AND(K41&gt;=0.3,I41="nie",Oprávnené_výdavky_obnova!DH43&gt;=0.3,OR($K$11=Smrek)),0,IF(AND(Oprávnené_výdavky_obnova!DH43&gt;=0.3,K41&gt;=0.3),1,0)))</f>
        <v/>
      </c>
      <c r="X41" s="164" t="str">
        <f t="array" ref="X41">IF($D41="","",IF(AND(L41&gt;=0.3,I41="nie",Oprávnené_výdavky_obnova!DI43&gt;=0.3,OR($L$11=Smrek)),0,IF(AND(Oprávnené_výdavky_obnova!DI43&gt;=0.3,L41&gt;=0.3),1,0)))</f>
        <v/>
      </c>
      <c r="Y41" s="164" t="str">
        <f t="array" ref="Y41">IF($D41="","",IF(AND(M41&gt;=0.3,I41="nie",Oprávnené_výdavky_obnova!DJ43&gt;=0.3,OR($M$11=Smrek)),0,IF(AND(Oprávnené_výdavky_obnova!DJ43&gt;=0.3,M41&gt;=0.3),1,0)))</f>
        <v/>
      </c>
      <c r="Z41" s="164" t="str">
        <f t="array" ref="Z41">IF($D41="","",IF(AND(N41&gt;=0.3,I41="nie",Oprávnené_výdavky_obnova!DK43&gt;=0.3,OR($N$11=Smrek)),0,IF(AND(Oprávnené_výdavky_obnova!DK43&gt;=0.3,N41&gt;=0.3),1,0)))</f>
        <v/>
      </c>
      <c r="AA41" s="164" t="str">
        <f t="array" ref="AA41">IF($D41="","",IF(AND(O41&gt;=0.3,I41="nie",Oprávnené_výdavky_obnova!DL43&gt;=0.3,OR($O$11=Smrek)),0,IF(AND(Oprávnené_výdavky_obnova!DL43&gt;=0.3,O41&gt;=0.3),1,0)))</f>
        <v/>
      </c>
      <c r="AB41" s="164" t="str">
        <f t="array" ref="AB41">IF($D41="","",IF(AND(P41&gt;=0.3,I41="nie",Oprávnené_výdavky_obnova!DM43&gt;=0.3,OR($P$11=Smrek)),0,IF(AND(Oprávnené_výdavky_obnova!DM43&gt;=0.3,P41&gt;=0.3),1,0)))</f>
        <v/>
      </c>
      <c r="AC41" s="164" t="str">
        <f t="array" ref="AC41">IF($D41="","",IF(AND(Q41&gt;=0.3,I41="nie",Oprávnené_výdavky_obnova!DN43&gt;=0.3,OR($Q$11=Smrek)),0,IF(AND(Oprávnené_výdavky_obnova!DN43&gt;=0.3,Q41&gt;=0.3),1,0)))</f>
        <v/>
      </c>
      <c r="AD41" s="164" t="str">
        <f t="array" ref="AD41">IF($D41="","",IF(AND(R41&gt;=0.3,I41="nie",Oprávnené_výdavky_obnova!DO43&gt;=0.3,OR($R$11=Smrek)),0,IF(AND(Oprávnené_výdavky_obnova!DO43&gt;=0.3,R41&gt;=0.3),1,0)))</f>
        <v/>
      </c>
      <c r="AE41" s="164" t="str">
        <f t="array" ref="AE41">IF($D41="","",IF(AND(S41&gt;=0.3,I41="nie",Oprávnené_výdavky_obnova!DP43&gt;=0.3,OR($S$11=Smrek)),0,IF(AND(Oprávnené_výdavky_obnova!DP43&gt;=0.3,S41&gt;=0.3),1,0)))</f>
        <v/>
      </c>
      <c r="AF41" s="164">
        <f t="shared" si="5"/>
        <v>0</v>
      </c>
      <c r="AG41" s="164" t="str">
        <f t="array" ref="AG41">IF($D41="","",IF(AND(J41&gt;=0.1,I41="nie",Oprávnené_výdavky_obnova!DG43&gt;=0.1,OR($J$11=Smrek)),0,IF(AND(Oprávnené_výdavky_obnova!DG43&gt;=0.1,J41&gt;=0.1),1,0)))</f>
        <v/>
      </c>
      <c r="AH41" s="164" t="str">
        <f t="array" ref="AH41">IF($D41="","",IF(AND(K41&gt;=0.1,I41="nie",Oprávnené_výdavky_obnova!DH43&gt;=0.1,OR($K$11=Smrek)),0,IF(AND(Oprávnené_výdavky_obnova!DH43&gt;=0.1,K41&gt;=0.1),1,0)))</f>
        <v/>
      </c>
      <c r="AI41" s="164" t="str">
        <f t="array" ref="AI41">IF($D41="","",IF(AND(L41&gt;=0.1,I41="nie",Oprávnené_výdavky_obnova!DI43&gt;=0.1,OR($L$11=Smrek)),0,IF(AND(Oprávnené_výdavky_obnova!DI43&gt;=0.1,L41&gt;=0.1),1,0)))</f>
        <v/>
      </c>
      <c r="AJ41" s="164" t="str">
        <f t="array" ref="AJ41">IF($D41="","",IF(AND(M41&gt;=0.1,I41="nie",Oprávnené_výdavky_obnova!DJ43&gt;=0.1,OR($M$11=Smrek)),0,IF(AND(Oprávnené_výdavky_obnova!DJ43&gt;=0.1,M41&gt;=0.1),1,0)))</f>
        <v/>
      </c>
      <c r="AK41" s="164" t="str">
        <f t="array" ref="AK41">IF($D41="","",IF(AND(N41&gt;=0.1,I41="nie",Oprávnené_výdavky_obnova!DK43&gt;=0.1,OR($N$11=Smrek)),0,IF(AND(Oprávnené_výdavky_obnova!DK43&gt;=0.1,N41&gt;=0.1),1,0)))</f>
        <v/>
      </c>
      <c r="AL41" s="164" t="str">
        <f t="array" ref="AL41">IF($D41="","",IF(AND(O41&gt;=0.1,I41="nie",Oprávnené_výdavky_obnova!DL43&gt;=0.1,OR($O$11=Smrek)),0,IF(AND(Oprávnené_výdavky_obnova!DL43&gt;=0.1,O41&gt;=0.1),1,0)))</f>
        <v/>
      </c>
      <c r="AM41" s="164" t="str">
        <f t="array" ref="AM41">IF($D41="","",IF(AND(P41&gt;=0.1,I41="nie",Oprávnené_výdavky_obnova!DM43&gt;=0.1,OR($P$11=Smrek)),0,IF(AND(Oprávnené_výdavky_obnova!DM43&gt;=0.1,P41&gt;=0.1),1,0)))</f>
        <v/>
      </c>
      <c r="AN41" s="164" t="str">
        <f t="array" ref="AN41">IF($D41="","",IF(AND(Q41&gt;=0.1,I41="nie",Oprávnené_výdavky_obnova!DN43&gt;=0.1,OR($Q$11=Smrek)),0,IF(AND(Oprávnené_výdavky_obnova!DN43&gt;=0.1,Q41&gt;=0.1),1,0)))</f>
        <v/>
      </c>
      <c r="AO41" s="164" t="str">
        <f t="array" ref="AO41">IF($D41="","",IF(AND(R41&gt;=0.1,I41="nie",Oprávnené_výdavky_obnova!DO43&gt;=0.1,OR($R$11=Smrek)),0,IF(AND(Oprávnené_výdavky_obnova!DO43&gt;=0.1,R41&gt;=0.1),1,0)))</f>
        <v/>
      </c>
      <c r="AP41" s="164" t="str">
        <f t="array" ref="AP41">IF($D41="","",IF(AND(S41&gt;=0.1,I41="nie",Oprávnené_výdavky_obnova!DP43&gt;=0.1,OR($S$11=Smrek)),0,IF(AND(Oprávnené_výdavky_obnova!DP43&gt;=0.1,S41&gt;=0.1),1,0)))</f>
        <v/>
      </c>
      <c r="AQ41" s="164">
        <f t="shared" si="6"/>
        <v>0</v>
      </c>
      <c r="AR41" s="132">
        <f t="shared" si="7"/>
        <v>0</v>
      </c>
      <c r="AS41" s="132" t="str">
        <f t="shared" si="8"/>
        <v/>
      </c>
      <c r="AT41" s="164">
        <f>IF(AND(J41="",OR(Oprávnené_výdavky_obnova!CW43&gt;0,Oprávnené_výdavky_obnova!DG43&gt;0)),1,0)</f>
        <v>0</v>
      </c>
      <c r="AU41" s="164">
        <f>IF(AND(K41="",OR(Oprávnené_výdavky_obnova!CX43&gt;0,Oprávnené_výdavky_obnova!DH43&gt;0)),1,0)</f>
        <v>0</v>
      </c>
      <c r="AV41" s="164">
        <f>IF(AND(L41="",OR(Oprávnené_výdavky_obnova!CY43&gt;0,Oprávnené_výdavky_obnova!DI43&gt;0)),1,0)</f>
        <v>0</v>
      </c>
      <c r="AW41" s="164">
        <f>IF(AND(M41="",OR(Oprávnené_výdavky_obnova!CZ43&gt;0,Oprávnené_výdavky_obnova!DJ43&gt;0)),1,0)</f>
        <v>0</v>
      </c>
      <c r="AX41" s="164">
        <f>IF(AND(N41="",OR(Oprávnené_výdavky_obnova!DA43&gt;0,Oprávnené_výdavky_obnova!DK43&gt;0)),1,0)</f>
        <v>0</v>
      </c>
      <c r="AY41" s="164">
        <f>IF(AND(O41="",OR(Oprávnené_výdavky_obnova!DB43&gt;0,Oprávnené_výdavky_obnova!DL43&gt;0)),1,0)</f>
        <v>0</v>
      </c>
      <c r="AZ41" s="164">
        <f>IF(AND(P41="",OR(Oprávnené_výdavky_obnova!DC43&gt;0,Oprávnené_výdavky_obnova!DM43&gt;0)),1,0)</f>
        <v>0</v>
      </c>
      <c r="BA41" s="164">
        <f>IF(AND(Q41="",OR(Oprávnené_výdavky_obnova!DD43&gt;0,Oprávnené_výdavky_obnova!DN43&gt;0)),1,0)</f>
        <v>0</v>
      </c>
      <c r="BB41" s="164">
        <f>IF(AND(R41="",OR(Oprávnené_výdavky_obnova!DE43&gt;0,Oprávnené_výdavky_obnova!DO43&gt;0)),1,0)</f>
        <v>0</v>
      </c>
      <c r="BC41" s="164">
        <f>IF(AND(S41="",OR(Oprávnené_výdavky_obnova!DF43&gt;0,Oprávnené_výdavky_obnova!DP43&gt;0)),1,0)</f>
        <v>0</v>
      </c>
      <c r="BE41" s="132">
        <f t="array" ref="BE41">IF(AND($J$13=Smrek,OR(V41&gt;=0.3,AG41&gt;=0.1)),1,0)</f>
        <v>0</v>
      </c>
      <c r="BF41" s="132">
        <f t="array" ref="BF41">IF(AND($JK41=Smrek,OR(W41&gt;=0.3,AH41&gt;=0.1)),1,0)</f>
        <v>0</v>
      </c>
      <c r="BG41" s="132">
        <f t="array" ref="BG41">IF(AND($L$13=Smrek,OR(X41&gt;=0.3,AI41&gt;=0.1)),1,0)</f>
        <v>0</v>
      </c>
      <c r="BH41" s="132">
        <f t="array" ref="BH41">IF(AND($M$13=Smrek,OR(Y41&gt;=0.3,AJ41&gt;=0.1)),1,0)</f>
        <v>0</v>
      </c>
      <c r="BI41" s="132">
        <f t="array" ref="BI41">IF(AND($N$13=Smrek,OR(Z41&gt;=0.3,AK41&gt;=0.1)),1,0)</f>
        <v>0</v>
      </c>
      <c r="BJ41" s="132">
        <f t="array" ref="BJ41">IF(AND($O$13=Smrek,OR(AA41&gt;=0.3,AL41&gt;=0.1)),1,0)</f>
        <v>0</v>
      </c>
      <c r="BK41" s="132">
        <f t="array" ref="BK41">IF(AND($P$13=Smrek,OR(AB41&gt;=0.3,AM41&gt;=0.1)),1,0)</f>
        <v>0</v>
      </c>
      <c r="BL41" s="132">
        <f t="array" ref="BL41">IF(AND($Q$13=Smrek,OR(AC41&gt;=0.3,AN41&gt;=0.1)),1,0)</f>
        <v>0</v>
      </c>
      <c r="BM41" s="132">
        <f t="array" ref="BM41">IF(AND($R$13=Smrek,OR(AD41&gt;=0.3,AO41&gt;=0.1)),1,0)</f>
        <v>0</v>
      </c>
      <c r="BN41" s="132">
        <f t="array" ref="BN41">IF(AND($S$13=Smrek,OR(AE41&gt;=0.3,AP41&gt;=0.1)),1,0)</f>
        <v>0</v>
      </c>
      <c r="BO41" s="206" t="str">
        <f t="shared" si="9"/>
        <v/>
      </c>
    </row>
    <row r="42" spans="1:67" ht="17.100000000000001" customHeight="1" x14ac:dyDescent="0.25">
      <c r="A42" s="144">
        <v>30</v>
      </c>
      <c r="B42" s="180" t="str">
        <f>IF(Oprávnené_výdavky_obnova!AL44="","",Oprávnené_výdavky_obnova!AN44)</f>
        <v/>
      </c>
      <c r="C42" s="181" t="str">
        <f>IF(Oprávnené_výdavky_obnova!AL44="","",Oprávnené_výdavky_obnova!B44)</f>
        <v/>
      </c>
      <c r="D42" s="182" t="str">
        <f>IF(Oprávnené_výdavky_obnova!AL44="","",Oprávnené_výdavky_obnova!AO44)</f>
        <v/>
      </c>
      <c r="E42" s="182" t="str">
        <f>IF(Oprávnené_výdavky_obnova!AL44="","",Oprávnené_výdavky_obnova!AP44)</f>
        <v/>
      </c>
      <c r="F42" s="182" t="str">
        <f>IF(Oprávnené_výdavky_obnova!AL44="","",Oprávnené_výdavky_obnova!AQ44)</f>
        <v/>
      </c>
      <c r="G42" s="183" t="str">
        <f>IF(Oprávnené_výdavky_obnova!AL44="","",Oprávnené_výdavky_obnova!I44)</f>
        <v/>
      </c>
      <c r="H42" s="208" t="str">
        <f>IF(D42="","",SUMIFS(Oprávnené_výdavky_obnova!$K$15:$K$214,JPRL,BO42,Oprávnené_výdavky_obnova!$J$15:$J$214,Oprávnené_výdavky_obnova!$CC$8)+SUMIFS(Oprávnené_výdavky_obnova!$K$15:$K$214,JPRL,BO42,Oprávnené_výdavky_obnova!$J$15:$J$214,Oprávnené_výdavky_obnova!$CC$9))</f>
        <v/>
      </c>
      <c r="I42" s="179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32">
        <f t="array" ref="T42">IF(AND(D42&lt;&gt;"",OR($J$11=Smrek,$K$11=Smrek,$L$11=Smrek,$M$11=Smrek,$N$11=Smrek,$O$11=Smrek,$P$11=Smrek,$Q$11=Smrek,$R$11=Smrek,$S$11=Smrek)),1,0)</f>
        <v>0</v>
      </c>
      <c r="U42" s="132">
        <f t="shared" si="4"/>
        <v>0</v>
      </c>
      <c r="V42" s="164" t="str">
        <f t="array" ref="V42">IF($D42="","",IF(AND(J42&gt;=0.3,I42="nie",Oprávnené_výdavky_obnova!DG44&gt;=0.3,OR($J$11=Smrek)),0,IF(AND(Oprávnené_výdavky_obnova!DG44&gt;=0.3,J42&gt;=0.3),1,0)))</f>
        <v/>
      </c>
      <c r="W42" s="164" t="str">
        <f t="array" ref="W42">IF($D42="","",IF(AND(K42&gt;=0.3,I42="nie",Oprávnené_výdavky_obnova!DH44&gt;=0.3,OR($K$11=Smrek)),0,IF(AND(Oprávnené_výdavky_obnova!DH44&gt;=0.3,K42&gt;=0.3),1,0)))</f>
        <v/>
      </c>
      <c r="X42" s="164" t="str">
        <f t="array" ref="X42">IF($D42="","",IF(AND(L42&gt;=0.3,I42="nie",Oprávnené_výdavky_obnova!DI44&gt;=0.3,OR($L$11=Smrek)),0,IF(AND(Oprávnené_výdavky_obnova!DI44&gt;=0.3,L42&gt;=0.3),1,0)))</f>
        <v/>
      </c>
      <c r="Y42" s="164" t="str">
        <f t="array" ref="Y42">IF($D42="","",IF(AND(M42&gt;=0.3,I42="nie",Oprávnené_výdavky_obnova!DJ44&gt;=0.3,OR($M$11=Smrek)),0,IF(AND(Oprávnené_výdavky_obnova!DJ44&gt;=0.3,M42&gt;=0.3),1,0)))</f>
        <v/>
      </c>
      <c r="Z42" s="164" t="str">
        <f t="array" ref="Z42">IF($D42="","",IF(AND(N42&gt;=0.3,I42="nie",Oprávnené_výdavky_obnova!DK44&gt;=0.3,OR($N$11=Smrek)),0,IF(AND(Oprávnené_výdavky_obnova!DK44&gt;=0.3,N42&gt;=0.3),1,0)))</f>
        <v/>
      </c>
      <c r="AA42" s="164" t="str">
        <f t="array" ref="AA42">IF($D42="","",IF(AND(O42&gt;=0.3,I42="nie",Oprávnené_výdavky_obnova!DL44&gt;=0.3,OR($O$11=Smrek)),0,IF(AND(Oprávnené_výdavky_obnova!DL44&gt;=0.3,O42&gt;=0.3),1,0)))</f>
        <v/>
      </c>
      <c r="AB42" s="164" t="str">
        <f t="array" ref="AB42">IF($D42="","",IF(AND(P42&gt;=0.3,I42="nie",Oprávnené_výdavky_obnova!DM44&gt;=0.3,OR($P$11=Smrek)),0,IF(AND(Oprávnené_výdavky_obnova!DM44&gt;=0.3,P42&gt;=0.3),1,0)))</f>
        <v/>
      </c>
      <c r="AC42" s="164" t="str">
        <f t="array" ref="AC42">IF($D42="","",IF(AND(Q42&gt;=0.3,I42="nie",Oprávnené_výdavky_obnova!DN44&gt;=0.3,OR($Q$11=Smrek)),0,IF(AND(Oprávnené_výdavky_obnova!DN44&gt;=0.3,Q42&gt;=0.3),1,0)))</f>
        <v/>
      </c>
      <c r="AD42" s="164" t="str">
        <f t="array" ref="AD42">IF($D42="","",IF(AND(R42&gt;=0.3,I42="nie",Oprávnené_výdavky_obnova!DO44&gt;=0.3,OR($R$11=Smrek)),0,IF(AND(Oprávnené_výdavky_obnova!DO44&gt;=0.3,R42&gt;=0.3),1,0)))</f>
        <v/>
      </c>
      <c r="AE42" s="164" t="str">
        <f t="array" ref="AE42">IF($D42="","",IF(AND(S42&gt;=0.3,I42="nie",Oprávnené_výdavky_obnova!DP44&gt;=0.3,OR($S$11=Smrek)),0,IF(AND(Oprávnené_výdavky_obnova!DP44&gt;=0.3,S42&gt;=0.3),1,0)))</f>
        <v/>
      </c>
      <c r="AF42" s="164">
        <f t="shared" si="5"/>
        <v>0</v>
      </c>
      <c r="AG42" s="164" t="str">
        <f t="array" ref="AG42">IF($D42="","",IF(AND(J42&gt;=0.1,I42="nie",Oprávnené_výdavky_obnova!DG44&gt;=0.1,OR($J$11=Smrek)),0,IF(AND(Oprávnené_výdavky_obnova!DG44&gt;=0.1,J42&gt;=0.1),1,0)))</f>
        <v/>
      </c>
      <c r="AH42" s="164" t="str">
        <f t="array" ref="AH42">IF($D42="","",IF(AND(K42&gt;=0.1,I42="nie",Oprávnené_výdavky_obnova!DH44&gt;=0.1,OR($K$11=Smrek)),0,IF(AND(Oprávnené_výdavky_obnova!DH44&gt;=0.1,K42&gt;=0.1),1,0)))</f>
        <v/>
      </c>
      <c r="AI42" s="164" t="str">
        <f t="array" ref="AI42">IF($D42="","",IF(AND(L42&gt;=0.1,I42="nie",Oprávnené_výdavky_obnova!DI44&gt;=0.1,OR($L$11=Smrek)),0,IF(AND(Oprávnené_výdavky_obnova!DI44&gt;=0.1,L42&gt;=0.1),1,0)))</f>
        <v/>
      </c>
      <c r="AJ42" s="164" t="str">
        <f t="array" ref="AJ42">IF($D42="","",IF(AND(M42&gt;=0.1,I42="nie",Oprávnené_výdavky_obnova!DJ44&gt;=0.1,OR($M$11=Smrek)),0,IF(AND(Oprávnené_výdavky_obnova!DJ44&gt;=0.1,M42&gt;=0.1),1,0)))</f>
        <v/>
      </c>
      <c r="AK42" s="164" t="str">
        <f t="array" ref="AK42">IF($D42="","",IF(AND(N42&gt;=0.1,I42="nie",Oprávnené_výdavky_obnova!DK44&gt;=0.1,OR($N$11=Smrek)),0,IF(AND(Oprávnené_výdavky_obnova!DK44&gt;=0.1,N42&gt;=0.1),1,0)))</f>
        <v/>
      </c>
      <c r="AL42" s="164" t="str">
        <f t="array" ref="AL42">IF($D42="","",IF(AND(O42&gt;=0.1,I42="nie",Oprávnené_výdavky_obnova!DL44&gt;=0.1,OR($O$11=Smrek)),0,IF(AND(Oprávnené_výdavky_obnova!DL44&gt;=0.1,O42&gt;=0.1),1,0)))</f>
        <v/>
      </c>
      <c r="AM42" s="164" t="str">
        <f t="array" ref="AM42">IF($D42="","",IF(AND(P42&gt;=0.1,I42="nie",Oprávnené_výdavky_obnova!DM44&gt;=0.1,OR($P$11=Smrek)),0,IF(AND(Oprávnené_výdavky_obnova!DM44&gt;=0.1,P42&gt;=0.1),1,0)))</f>
        <v/>
      </c>
      <c r="AN42" s="164" t="str">
        <f t="array" ref="AN42">IF($D42="","",IF(AND(Q42&gt;=0.1,I42="nie",Oprávnené_výdavky_obnova!DN44&gt;=0.1,OR($Q$11=Smrek)),0,IF(AND(Oprávnené_výdavky_obnova!DN44&gt;=0.1,Q42&gt;=0.1),1,0)))</f>
        <v/>
      </c>
      <c r="AO42" s="164" t="str">
        <f t="array" ref="AO42">IF($D42="","",IF(AND(R42&gt;=0.1,I42="nie",Oprávnené_výdavky_obnova!DO44&gt;=0.1,OR($R$11=Smrek)),0,IF(AND(Oprávnené_výdavky_obnova!DO44&gt;=0.1,R42&gt;=0.1),1,0)))</f>
        <v/>
      </c>
      <c r="AP42" s="164" t="str">
        <f t="array" ref="AP42">IF($D42="","",IF(AND(S42&gt;=0.1,I42="nie",Oprávnené_výdavky_obnova!DP44&gt;=0.1,OR($S$11=Smrek)),0,IF(AND(Oprávnené_výdavky_obnova!DP44&gt;=0.1,S42&gt;=0.1),1,0)))</f>
        <v/>
      </c>
      <c r="AQ42" s="164">
        <f t="shared" si="6"/>
        <v>0</v>
      </c>
      <c r="AR42" s="132">
        <f t="shared" si="7"/>
        <v>0</v>
      </c>
      <c r="AS42" s="132" t="str">
        <f t="shared" si="8"/>
        <v/>
      </c>
      <c r="AT42" s="164">
        <f>IF(AND(J42="",OR(Oprávnené_výdavky_obnova!CW44&gt;0,Oprávnené_výdavky_obnova!DG44&gt;0)),1,0)</f>
        <v>0</v>
      </c>
      <c r="AU42" s="164">
        <f>IF(AND(K42="",OR(Oprávnené_výdavky_obnova!CX44&gt;0,Oprávnené_výdavky_obnova!DH44&gt;0)),1,0)</f>
        <v>0</v>
      </c>
      <c r="AV42" s="164">
        <f>IF(AND(L42="",OR(Oprávnené_výdavky_obnova!CY44&gt;0,Oprávnené_výdavky_obnova!DI44&gt;0)),1,0)</f>
        <v>0</v>
      </c>
      <c r="AW42" s="164">
        <f>IF(AND(M42="",OR(Oprávnené_výdavky_obnova!CZ44&gt;0,Oprávnené_výdavky_obnova!DJ44&gt;0)),1,0)</f>
        <v>0</v>
      </c>
      <c r="AX42" s="164">
        <f>IF(AND(N42="",OR(Oprávnené_výdavky_obnova!DA44&gt;0,Oprávnené_výdavky_obnova!DK44&gt;0)),1,0)</f>
        <v>0</v>
      </c>
      <c r="AY42" s="164">
        <f>IF(AND(O42="",OR(Oprávnené_výdavky_obnova!DB44&gt;0,Oprávnené_výdavky_obnova!DL44&gt;0)),1,0)</f>
        <v>0</v>
      </c>
      <c r="AZ42" s="164">
        <f>IF(AND(P42="",OR(Oprávnené_výdavky_obnova!DC44&gt;0,Oprávnené_výdavky_obnova!DM44&gt;0)),1,0)</f>
        <v>0</v>
      </c>
      <c r="BA42" s="164">
        <f>IF(AND(Q42="",OR(Oprávnené_výdavky_obnova!DD44&gt;0,Oprávnené_výdavky_obnova!DN44&gt;0)),1,0)</f>
        <v>0</v>
      </c>
      <c r="BB42" s="164">
        <f>IF(AND(R42="",OR(Oprávnené_výdavky_obnova!DE44&gt;0,Oprávnené_výdavky_obnova!DO44&gt;0)),1,0)</f>
        <v>0</v>
      </c>
      <c r="BC42" s="164">
        <f>IF(AND(S42="",OR(Oprávnené_výdavky_obnova!DF44&gt;0,Oprávnené_výdavky_obnova!DP44&gt;0)),1,0)</f>
        <v>0</v>
      </c>
      <c r="BE42" s="132">
        <f t="array" ref="BE42">IF(AND($J$13=Smrek,OR(V42&gt;=0.3,AG42&gt;=0.1)),1,0)</f>
        <v>0</v>
      </c>
      <c r="BF42" s="132">
        <f t="array" ref="BF42">IF(AND($JK42=Smrek,OR(W42&gt;=0.3,AH42&gt;=0.1)),1,0)</f>
        <v>0</v>
      </c>
      <c r="BG42" s="132">
        <f t="array" ref="BG42">IF(AND($L$13=Smrek,OR(X42&gt;=0.3,AI42&gt;=0.1)),1,0)</f>
        <v>0</v>
      </c>
      <c r="BH42" s="132">
        <f t="array" ref="BH42">IF(AND($M$13=Smrek,OR(Y42&gt;=0.3,AJ42&gt;=0.1)),1,0)</f>
        <v>0</v>
      </c>
      <c r="BI42" s="132">
        <f t="array" ref="BI42">IF(AND($N$13=Smrek,OR(Z42&gt;=0.3,AK42&gt;=0.1)),1,0)</f>
        <v>0</v>
      </c>
      <c r="BJ42" s="132">
        <f t="array" ref="BJ42">IF(AND($O$13=Smrek,OR(AA42&gt;=0.3,AL42&gt;=0.1)),1,0)</f>
        <v>0</v>
      </c>
      <c r="BK42" s="132">
        <f t="array" ref="BK42">IF(AND($P$13=Smrek,OR(AB42&gt;=0.3,AM42&gt;=0.1)),1,0)</f>
        <v>0</v>
      </c>
      <c r="BL42" s="132">
        <f t="array" ref="BL42">IF(AND($Q$13=Smrek,OR(AC42&gt;=0.3,AN42&gt;=0.1)),1,0)</f>
        <v>0</v>
      </c>
      <c r="BM42" s="132">
        <f t="array" ref="BM42">IF(AND($R$13=Smrek,OR(AD42&gt;=0.3,AO42&gt;=0.1)),1,0)</f>
        <v>0</v>
      </c>
      <c r="BN42" s="132">
        <f t="array" ref="BN42">IF(AND($S$13=Smrek,OR(AE42&gt;=0.3,AP42&gt;=0.1)),1,0)</f>
        <v>0</v>
      </c>
      <c r="BO42" s="206" t="str">
        <f t="shared" si="9"/>
        <v/>
      </c>
    </row>
    <row r="43" spans="1:67" ht="17.100000000000001" customHeight="1" x14ac:dyDescent="0.25">
      <c r="A43" s="144">
        <v>31</v>
      </c>
      <c r="B43" s="180" t="str">
        <f>IF(Oprávnené_výdavky_obnova!AL45="","",Oprávnené_výdavky_obnova!AN45)</f>
        <v/>
      </c>
      <c r="C43" s="181" t="str">
        <f>IF(Oprávnené_výdavky_obnova!AL45="","",Oprávnené_výdavky_obnova!B45)</f>
        <v/>
      </c>
      <c r="D43" s="182" t="str">
        <f>IF(Oprávnené_výdavky_obnova!AL45="","",Oprávnené_výdavky_obnova!AO45)</f>
        <v/>
      </c>
      <c r="E43" s="182" t="str">
        <f>IF(Oprávnené_výdavky_obnova!AL45="","",Oprávnené_výdavky_obnova!AP45)</f>
        <v/>
      </c>
      <c r="F43" s="182" t="str">
        <f>IF(Oprávnené_výdavky_obnova!AL45="","",Oprávnené_výdavky_obnova!AQ45)</f>
        <v/>
      </c>
      <c r="G43" s="183" t="str">
        <f>IF(Oprávnené_výdavky_obnova!AL45="","",Oprávnené_výdavky_obnova!I45)</f>
        <v/>
      </c>
      <c r="H43" s="208" t="str">
        <f>IF(D43="","",SUMIFS(Oprávnené_výdavky_obnova!$K$15:$K$214,JPRL,BO43,Oprávnené_výdavky_obnova!$J$15:$J$214,Oprávnené_výdavky_obnova!$CC$8)+SUMIFS(Oprávnené_výdavky_obnova!$K$15:$K$214,JPRL,BO43,Oprávnené_výdavky_obnova!$J$15:$J$214,Oprávnené_výdavky_obnova!$CC$9))</f>
        <v/>
      </c>
      <c r="I43" s="179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32">
        <f t="array" ref="T43">IF(AND(D43&lt;&gt;"",OR($J$11=Smrek,$K$11=Smrek,$L$11=Smrek,$M$11=Smrek,$N$11=Smrek,$O$11=Smrek,$P$11=Smrek,$Q$11=Smrek,$R$11=Smrek,$S$11=Smrek)),1,0)</f>
        <v>0</v>
      </c>
      <c r="U43" s="132">
        <f t="shared" si="4"/>
        <v>0</v>
      </c>
      <c r="V43" s="164" t="str">
        <f t="array" ref="V43">IF($D43="","",IF(AND(J43&gt;=0.3,I43="nie",Oprávnené_výdavky_obnova!DG45&gt;=0.3,OR($J$11=Smrek)),0,IF(AND(Oprávnené_výdavky_obnova!DG45&gt;=0.3,J43&gt;=0.3),1,0)))</f>
        <v/>
      </c>
      <c r="W43" s="164" t="str">
        <f t="array" ref="W43">IF($D43="","",IF(AND(K43&gt;=0.3,I43="nie",Oprávnené_výdavky_obnova!DH45&gt;=0.3,OR($K$11=Smrek)),0,IF(AND(Oprávnené_výdavky_obnova!DH45&gt;=0.3,K43&gt;=0.3),1,0)))</f>
        <v/>
      </c>
      <c r="X43" s="164" t="str">
        <f t="array" ref="X43">IF($D43="","",IF(AND(L43&gt;=0.3,I43="nie",Oprávnené_výdavky_obnova!DI45&gt;=0.3,OR($L$11=Smrek)),0,IF(AND(Oprávnené_výdavky_obnova!DI45&gt;=0.3,L43&gt;=0.3),1,0)))</f>
        <v/>
      </c>
      <c r="Y43" s="164" t="str">
        <f t="array" ref="Y43">IF($D43="","",IF(AND(M43&gt;=0.3,I43="nie",Oprávnené_výdavky_obnova!DJ45&gt;=0.3,OR($M$11=Smrek)),0,IF(AND(Oprávnené_výdavky_obnova!DJ45&gt;=0.3,M43&gt;=0.3),1,0)))</f>
        <v/>
      </c>
      <c r="Z43" s="164" t="str">
        <f t="array" ref="Z43">IF($D43="","",IF(AND(N43&gt;=0.3,I43="nie",Oprávnené_výdavky_obnova!DK45&gt;=0.3,OR($N$11=Smrek)),0,IF(AND(Oprávnené_výdavky_obnova!DK45&gt;=0.3,N43&gt;=0.3),1,0)))</f>
        <v/>
      </c>
      <c r="AA43" s="164" t="str">
        <f t="array" ref="AA43">IF($D43="","",IF(AND(O43&gt;=0.3,I43="nie",Oprávnené_výdavky_obnova!DL45&gt;=0.3,OR($O$11=Smrek)),0,IF(AND(Oprávnené_výdavky_obnova!DL45&gt;=0.3,O43&gt;=0.3),1,0)))</f>
        <v/>
      </c>
      <c r="AB43" s="164" t="str">
        <f t="array" ref="AB43">IF($D43="","",IF(AND(P43&gt;=0.3,I43="nie",Oprávnené_výdavky_obnova!DM45&gt;=0.3,OR($P$11=Smrek)),0,IF(AND(Oprávnené_výdavky_obnova!DM45&gt;=0.3,P43&gt;=0.3),1,0)))</f>
        <v/>
      </c>
      <c r="AC43" s="164" t="str">
        <f t="array" ref="AC43">IF($D43="","",IF(AND(Q43&gt;=0.3,I43="nie",Oprávnené_výdavky_obnova!DN45&gt;=0.3,OR($Q$11=Smrek)),0,IF(AND(Oprávnené_výdavky_obnova!DN45&gt;=0.3,Q43&gt;=0.3),1,0)))</f>
        <v/>
      </c>
      <c r="AD43" s="164" t="str">
        <f t="array" ref="AD43">IF($D43="","",IF(AND(R43&gt;=0.3,I43="nie",Oprávnené_výdavky_obnova!DO45&gt;=0.3,OR($R$11=Smrek)),0,IF(AND(Oprávnené_výdavky_obnova!DO45&gt;=0.3,R43&gt;=0.3),1,0)))</f>
        <v/>
      </c>
      <c r="AE43" s="164" t="str">
        <f t="array" ref="AE43">IF($D43="","",IF(AND(S43&gt;=0.3,I43="nie",Oprávnené_výdavky_obnova!DP45&gt;=0.3,OR($S$11=Smrek)),0,IF(AND(Oprávnené_výdavky_obnova!DP45&gt;=0.3,S43&gt;=0.3),1,0)))</f>
        <v/>
      </c>
      <c r="AF43" s="164">
        <f t="shared" si="5"/>
        <v>0</v>
      </c>
      <c r="AG43" s="164" t="str">
        <f t="array" ref="AG43">IF($D43="","",IF(AND(J43&gt;=0.1,I43="nie",Oprávnené_výdavky_obnova!DG45&gt;=0.1,OR($J$11=Smrek)),0,IF(AND(Oprávnené_výdavky_obnova!DG45&gt;=0.1,J43&gt;=0.1),1,0)))</f>
        <v/>
      </c>
      <c r="AH43" s="164" t="str">
        <f t="array" ref="AH43">IF($D43="","",IF(AND(K43&gt;=0.1,I43="nie",Oprávnené_výdavky_obnova!DH45&gt;=0.1,OR($K$11=Smrek)),0,IF(AND(Oprávnené_výdavky_obnova!DH45&gt;=0.1,K43&gt;=0.1),1,0)))</f>
        <v/>
      </c>
      <c r="AI43" s="164" t="str">
        <f t="array" ref="AI43">IF($D43="","",IF(AND(L43&gt;=0.1,I43="nie",Oprávnené_výdavky_obnova!DI45&gt;=0.1,OR($L$11=Smrek)),0,IF(AND(Oprávnené_výdavky_obnova!DI45&gt;=0.1,L43&gt;=0.1),1,0)))</f>
        <v/>
      </c>
      <c r="AJ43" s="164" t="str">
        <f t="array" ref="AJ43">IF($D43="","",IF(AND(M43&gt;=0.1,I43="nie",Oprávnené_výdavky_obnova!DJ45&gt;=0.1,OR($M$11=Smrek)),0,IF(AND(Oprávnené_výdavky_obnova!DJ45&gt;=0.1,M43&gt;=0.1),1,0)))</f>
        <v/>
      </c>
      <c r="AK43" s="164" t="str">
        <f t="array" ref="AK43">IF($D43="","",IF(AND(N43&gt;=0.1,I43="nie",Oprávnené_výdavky_obnova!DK45&gt;=0.1,OR($N$11=Smrek)),0,IF(AND(Oprávnené_výdavky_obnova!DK45&gt;=0.1,N43&gt;=0.1),1,0)))</f>
        <v/>
      </c>
      <c r="AL43" s="164" t="str">
        <f t="array" ref="AL43">IF($D43="","",IF(AND(O43&gt;=0.1,I43="nie",Oprávnené_výdavky_obnova!DL45&gt;=0.1,OR($O$11=Smrek)),0,IF(AND(Oprávnené_výdavky_obnova!DL45&gt;=0.1,O43&gt;=0.1),1,0)))</f>
        <v/>
      </c>
      <c r="AM43" s="164" t="str">
        <f t="array" ref="AM43">IF($D43="","",IF(AND(P43&gt;=0.1,I43="nie",Oprávnené_výdavky_obnova!DM45&gt;=0.1,OR($P$11=Smrek)),0,IF(AND(Oprávnené_výdavky_obnova!DM45&gt;=0.1,P43&gt;=0.1),1,0)))</f>
        <v/>
      </c>
      <c r="AN43" s="164" t="str">
        <f t="array" ref="AN43">IF($D43="","",IF(AND(Q43&gt;=0.1,I43="nie",Oprávnené_výdavky_obnova!DN45&gt;=0.1,OR($Q$11=Smrek)),0,IF(AND(Oprávnené_výdavky_obnova!DN45&gt;=0.1,Q43&gt;=0.1),1,0)))</f>
        <v/>
      </c>
      <c r="AO43" s="164" t="str">
        <f t="array" ref="AO43">IF($D43="","",IF(AND(R43&gt;=0.1,I43="nie",Oprávnené_výdavky_obnova!DO45&gt;=0.1,OR($R$11=Smrek)),0,IF(AND(Oprávnené_výdavky_obnova!DO45&gt;=0.1,R43&gt;=0.1),1,0)))</f>
        <v/>
      </c>
      <c r="AP43" s="164" t="str">
        <f t="array" ref="AP43">IF($D43="","",IF(AND(S43&gt;=0.1,I43="nie",Oprávnené_výdavky_obnova!DP45&gt;=0.1,OR($S$11=Smrek)),0,IF(AND(Oprávnené_výdavky_obnova!DP45&gt;=0.1,S43&gt;=0.1),1,0)))</f>
        <v/>
      </c>
      <c r="AQ43" s="164">
        <f t="shared" si="6"/>
        <v>0</v>
      </c>
      <c r="AR43" s="132">
        <f t="shared" si="7"/>
        <v>0</v>
      </c>
      <c r="AS43" s="132" t="str">
        <f t="shared" si="8"/>
        <v/>
      </c>
      <c r="AT43" s="164">
        <f>IF(AND(J43="",OR(Oprávnené_výdavky_obnova!CW45&gt;0,Oprávnené_výdavky_obnova!DG45&gt;0)),1,0)</f>
        <v>0</v>
      </c>
      <c r="AU43" s="164">
        <f>IF(AND(K43="",OR(Oprávnené_výdavky_obnova!CX45&gt;0,Oprávnené_výdavky_obnova!DH45&gt;0)),1,0)</f>
        <v>0</v>
      </c>
      <c r="AV43" s="164">
        <f>IF(AND(L43="",OR(Oprávnené_výdavky_obnova!CY45&gt;0,Oprávnené_výdavky_obnova!DI45&gt;0)),1,0)</f>
        <v>0</v>
      </c>
      <c r="AW43" s="164">
        <f>IF(AND(M43="",OR(Oprávnené_výdavky_obnova!CZ45&gt;0,Oprávnené_výdavky_obnova!DJ45&gt;0)),1,0)</f>
        <v>0</v>
      </c>
      <c r="AX43" s="164">
        <f>IF(AND(N43="",OR(Oprávnené_výdavky_obnova!DA45&gt;0,Oprávnené_výdavky_obnova!DK45&gt;0)),1,0)</f>
        <v>0</v>
      </c>
      <c r="AY43" s="164">
        <f>IF(AND(O43="",OR(Oprávnené_výdavky_obnova!DB45&gt;0,Oprávnené_výdavky_obnova!DL45&gt;0)),1,0)</f>
        <v>0</v>
      </c>
      <c r="AZ43" s="164">
        <f>IF(AND(P43="",OR(Oprávnené_výdavky_obnova!DC45&gt;0,Oprávnené_výdavky_obnova!DM45&gt;0)),1,0)</f>
        <v>0</v>
      </c>
      <c r="BA43" s="164">
        <f>IF(AND(Q43="",OR(Oprávnené_výdavky_obnova!DD45&gt;0,Oprávnené_výdavky_obnova!DN45&gt;0)),1,0)</f>
        <v>0</v>
      </c>
      <c r="BB43" s="164">
        <f>IF(AND(R43="",OR(Oprávnené_výdavky_obnova!DE45&gt;0,Oprávnené_výdavky_obnova!DO45&gt;0)),1,0)</f>
        <v>0</v>
      </c>
      <c r="BC43" s="164">
        <f>IF(AND(S43="",OR(Oprávnené_výdavky_obnova!DF45&gt;0,Oprávnené_výdavky_obnova!DP45&gt;0)),1,0)</f>
        <v>0</v>
      </c>
      <c r="BE43" s="132">
        <f t="array" ref="BE43">IF(AND($J$13=Smrek,OR(V43&gt;=0.3,AG43&gt;=0.1)),1,0)</f>
        <v>0</v>
      </c>
      <c r="BF43" s="132">
        <f t="array" ref="BF43">IF(AND($JK43=Smrek,OR(W43&gt;=0.3,AH43&gt;=0.1)),1,0)</f>
        <v>0</v>
      </c>
      <c r="BG43" s="132">
        <f t="array" ref="BG43">IF(AND($L$13=Smrek,OR(X43&gt;=0.3,AI43&gt;=0.1)),1,0)</f>
        <v>0</v>
      </c>
      <c r="BH43" s="132">
        <f t="array" ref="BH43">IF(AND($M$13=Smrek,OR(Y43&gt;=0.3,AJ43&gt;=0.1)),1,0)</f>
        <v>0</v>
      </c>
      <c r="BI43" s="132">
        <f t="array" ref="BI43">IF(AND($N$13=Smrek,OR(Z43&gt;=0.3,AK43&gt;=0.1)),1,0)</f>
        <v>0</v>
      </c>
      <c r="BJ43" s="132">
        <f t="array" ref="BJ43">IF(AND($O$13=Smrek,OR(AA43&gt;=0.3,AL43&gt;=0.1)),1,0)</f>
        <v>0</v>
      </c>
      <c r="BK43" s="132">
        <f t="array" ref="BK43">IF(AND($P$13=Smrek,OR(AB43&gt;=0.3,AM43&gt;=0.1)),1,0)</f>
        <v>0</v>
      </c>
      <c r="BL43" s="132">
        <f t="array" ref="BL43">IF(AND($Q$13=Smrek,OR(AC43&gt;=0.3,AN43&gt;=0.1)),1,0)</f>
        <v>0</v>
      </c>
      <c r="BM43" s="132">
        <f t="array" ref="BM43">IF(AND($R$13=Smrek,OR(AD43&gt;=0.3,AO43&gt;=0.1)),1,0)</f>
        <v>0</v>
      </c>
      <c r="BN43" s="132">
        <f t="array" ref="BN43">IF(AND($S$13=Smrek,OR(AE43&gt;=0.3,AP43&gt;=0.1)),1,0)</f>
        <v>0</v>
      </c>
      <c r="BO43" s="206" t="str">
        <f t="shared" si="9"/>
        <v/>
      </c>
    </row>
    <row r="44" spans="1:67" ht="17.100000000000001" customHeight="1" x14ac:dyDescent="0.25">
      <c r="A44" s="144">
        <v>32</v>
      </c>
      <c r="B44" s="180" t="str">
        <f>IF(Oprávnené_výdavky_obnova!AL46="","",Oprávnené_výdavky_obnova!AN46)</f>
        <v/>
      </c>
      <c r="C44" s="181" t="str">
        <f>IF(Oprávnené_výdavky_obnova!AL46="","",Oprávnené_výdavky_obnova!B46)</f>
        <v/>
      </c>
      <c r="D44" s="182" t="str">
        <f>IF(Oprávnené_výdavky_obnova!AL46="","",Oprávnené_výdavky_obnova!AO46)</f>
        <v/>
      </c>
      <c r="E44" s="182" t="str">
        <f>IF(Oprávnené_výdavky_obnova!AL46="","",Oprávnené_výdavky_obnova!AP46)</f>
        <v/>
      </c>
      <c r="F44" s="182" t="str">
        <f>IF(Oprávnené_výdavky_obnova!AL46="","",Oprávnené_výdavky_obnova!AQ46)</f>
        <v/>
      </c>
      <c r="G44" s="183" t="str">
        <f>IF(Oprávnené_výdavky_obnova!AL46="","",Oprávnené_výdavky_obnova!I46)</f>
        <v/>
      </c>
      <c r="H44" s="208" t="str">
        <f>IF(D44="","",SUMIFS(Oprávnené_výdavky_obnova!$K$15:$K$214,JPRL,BO44,Oprávnené_výdavky_obnova!$J$15:$J$214,Oprávnené_výdavky_obnova!$CC$8)+SUMIFS(Oprávnené_výdavky_obnova!$K$15:$K$214,JPRL,BO44,Oprávnené_výdavky_obnova!$J$15:$J$214,Oprávnené_výdavky_obnova!$CC$9))</f>
        <v/>
      </c>
      <c r="I44" s="179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32">
        <f t="array" ref="T44">IF(AND(D44&lt;&gt;"",OR($J$11=Smrek,$K$11=Smrek,$L$11=Smrek,$M$11=Smrek,$N$11=Smrek,$O$11=Smrek,$P$11=Smrek,$Q$11=Smrek,$R$11=Smrek,$S$11=Smrek)),1,0)</f>
        <v>0</v>
      </c>
      <c r="U44" s="132">
        <f t="shared" si="4"/>
        <v>0</v>
      </c>
      <c r="V44" s="164" t="str">
        <f t="array" ref="V44">IF($D44="","",IF(AND(J44&gt;=0.3,I44="nie",Oprávnené_výdavky_obnova!DG46&gt;=0.3,OR($J$11=Smrek)),0,IF(AND(Oprávnené_výdavky_obnova!DG46&gt;=0.3,J44&gt;=0.3),1,0)))</f>
        <v/>
      </c>
      <c r="W44" s="164" t="str">
        <f t="array" ref="W44">IF($D44="","",IF(AND(K44&gt;=0.3,I44="nie",Oprávnené_výdavky_obnova!DH46&gt;=0.3,OR($K$11=Smrek)),0,IF(AND(Oprávnené_výdavky_obnova!DH46&gt;=0.3,K44&gt;=0.3),1,0)))</f>
        <v/>
      </c>
      <c r="X44" s="164" t="str">
        <f t="array" ref="X44">IF($D44="","",IF(AND(L44&gt;=0.3,I44="nie",Oprávnené_výdavky_obnova!DI46&gt;=0.3,OR($L$11=Smrek)),0,IF(AND(Oprávnené_výdavky_obnova!DI46&gt;=0.3,L44&gt;=0.3),1,0)))</f>
        <v/>
      </c>
      <c r="Y44" s="164" t="str">
        <f t="array" ref="Y44">IF($D44="","",IF(AND(M44&gt;=0.3,I44="nie",Oprávnené_výdavky_obnova!DJ46&gt;=0.3,OR($M$11=Smrek)),0,IF(AND(Oprávnené_výdavky_obnova!DJ46&gt;=0.3,M44&gt;=0.3),1,0)))</f>
        <v/>
      </c>
      <c r="Z44" s="164" t="str">
        <f t="array" ref="Z44">IF($D44="","",IF(AND(N44&gt;=0.3,I44="nie",Oprávnené_výdavky_obnova!DK46&gt;=0.3,OR($N$11=Smrek)),0,IF(AND(Oprávnené_výdavky_obnova!DK46&gt;=0.3,N44&gt;=0.3),1,0)))</f>
        <v/>
      </c>
      <c r="AA44" s="164" t="str">
        <f t="array" ref="AA44">IF($D44="","",IF(AND(O44&gt;=0.3,I44="nie",Oprávnené_výdavky_obnova!DL46&gt;=0.3,OR($O$11=Smrek)),0,IF(AND(Oprávnené_výdavky_obnova!DL46&gt;=0.3,O44&gt;=0.3),1,0)))</f>
        <v/>
      </c>
      <c r="AB44" s="164" t="str">
        <f t="array" ref="AB44">IF($D44="","",IF(AND(P44&gt;=0.3,I44="nie",Oprávnené_výdavky_obnova!DM46&gt;=0.3,OR($P$11=Smrek)),0,IF(AND(Oprávnené_výdavky_obnova!DM46&gt;=0.3,P44&gt;=0.3),1,0)))</f>
        <v/>
      </c>
      <c r="AC44" s="164" t="str">
        <f t="array" ref="AC44">IF($D44="","",IF(AND(Q44&gt;=0.3,I44="nie",Oprávnené_výdavky_obnova!DN46&gt;=0.3,OR($Q$11=Smrek)),0,IF(AND(Oprávnené_výdavky_obnova!DN46&gt;=0.3,Q44&gt;=0.3),1,0)))</f>
        <v/>
      </c>
      <c r="AD44" s="164" t="str">
        <f t="array" ref="AD44">IF($D44="","",IF(AND(R44&gt;=0.3,I44="nie",Oprávnené_výdavky_obnova!DO46&gt;=0.3,OR($R$11=Smrek)),0,IF(AND(Oprávnené_výdavky_obnova!DO46&gt;=0.3,R44&gt;=0.3),1,0)))</f>
        <v/>
      </c>
      <c r="AE44" s="164" t="str">
        <f t="array" ref="AE44">IF($D44="","",IF(AND(S44&gt;=0.3,I44="nie",Oprávnené_výdavky_obnova!DP46&gt;=0.3,OR($S$11=Smrek)),0,IF(AND(Oprávnené_výdavky_obnova!DP46&gt;=0.3,S44&gt;=0.3),1,0)))</f>
        <v/>
      </c>
      <c r="AF44" s="164">
        <f t="shared" si="5"/>
        <v>0</v>
      </c>
      <c r="AG44" s="164" t="str">
        <f t="array" ref="AG44">IF($D44="","",IF(AND(J44&gt;=0.1,I44="nie",Oprávnené_výdavky_obnova!DG46&gt;=0.1,OR($J$11=Smrek)),0,IF(AND(Oprávnené_výdavky_obnova!DG46&gt;=0.1,J44&gt;=0.1),1,0)))</f>
        <v/>
      </c>
      <c r="AH44" s="164" t="str">
        <f t="array" ref="AH44">IF($D44="","",IF(AND(K44&gt;=0.1,I44="nie",Oprávnené_výdavky_obnova!DH46&gt;=0.1,OR($K$11=Smrek)),0,IF(AND(Oprávnené_výdavky_obnova!DH46&gt;=0.1,K44&gt;=0.1),1,0)))</f>
        <v/>
      </c>
      <c r="AI44" s="164" t="str">
        <f t="array" ref="AI44">IF($D44="","",IF(AND(L44&gt;=0.1,I44="nie",Oprávnené_výdavky_obnova!DI46&gt;=0.1,OR($L$11=Smrek)),0,IF(AND(Oprávnené_výdavky_obnova!DI46&gt;=0.1,L44&gt;=0.1),1,0)))</f>
        <v/>
      </c>
      <c r="AJ44" s="164" t="str">
        <f t="array" ref="AJ44">IF($D44="","",IF(AND(M44&gt;=0.1,I44="nie",Oprávnené_výdavky_obnova!DJ46&gt;=0.1,OR($M$11=Smrek)),0,IF(AND(Oprávnené_výdavky_obnova!DJ46&gt;=0.1,M44&gt;=0.1),1,0)))</f>
        <v/>
      </c>
      <c r="AK44" s="164" t="str">
        <f t="array" ref="AK44">IF($D44="","",IF(AND(N44&gt;=0.1,I44="nie",Oprávnené_výdavky_obnova!DK46&gt;=0.1,OR($N$11=Smrek)),0,IF(AND(Oprávnené_výdavky_obnova!DK46&gt;=0.1,N44&gt;=0.1),1,0)))</f>
        <v/>
      </c>
      <c r="AL44" s="164" t="str">
        <f t="array" ref="AL44">IF($D44="","",IF(AND(O44&gt;=0.1,I44="nie",Oprávnené_výdavky_obnova!DL46&gt;=0.1,OR($O$11=Smrek)),0,IF(AND(Oprávnené_výdavky_obnova!DL46&gt;=0.1,O44&gt;=0.1),1,0)))</f>
        <v/>
      </c>
      <c r="AM44" s="164" t="str">
        <f t="array" ref="AM44">IF($D44="","",IF(AND(P44&gt;=0.1,I44="nie",Oprávnené_výdavky_obnova!DM46&gt;=0.1,OR($P$11=Smrek)),0,IF(AND(Oprávnené_výdavky_obnova!DM46&gt;=0.1,P44&gt;=0.1),1,0)))</f>
        <v/>
      </c>
      <c r="AN44" s="164" t="str">
        <f t="array" ref="AN44">IF($D44="","",IF(AND(Q44&gt;=0.1,I44="nie",Oprávnené_výdavky_obnova!DN46&gt;=0.1,OR($Q$11=Smrek)),0,IF(AND(Oprávnené_výdavky_obnova!DN46&gt;=0.1,Q44&gt;=0.1),1,0)))</f>
        <v/>
      </c>
      <c r="AO44" s="164" t="str">
        <f t="array" ref="AO44">IF($D44="","",IF(AND(R44&gt;=0.1,I44="nie",Oprávnené_výdavky_obnova!DO46&gt;=0.1,OR($R$11=Smrek)),0,IF(AND(Oprávnené_výdavky_obnova!DO46&gt;=0.1,R44&gt;=0.1),1,0)))</f>
        <v/>
      </c>
      <c r="AP44" s="164" t="str">
        <f t="array" ref="AP44">IF($D44="","",IF(AND(S44&gt;=0.1,I44="nie",Oprávnené_výdavky_obnova!DP46&gt;=0.1,OR($S$11=Smrek)),0,IF(AND(Oprávnené_výdavky_obnova!DP46&gt;=0.1,S44&gt;=0.1),1,0)))</f>
        <v/>
      </c>
      <c r="AQ44" s="164">
        <f t="shared" si="6"/>
        <v>0</v>
      </c>
      <c r="AR44" s="132">
        <f t="shared" si="7"/>
        <v>0</v>
      </c>
      <c r="AS44" s="132" t="str">
        <f t="shared" si="8"/>
        <v/>
      </c>
      <c r="AT44" s="164">
        <f>IF(AND(J44="",OR(Oprávnené_výdavky_obnova!CW46&gt;0,Oprávnené_výdavky_obnova!DG46&gt;0)),1,0)</f>
        <v>0</v>
      </c>
      <c r="AU44" s="164">
        <f>IF(AND(K44="",OR(Oprávnené_výdavky_obnova!CX46&gt;0,Oprávnené_výdavky_obnova!DH46&gt;0)),1,0)</f>
        <v>0</v>
      </c>
      <c r="AV44" s="164">
        <f>IF(AND(L44="",OR(Oprávnené_výdavky_obnova!CY46&gt;0,Oprávnené_výdavky_obnova!DI46&gt;0)),1,0)</f>
        <v>0</v>
      </c>
      <c r="AW44" s="164">
        <f>IF(AND(M44="",OR(Oprávnené_výdavky_obnova!CZ46&gt;0,Oprávnené_výdavky_obnova!DJ46&gt;0)),1,0)</f>
        <v>0</v>
      </c>
      <c r="AX44" s="164">
        <f>IF(AND(N44="",OR(Oprávnené_výdavky_obnova!DA46&gt;0,Oprávnené_výdavky_obnova!DK46&gt;0)),1,0)</f>
        <v>0</v>
      </c>
      <c r="AY44" s="164">
        <f>IF(AND(O44="",OR(Oprávnené_výdavky_obnova!DB46&gt;0,Oprávnené_výdavky_obnova!DL46&gt;0)),1,0)</f>
        <v>0</v>
      </c>
      <c r="AZ44" s="164">
        <f>IF(AND(P44="",OR(Oprávnené_výdavky_obnova!DC46&gt;0,Oprávnené_výdavky_obnova!DM46&gt;0)),1,0)</f>
        <v>0</v>
      </c>
      <c r="BA44" s="164">
        <f>IF(AND(Q44="",OR(Oprávnené_výdavky_obnova!DD46&gt;0,Oprávnené_výdavky_obnova!DN46&gt;0)),1,0)</f>
        <v>0</v>
      </c>
      <c r="BB44" s="164">
        <f>IF(AND(R44="",OR(Oprávnené_výdavky_obnova!DE46&gt;0,Oprávnené_výdavky_obnova!DO46&gt;0)),1,0)</f>
        <v>0</v>
      </c>
      <c r="BC44" s="164">
        <f>IF(AND(S44="",OR(Oprávnené_výdavky_obnova!DF46&gt;0,Oprávnené_výdavky_obnova!DP46&gt;0)),1,0)</f>
        <v>0</v>
      </c>
      <c r="BE44" s="132">
        <f t="array" ref="BE44">IF(AND($J$13=Smrek,OR(V44&gt;=0.3,AG44&gt;=0.1)),1,0)</f>
        <v>0</v>
      </c>
      <c r="BF44" s="132">
        <f t="array" ref="BF44">IF(AND($JK44=Smrek,OR(W44&gt;=0.3,AH44&gt;=0.1)),1,0)</f>
        <v>0</v>
      </c>
      <c r="BG44" s="132">
        <f t="array" ref="BG44">IF(AND($L$13=Smrek,OR(X44&gt;=0.3,AI44&gt;=0.1)),1,0)</f>
        <v>0</v>
      </c>
      <c r="BH44" s="132">
        <f t="array" ref="BH44">IF(AND($M$13=Smrek,OR(Y44&gt;=0.3,AJ44&gt;=0.1)),1,0)</f>
        <v>0</v>
      </c>
      <c r="BI44" s="132">
        <f t="array" ref="BI44">IF(AND($N$13=Smrek,OR(Z44&gt;=0.3,AK44&gt;=0.1)),1,0)</f>
        <v>0</v>
      </c>
      <c r="BJ44" s="132">
        <f t="array" ref="BJ44">IF(AND($O$13=Smrek,OR(AA44&gt;=0.3,AL44&gt;=0.1)),1,0)</f>
        <v>0</v>
      </c>
      <c r="BK44" s="132">
        <f t="array" ref="BK44">IF(AND($P$13=Smrek,OR(AB44&gt;=0.3,AM44&gt;=0.1)),1,0)</f>
        <v>0</v>
      </c>
      <c r="BL44" s="132">
        <f t="array" ref="BL44">IF(AND($Q$13=Smrek,OR(AC44&gt;=0.3,AN44&gt;=0.1)),1,0)</f>
        <v>0</v>
      </c>
      <c r="BM44" s="132">
        <f t="array" ref="BM44">IF(AND($R$13=Smrek,OR(AD44&gt;=0.3,AO44&gt;=0.1)),1,0)</f>
        <v>0</v>
      </c>
      <c r="BN44" s="132">
        <f t="array" ref="BN44">IF(AND($S$13=Smrek,OR(AE44&gt;=0.3,AP44&gt;=0.1)),1,0)</f>
        <v>0</v>
      </c>
      <c r="BO44" s="206" t="str">
        <f t="shared" si="9"/>
        <v/>
      </c>
    </row>
    <row r="45" spans="1:67" ht="17.100000000000001" customHeight="1" x14ac:dyDescent="0.25">
      <c r="A45" s="144">
        <v>33</v>
      </c>
      <c r="B45" s="180" t="str">
        <f>IF(Oprávnené_výdavky_obnova!AL47="","",Oprávnené_výdavky_obnova!AN47)</f>
        <v/>
      </c>
      <c r="C45" s="181" t="str">
        <f>IF(Oprávnené_výdavky_obnova!AL47="","",Oprávnené_výdavky_obnova!B47)</f>
        <v/>
      </c>
      <c r="D45" s="182" t="str">
        <f>IF(Oprávnené_výdavky_obnova!AL47="","",Oprávnené_výdavky_obnova!AO47)</f>
        <v/>
      </c>
      <c r="E45" s="182" t="str">
        <f>IF(Oprávnené_výdavky_obnova!AL47="","",Oprávnené_výdavky_obnova!AP47)</f>
        <v/>
      </c>
      <c r="F45" s="182" t="str">
        <f>IF(Oprávnené_výdavky_obnova!AL47="","",Oprávnené_výdavky_obnova!AQ47)</f>
        <v/>
      </c>
      <c r="G45" s="183" t="str">
        <f>IF(Oprávnené_výdavky_obnova!AL47="","",Oprávnené_výdavky_obnova!I47)</f>
        <v/>
      </c>
      <c r="H45" s="208" t="str">
        <f>IF(D45="","",SUMIFS(Oprávnené_výdavky_obnova!$K$15:$K$214,JPRL,BO45,Oprávnené_výdavky_obnova!$J$15:$J$214,Oprávnené_výdavky_obnova!$CC$8)+SUMIFS(Oprávnené_výdavky_obnova!$K$15:$K$214,JPRL,BO45,Oprávnené_výdavky_obnova!$J$15:$J$214,Oprávnené_výdavky_obnova!$CC$9))</f>
        <v/>
      </c>
      <c r="I45" s="179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32">
        <f t="array" ref="T45">IF(AND(D45&lt;&gt;"",OR($J$11=Smrek,$K$11=Smrek,$L$11=Smrek,$M$11=Smrek,$N$11=Smrek,$O$11=Smrek,$P$11=Smrek,$Q$11=Smrek,$R$11=Smrek,$S$11=Smrek)),1,0)</f>
        <v>0</v>
      </c>
      <c r="U45" s="132">
        <f t="shared" si="4"/>
        <v>0</v>
      </c>
      <c r="V45" s="164" t="str">
        <f t="array" ref="V45">IF($D45="","",IF(AND(J45&gt;=0.3,I45="nie",Oprávnené_výdavky_obnova!DG47&gt;=0.3,OR($J$11=Smrek)),0,IF(AND(Oprávnené_výdavky_obnova!DG47&gt;=0.3,J45&gt;=0.3),1,0)))</f>
        <v/>
      </c>
      <c r="W45" s="164" t="str">
        <f t="array" ref="W45">IF($D45="","",IF(AND(K45&gt;=0.3,I45="nie",Oprávnené_výdavky_obnova!DH47&gt;=0.3,OR($K$11=Smrek)),0,IF(AND(Oprávnené_výdavky_obnova!DH47&gt;=0.3,K45&gt;=0.3),1,0)))</f>
        <v/>
      </c>
      <c r="X45" s="164" t="str">
        <f t="array" ref="X45">IF($D45="","",IF(AND(L45&gt;=0.3,I45="nie",Oprávnené_výdavky_obnova!DI47&gt;=0.3,OR($L$11=Smrek)),0,IF(AND(Oprávnené_výdavky_obnova!DI47&gt;=0.3,L45&gt;=0.3),1,0)))</f>
        <v/>
      </c>
      <c r="Y45" s="164" t="str">
        <f t="array" ref="Y45">IF($D45="","",IF(AND(M45&gt;=0.3,I45="nie",Oprávnené_výdavky_obnova!DJ47&gt;=0.3,OR($M$11=Smrek)),0,IF(AND(Oprávnené_výdavky_obnova!DJ47&gt;=0.3,M45&gt;=0.3),1,0)))</f>
        <v/>
      </c>
      <c r="Z45" s="164" t="str">
        <f t="array" ref="Z45">IF($D45="","",IF(AND(N45&gt;=0.3,I45="nie",Oprávnené_výdavky_obnova!DK47&gt;=0.3,OR($N$11=Smrek)),0,IF(AND(Oprávnené_výdavky_obnova!DK47&gt;=0.3,N45&gt;=0.3),1,0)))</f>
        <v/>
      </c>
      <c r="AA45" s="164" t="str">
        <f t="array" ref="AA45">IF($D45="","",IF(AND(O45&gt;=0.3,I45="nie",Oprávnené_výdavky_obnova!DL47&gt;=0.3,OR($O$11=Smrek)),0,IF(AND(Oprávnené_výdavky_obnova!DL47&gt;=0.3,O45&gt;=0.3),1,0)))</f>
        <v/>
      </c>
      <c r="AB45" s="164" t="str">
        <f t="array" ref="AB45">IF($D45="","",IF(AND(P45&gt;=0.3,I45="nie",Oprávnené_výdavky_obnova!DM47&gt;=0.3,OR($P$11=Smrek)),0,IF(AND(Oprávnené_výdavky_obnova!DM47&gt;=0.3,P45&gt;=0.3),1,0)))</f>
        <v/>
      </c>
      <c r="AC45" s="164" t="str">
        <f t="array" ref="AC45">IF($D45="","",IF(AND(Q45&gt;=0.3,I45="nie",Oprávnené_výdavky_obnova!DN47&gt;=0.3,OR($Q$11=Smrek)),0,IF(AND(Oprávnené_výdavky_obnova!DN47&gt;=0.3,Q45&gt;=0.3),1,0)))</f>
        <v/>
      </c>
      <c r="AD45" s="164" t="str">
        <f t="array" ref="AD45">IF($D45="","",IF(AND(R45&gt;=0.3,I45="nie",Oprávnené_výdavky_obnova!DO47&gt;=0.3,OR($R$11=Smrek)),0,IF(AND(Oprávnené_výdavky_obnova!DO47&gt;=0.3,R45&gt;=0.3),1,0)))</f>
        <v/>
      </c>
      <c r="AE45" s="164" t="str">
        <f t="array" ref="AE45">IF($D45="","",IF(AND(S45&gt;=0.3,I45="nie",Oprávnené_výdavky_obnova!DP47&gt;=0.3,OR($S$11=Smrek)),0,IF(AND(Oprávnené_výdavky_obnova!DP47&gt;=0.3,S45&gt;=0.3),1,0)))</f>
        <v/>
      </c>
      <c r="AF45" s="164">
        <f t="shared" si="5"/>
        <v>0</v>
      </c>
      <c r="AG45" s="164" t="str">
        <f t="array" ref="AG45">IF($D45="","",IF(AND(J45&gt;=0.1,I45="nie",Oprávnené_výdavky_obnova!DG47&gt;=0.1,OR($J$11=Smrek)),0,IF(AND(Oprávnené_výdavky_obnova!DG47&gt;=0.1,J45&gt;=0.1),1,0)))</f>
        <v/>
      </c>
      <c r="AH45" s="164" t="str">
        <f t="array" ref="AH45">IF($D45="","",IF(AND(K45&gt;=0.1,I45="nie",Oprávnené_výdavky_obnova!DH47&gt;=0.1,OR($K$11=Smrek)),0,IF(AND(Oprávnené_výdavky_obnova!DH47&gt;=0.1,K45&gt;=0.1),1,0)))</f>
        <v/>
      </c>
      <c r="AI45" s="164" t="str">
        <f t="array" ref="AI45">IF($D45="","",IF(AND(L45&gt;=0.1,I45="nie",Oprávnené_výdavky_obnova!DI47&gt;=0.1,OR($L$11=Smrek)),0,IF(AND(Oprávnené_výdavky_obnova!DI47&gt;=0.1,L45&gt;=0.1),1,0)))</f>
        <v/>
      </c>
      <c r="AJ45" s="164" t="str">
        <f t="array" ref="AJ45">IF($D45="","",IF(AND(M45&gt;=0.1,I45="nie",Oprávnené_výdavky_obnova!DJ47&gt;=0.1,OR($M$11=Smrek)),0,IF(AND(Oprávnené_výdavky_obnova!DJ47&gt;=0.1,M45&gt;=0.1),1,0)))</f>
        <v/>
      </c>
      <c r="AK45" s="164" t="str">
        <f t="array" ref="AK45">IF($D45="","",IF(AND(N45&gt;=0.1,I45="nie",Oprávnené_výdavky_obnova!DK47&gt;=0.1,OR($N$11=Smrek)),0,IF(AND(Oprávnené_výdavky_obnova!DK47&gt;=0.1,N45&gt;=0.1),1,0)))</f>
        <v/>
      </c>
      <c r="AL45" s="164" t="str">
        <f t="array" ref="AL45">IF($D45="","",IF(AND(O45&gt;=0.1,I45="nie",Oprávnené_výdavky_obnova!DL47&gt;=0.1,OR($O$11=Smrek)),0,IF(AND(Oprávnené_výdavky_obnova!DL47&gt;=0.1,O45&gt;=0.1),1,0)))</f>
        <v/>
      </c>
      <c r="AM45" s="164" t="str">
        <f t="array" ref="AM45">IF($D45="","",IF(AND(P45&gt;=0.1,I45="nie",Oprávnené_výdavky_obnova!DM47&gt;=0.1,OR($P$11=Smrek)),0,IF(AND(Oprávnené_výdavky_obnova!DM47&gt;=0.1,P45&gt;=0.1),1,0)))</f>
        <v/>
      </c>
      <c r="AN45" s="164" t="str">
        <f t="array" ref="AN45">IF($D45="","",IF(AND(Q45&gt;=0.1,I45="nie",Oprávnené_výdavky_obnova!DN47&gt;=0.1,OR($Q$11=Smrek)),0,IF(AND(Oprávnené_výdavky_obnova!DN47&gt;=0.1,Q45&gt;=0.1),1,0)))</f>
        <v/>
      </c>
      <c r="AO45" s="164" t="str">
        <f t="array" ref="AO45">IF($D45="","",IF(AND(R45&gt;=0.1,I45="nie",Oprávnené_výdavky_obnova!DO47&gt;=0.1,OR($R$11=Smrek)),0,IF(AND(Oprávnené_výdavky_obnova!DO47&gt;=0.1,R45&gt;=0.1),1,0)))</f>
        <v/>
      </c>
      <c r="AP45" s="164" t="str">
        <f t="array" ref="AP45">IF($D45="","",IF(AND(S45&gt;=0.1,I45="nie",Oprávnené_výdavky_obnova!DP47&gt;=0.1,OR($S$11=Smrek)),0,IF(AND(Oprávnené_výdavky_obnova!DP47&gt;=0.1,S45&gt;=0.1),1,0)))</f>
        <v/>
      </c>
      <c r="AQ45" s="164">
        <f t="shared" si="6"/>
        <v>0</v>
      </c>
      <c r="AR45" s="132">
        <f t="shared" si="7"/>
        <v>0</v>
      </c>
      <c r="AS45" s="132" t="str">
        <f t="shared" si="8"/>
        <v/>
      </c>
      <c r="AT45" s="164">
        <f>IF(AND(J45="",OR(Oprávnené_výdavky_obnova!CW47&gt;0,Oprávnené_výdavky_obnova!DG47&gt;0)),1,0)</f>
        <v>0</v>
      </c>
      <c r="AU45" s="164">
        <f>IF(AND(K45="",OR(Oprávnené_výdavky_obnova!CX47&gt;0,Oprávnené_výdavky_obnova!DH47&gt;0)),1,0)</f>
        <v>0</v>
      </c>
      <c r="AV45" s="164">
        <f>IF(AND(L45="",OR(Oprávnené_výdavky_obnova!CY47&gt;0,Oprávnené_výdavky_obnova!DI47&gt;0)),1,0)</f>
        <v>0</v>
      </c>
      <c r="AW45" s="164">
        <f>IF(AND(M45="",OR(Oprávnené_výdavky_obnova!CZ47&gt;0,Oprávnené_výdavky_obnova!DJ47&gt;0)),1,0)</f>
        <v>0</v>
      </c>
      <c r="AX45" s="164">
        <f>IF(AND(N45="",OR(Oprávnené_výdavky_obnova!DA47&gt;0,Oprávnené_výdavky_obnova!DK47&gt;0)),1,0)</f>
        <v>0</v>
      </c>
      <c r="AY45" s="164">
        <f>IF(AND(O45="",OR(Oprávnené_výdavky_obnova!DB47&gt;0,Oprávnené_výdavky_obnova!DL47&gt;0)),1,0)</f>
        <v>0</v>
      </c>
      <c r="AZ45" s="164">
        <f>IF(AND(P45="",OR(Oprávnené_výdavky_obnova!DC47&gt;0,Oprávnené_výdavky_obnova!DM47&gt;0)),1,0)</f>
        <v>0</v>
      </c>
      <c r="BA45" s="164">
        <f>IF(AND(Q45="",OR(Oprávnené_výdavky_obnova!DD47&gt;0,Oprávnené_výdavky_obnova!DN47&gt;0)),1,0)</f>
        <v>0</v>
      </c>
      <c r="BB45" s="164">
        <f>IF(AND(R45="",OR(Oprávnené_výdavky_obnova!DE47&gt;0,Oprávnené_výdavky_obnova!DO47&gt;0)),1,0)</f>
        <v>0</v>
      </c>
      <c r="BC45" s="164">
        <f>IF(AND(S45="",OR(Oprávnené_výdavky_obnova!DF47&gt;0,Oprávnené_výdavky_obnova!DP47&gt;0)),1,0)</f>
        <v>0</v>
      </c>
      <c r="BE45" s="132">
        <f t="array" ref="BE45">IF(AND($J$13=Smrek,OR(V45&gt;=0.3,AG45&gt;=0.1)),1,0)</f>
        <v>0</v>
      </c>
      <c r="BF45" s="132">
        <f t="array" ref="BF45">IF(AND($JK45=Smrek,OR(W45&gt;=0.3,AH45&gt;=0.1)),1,0)</f>
        <v>0</v>
      </c>
      <c r="BG45" s="132">
        <f t="array" ref="BG45">IF(AND($L$13=Smrek,OR(X45&gt;=0.3,AI45&gt;=0.1)),1,0)</f>
        <v>0</v>
      </c>
      <c r="BH45" s="132">
        <f t="array" ref="BH45">IF(AND($M$13=Smrek,OR(Y45&gt;=0.3,AJ45&gt;=0.1)),1,0)</f>
        <v>0</v>
      </c>
      <c r="BI45" s="132">
        <f t="array" ref="BI45">IF(AND($N$13=Smrek,OR(Z45&gt;=0.3,AK45&gt;=0.1)),1,0)</f>
        <v>0</v>
      </c>
      <c r="BJ45" s="132">
        <f t="array" ref="BJ45">IF(AND($O$13=Smrek,OR(AA45&gt;=0.3,AL45&gt;=0.1)),1,0)</f>
        <v>0</v>
      </c>
      <c r="BK45" s="132">
        <f t="array" ref="BK45">IF(AND($P$13=Smrek,OR(AB45&gt;=0.3,AM45&gt;=0.1)),1,0)</f>
        <v>0</v>
      </c>
      <c r="BL45" s="132">
        <f t="array" ref="BL45">IF(AND($Q$13=Smrek,OR(AC45&gt;=0.3,AN45&gt;=0.1)),1,0)</f>
        <v>0</v>
      </c>
      <c r="BM45" s="132">
        <f t="array" ref="BM45">IF(AND($R$13=Smrek,OR(AD45&gt;=0.3,AO45&gt;=0.1)),1,0)</f>
        <v>0</v>
      </c>
      <c r="BN45" s="132">
        <f t="array" ref="BN45">IF(AND($S$13=Smrek,OR(AE45&gt;=0.3,AP45&gt;=0.1)),1,0)</f>
        <v>0</v>
      </c>
      <c r="BO45" s="206" t="str">
        <f t="shared" si="9"/>
        <v/>
      </c>
    </row>
    <row r="46" spans="1:67" ht="17.100000000000001" customHeight="1" x14ac:dyDescent="0.25">
      <c r="A46" s="144">
        <v>34</v>
      </c>
      <c r="B46" s="180" t="str">
        <f>IF(Oprávnené_výdavky_obnova!AL48="","",Oprávnené_výdavky_obnova!AN48)</f>
        <v/>
      </c>
      <c r="C46" s="181" t="str">
        <f>IF(Oprávnené_výdavky_obnova!AL48="","",Oprávnené_výdavky_obnova!B48)</f>
        <v/>
      </c>
      <c r="D46" s="182" t="str">
        <f>IF(Oprávnené_výdavky_obnova!AL48="","",Oprávnené_výdavky_obnova!AO48)</f>
        <v/>
      </c>
      <c r="E46" s="182" t="str">
        <f>IF(Oprávnené_výdavky_obnova!AL48="","",Oprávnené_výdavky_obnova!AP48)</f>
        <v/>
      </c>
      <c r="F46" s="182" t="str">
        <f>IF(Oprávnené_výdavky_obnova!AL48="","",Oprávnené_výdavky_obnova!AQ48)</f>
        <v/>
      </c>
      <c r="G46" s="183" t="str">
        <f>IF(Oprávnené_výdavky_obnova!AL48="","",Oprávnené_výdavky_obnova!I48)</f>
        <v/>
      </c>
      <c r="H46" s="208" t="str">
        <f>IF(D46="","",SUMIFS(Oprávnené_výdavky_obnova!$K$15:$K$214,JPRL,BO46,Oprávnené_výdavky_obnova!$J$15:$J$214,Oprávnené_výdavky_obnova!$CC$8)+SUMIFS(Oprávnené_výdavky_obnova!$K$15:$K$214,JPRL,BO46,Oprávnené_výdavky_obnova!$J$15:$J$214,Oprávnené_výdavky_obnova!$CC$9))</f>
        <v/>
      </c>
      <c r="I46" s="179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32">
        <f t="array" ref="T46">IF(AND(D46&lt;&gt;"",OR($J$11=Smrek,$K$11=Smrek,$L$11=Smrek,$M$11=Smrek,$N$11=Smrek,$O$11=Smrek,$P$11=Smrek,$Q$11=Smrek,$R$11=Smrek,$S$11=Smrek)),1,0)</f>
        <v>0</v>
      </c>
      <c r="U46" s="132">
        <f t="shared" si="4"/>
        <v>0</v>
      </c>
      <c r="V46" s="164" t="str">
        <f t="array" ref="V46">IF($D46="","",IF(AND(J46&gt;=0.3,I46="nie",Oprávnené_výdavky_obnova!DG48&gt;=0.3,OR($J$11=Smrek)),0,IF(AND(Oprávnené_výdavky_obnova!DG48&gt;=0.3,J46&gt;=0.3),1,0)))</f>
        <v/>
      </c>
      <c r="W46" s="164" t="str">
        <f t="array" ref="W46">IF($D46="","",IF(AND(K46&gt;=0.3,I46="nie",Oprávnené_výdavky_obnova!DH48&gt;=0.3,OR($K$11=Smrek)),0,IF(AND(Oprávnené_výdavky_obnova!DH48&gt;=0.3,K46&gt;=0.3),1,0)))</f>
        <v/>
      </c>
      <c r="X46" s="164" t="str">
        <f t="array" ref="X46">IF($D46="","",IF(AND(L46&gt;=0.3,I46="nie",Oprávnené_výdavky_obnova!DI48&gt;=0.3,OR($L$11=Smrek)),0,IF(AND(Oprávnené_výdavky_obnova!DI48&gt;=0.3,L46&gt;=0.3),1,0)))</f>
        <v/>
      </c>
      <c r="Y46" s="164" t="str">
        <f t="array" ref="Y46">IF($D46="","",IF(AND(M46&gt;=0.3,I46="nie",Oprávnené_výdavky_obnova!DJ48&gt;=0.3,OR($M$11=Smrek)),0,IF(AND(Oprávnené_výdavky_obnova!DJ48&gt;=0.3,M46&gt;=0.3),1,0)))</f>
        <v/>
      </c>
      <c r="Z46" s="164" t="str">
        <f t="array" ref="Z46">IF($D46="","",IF(AND(N46&gt;=0.3,I46="nie",Oprávnené_výdavky_obnova!DK48&gt;=0.3,OR($N$11=Smrek)),0,IF(AND(Oprávnené_výdavky_obnova!DK48&gt;=0.3,N46&gt;=0.3),1,0)))</f>
        <v/>
      </c>
      <c r="AA46" s="164" t="str">
        <f t="array" ref="AA46">IF($D46="","",IF(AND(O46&gt;=0.3,I46="nie",Oprávnené_výdavky_obnova!DL48&gt;=0.3,OR($O$11=Smrek)),0,IF(AND(Oprávnené_výdavky_obnova!DL48&gt;=0.3,O46&gt;=0.3),1,0)))</f>
        <v/>
      </c>
      <c r="AB46" s="164" t="str">
        <f t="array" ref="AB46">IF($D46="","",IF(AND(P46&gt;=0.3,I46="nie",Oprávnené_výdavky_obnova!DM48&gt;=0.3,OR($P$11=Smrek)),0,IF(AND(Oprávnené_výdavky_obnova!DM48&gt;=0.3,P46&gt;=0.3),1,0)))</f>
        <v/>
      </c>
      <c r="AC46" s="164" t="str">
        <f t="array" ref="AC46">IF($D46="","",IF(AND(Q46&gt;=0.3,I46="nie",Oprávnené_výdavky_obnova!DN48&gt;=0.3,OR($Q$11=Smrek)),0,IF(AND(Oprávnené_výdavky_obnova!DN48&gt;=0.3,Q46&gt;=0.3),1,0)))</f>
        <v/>
      </c>
      <c r="AD46" s="164" t="str">
        <f t="array" ref="AD46">IF($D46="","",IF(AND(R46&gt;=0.3,I46="nie",Oprávnené_výdavky_obnova!DO48&gt;=0.3,OR($R$11=Smrek)),0,IF(AND(Oprávnené_výdavky_obnova!DO48&gt;=0.3,R46&gt;=0.3),1,0)))</f>
        <v/>
      </c>
      <c r="AE46" s="164" t="str">
        <f t="array" ref="AE46">IF($D46="","",IF(AND(S46&gt;=0.3,I46="nie",Oprávnené_výdavky_obnova!DP48&gt;=0.3,OR($S$11=Smrek)),0,IF(AND(Oprávnené_výdavky_obnova!DP48&gt;=0.3,S46&gt;=0.3),1,0)))</f>
        <v/>
      </c>
      <c r="AF46" s="164">
        <f t="shared" si="5"/>
        <v>0</v>
      </c>
      <c r="AG46" s="164" t="str">
        <f t="array" ref="AG46">IF($D46="","",IF(AND(J46&gt;=0.1,I46="nie",Oprávnené_výdavky_obnova!DG48&gt;=0.1,OR($J$11=Smrek)),0,IF(AND(Oprávnené_výdavky_obnova!DG48&gt;=0.1,J46&gt;=0.1),1,0)))</f>
        <v/>
      </c>
      <c r="AH46" s="164" t="str">
        <f t="array" ref="AH46">IF($D46="","",IF(AND(K46&gt;=0.1,I46="nie",Oprávnené_výdavky_obnova!DH48&gt;=0.1,OR($K$11=Smrek)),0,IF(AND(Oprávnené_výdavky_obnova!DH48&gt;=0.1,K46&gt;=0.1),1,0)))</f>
        <v/>
      </c>
      <c r="AI46" s="164" t="str">
        <f t="array" ref="AI46">IF($D46="","",IF(AND(L46&gt;=0.1,I46="nie",Oprávnené_výdavky_obnova!DI48&gt;=0.1,OR($L$11=Smrek)),0,IF(AND(Oprávnené_výdavky_obnova!DI48&gt;=0.1,L46&gt;=0.1),1,0)))</f>
        <v/>
      </c>
      <c r="AJ46" s="164" t="str">
        <f t="array" ref="AJ46">IF($D46="","",IF(AND(M46&gt;=0.1,I46="nie",Oprávnené_výdavky_obnova!DJ48&gt;=0.1,OR($M$11=Smrek)),0,IF(AND(Oprávnené_výdavky_obnova!DJ48&gt;=0.1,M46&gt;=0.1),1,0)))</f>
        <v/>
      </c>
      <c r="AK46" s="164" t="str">
        <f t="array" ref="AK46">IF($D46="","",IF(AND(N46&gt;=0.1,I46="nie",Oprávnené_výdavky_obnova!DK48&gt;=0.1,OR($N$11=Smrek)),0,IF(AND(Oprávnené_výdavky_obnova!DK48&gt;=0.1,N46&gt;=0.1),1,0)))</f>
        <v/>
      </c>
      <c r="AL46" s="164" t="str">
        <f t="array" ref="AL46">IF($D46="","",IF(AND(O46&gt;=0.1,I46="nie",Oprávnené_výdavky_obnova!DL48&gt;=0.1,OR($O$11=Smrek)),0,IF(AND(Oprávnené_výdavky_obnova!DL48&gt;=0.1,O46&gt;=0.1),1,0)))</f>
        <v/>
      </c>
      <c r="AM46" s="164" t="str">
        <f t="array" ref="AM46">IF($D46="","",IF(AND(P46&gt;=0.1,I46="nie",Oprávnené_výdavky_obnova!DM48&gt;=0.1,OR($P$11=Smrek)),0,IF(AND(Oprávnené_výdavky_obnova!DM48&gt;=0.1,P46&gt;=0.1),1,0)))</f>
        <v/>
      </c>
      <c r="AN46" s="164" t="str">
        <f t="array" ref="AN46">IF($D46="","",IF(AND(Q46&gt;=0.1,I46="nie",Oprávnené_výdavky_obnova!DN48&gt;=0.1,OR($Q$11=Smrek)),0,IF(AND(Oprávnené_výdavky_obnova!DN48&gt;=0.1,Q46&gt;=0.1),1,0)))</f>
        <v/>
      </c>
      <c r="AO46" s="164" t="str">
        <f t="array" ref="AO46">IF($D46="","",IF(AND(R46&gt;=0.1,I46="nie",Oprávnené_výdavky_obnova!DO48&gt;=0.1,OR($R$11=Smrek)),0,IF(AND(Oprávnené_výdavky_obnova!DO48&gt;=0.1,R46&gt;=0.1),1,0)))</f>
        <v/>
      </c>
      <c r="AP46" s="164" t="str">
        <f t="array" ref="AP46">IF($D46="","",IF(AND(S46&gt;=0.1,I46="nie",Oprávnené_výdavky_obnova!DP48&gt;=0.1,OR($S$11=Smrek)),0,IF(AND(Oprávnené_výdavky_obnova!DP48&gt;=0.1,S46&gt;=0.1),1,0)))</f>
        <v/>
      </c>
      <c r="AQ46" s="164">
        <f t="shared" si="6"/>
        <v>0</v>
      </c>
      <c r="AR46" s="132">
        <f t="shared" si="7"/>
        <v>0</v>
      </c>
      <c r="AS46" s="132" t="str">
        <f t="shared" si="8"/>
        <v/>
      </c>
      <c r="AT46" s="164">
        <f>IF(AND(J46="",OR(Oprávnené_výdavky_obnova!CW48&gt;0,Oprávnené_výdavky_obnova!DG48&gt;0)),1,0)</f>
        <v>0</v>
      </c>
      <c r="AU46" s="164">
        <f>IF(AND(K46="",OR(Oprávnené_výdavky_obnova!CX48&gt;0,Oprávnené_výdavky_obnova!DH48&gt;0)),1,0)</f>
        <v>0</v>
      </c>
      <c r="AV46" s="164">
        <f>IF(AND(L46="",OR(Oprávnené_výdavky_obnova!CY48&gt;0,Oprávnené_výdavky_obnova!DI48&gt;0)),1,0)</f>
        <v>0</v>
      </c>
      <c r="AW46" s="164">
        <f>IF(AND(M46="",OR(Oprávnené_výdavky_obnova!CZ48&gt;0,Oprávnené_výdavky_obnova!DJ48&gt;0)),1,0)</f>
        <v>0</v>
      </c>
      <c r="AX46" s="164">
        <f>IF(AND(N46="",OR(Oprávnené_výdavky_obnova!DA48&gt;0,Oprávnené_výdavky_obnova!DK48&gt;0)),1,0)</f>
        <v>0</v>
      </c>
      <c r="AY46" s="164">
        <f>IF(AND(O46="",OR(Oprávnené_výdavky_obnova!DB48&gt;0,Oprávnené_výdavky_obnova!DL48&gt;0)),1,0)</f>
        <v>0</v>
      </c>
      <c r="AZ46" s="164">
        <f>IF(AND(P46="",OR(Oprávnené_výdavky_obnova!DC48&gt;0,Oprávnené_výdavky_obnova!DM48&gt;0)),1,0)</f>
        <v>0</v>
      </c>
      <c r="BA46" s="164">
        <f>IF(AND(Q46="",OR(Oprávnené_výdavky_obnova!DD48&gt;0,Oprávnené_výdavky_obnova!DN48&gt;0)),1,0)</f>
        <v>0</v>
      </c>
      <c r="BB46" s="164">
        <f>IF(AND(R46="",OR(Oprávnené_výdavky_obnova!DE48&gt;0,Oprávnené_výdavky_obnova!DO48&gt;0)),1,0)</f>
        <v>0</v>
      </c>
      <c r="BC46" s="164">
        <f>IF(AND(S46="",OR(Oprávnené_výdavky_obnova!DF48&gt;0,Oprávnené_výdavky_obnova!DP48&gt;0)),1,0)</f>
        <v>0</v>
      </c>
      <c r="BE46" s="132">
        <f t="array" ref="BE46">IF(AND($J$13=Smrek,OR(V46&gt;=0.3,AG46&gt;=0.1)),1,0)</f>
        <v>0</v>
      </c>
      <c r="BF46" s="132">
        <f t="array" ref="BF46">IF(AND($JK46=Smrek,OR(W46&gt;=0.3,AH46&gt;=0.1)),1,0)</f>
        <v>0</v>
      </c>
      <c r="BG46" s="132">
        <f t="array" ref="BG46">IF(AND($L$13=Smrek,OR(X46&gt;=0.3,AI46&gt;=0.1)),1,0)</f>
        <v>0</v>
      </c>
      <c r="BH46" s="132">
        <f t="array" ref="BH46">IF(AND($M$13=Smrek,OR(Y46&gt;=0.3,AJ46&gt;=0.1)),1,0)</f>
        <v>0</v>
      </c>
      <c r="BI46" s="132">
        <f t="array" ref="BI46">IF(AND($N$13=Smrek,OR(Z46&gt;=0.3,AK46&gt;=0.1)),1,0)</f>
        <v>0</v>
      </c>
      <c r="BJ46" s="132">
        <f t="array" ref="BJ46">IF(AND($O$13=Smrek,OR(AA46&gt;=0.3,AL46&gt;=0.1)),1,0)</f>
        <v>0</v>
      </c>
      <c r="BK46" s="132">
        <f t="array" ref="BK46">IF(AND($P$13=Smrek,OR(AB46&gt;=0.3,AM46&gt;=0.1)),1,0)</f>
        <v>0</v>
      </c>
      <c r="BL46" s="132">
        <f t="array" ref="BL46">IF(AND($Q$13=Smrek,OR(AC46&gt;=0.3,AN46&gt;=0.1)),1,0)</f>
        <v>0</v>
      </c>
      <c r="BM46" s="132">
        <f t="array" ref="BM46">IF(AND($R$13=Smrek,OR(AD46&gt;=0.3,AO46&gt;=0.1)),1,0)</f>
        <v>0</v>
      </c>
      <c r="BN46" s="132">
        <f t="array" ref="BN46">IF(AND($S$13=Smrek,OR(AE46&gt;=0.3,AP46&gt;=0.1)),1,0)</f>
        <v>0</v>
      </c>
      <c r="BO46" s="206" t="str">
        <f t="shared" si="9"/>
        <v/>
      </c>
    </row>
    <row r="47" spans="1:67" ht="17.100000000000001" customHeight="1" x14ac:dyDescent="0.25">
      <c r="A47" s="144">
        <v>35</v>
      </c>
      <c r="B47" s="180" t="str">
        <f>IF(Oprávnené_výdavky_obnova!AL49="","",Oprávnené_výdavky_obnova!AN49)</f>
        <v/>
      </c>
      <c r="C47" s="181" t="str">
        <f>IF(Oprávnené_výdavky_obnova!AL49="","",Oprávnené_výdavky_obnova!B49)</f>
        <v/>
      </c>
      <c r="D47" s="182" t="str">
        <f>IF(Oprávnené_výdavky_obnova!AL49="","",Oprávnené_výdavky_obnova!AO49)</f>
        <v/>
      </c>
      <c r="E47" s="182" t="str">
        <f>IF(Oprávnené_výdavky_obnova!AL49="","",Oprávnené_výdavky_obnova!AP49)</f>
        <v/>
      </c>
      <c r="F47" s="182" t="str">
        <f>IF(Oprávnené_výdavky_obnova!AL49="","",Oprávnené_výdavky_obnova!AQ49)</f>
        <v/>
      </c>
      <c r="G47" s="183" t="str">
        <f>IF(Oprávnené_výdavky_obnova!AL49="","",Oprávnené_výdavky_obnova!I49)</f>
        <v/>
      </c>
      <c r="H47" s="208" t="str">
        <f>IF(D47="","",SUMIFS(Oprávnené_výdavky_obnova!$K$15:$K$214,JPRL,BO47,Oprávnené_výdavky_obnova!$J$15:$J$214,Oprávnené_výdavky_obnova!$CC$8)+SUMIFS(Oprávnené_výdavky_obnova!$K$15:$K$214,JPRL,BO47,Oprávnené_výdavky_obnova!$J$15:$J$214,Oprávnené_výdavky_obnova!$CC$9))</f>
        <v/>
      </c>
      <c r="I47" s="179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32">
        <f t="array" ref="T47">IF(AND(D47&lt;&gt;"",OR($J$11=Smrek,$K$11=Smrek,$L$11=Smrek,$M$11=Smrek,$N$11=Smrek,$O$11=Smrek,$P$11=Smrek,$Q$11=Smrek,$R$11=Smrek,$S$11=Smrek)),1,0)</f>
        <v>0</v>
      </c>
      <c r="U47" s="132">
        <f t="shared" si="4"/>
        <v>0</v>
      </c>
      <c r="V47" s="164" t="str">
        <f t="array" ref="V47">IF($D47="","",IF(AND(J47&gt;=0.3,I47="nie",Oprávnené_výdavky_obnova!DG49&gt;=0.3,OR($J$11=Smrek)),0,IF(AND(Oprávnené_výdavky_obnova!DG49&gt;=0.3,J47&gt;=0.3),1,0)))</f>
        <v/>
      </c>
      <c r="W47" s="164" t="str">
        <f t="array" ref="W47">IF($D47="","",IF(AND(K47&gt;=0.3,I47="nie",Oprávnené_výdavky_obnova!DH49&gt;=0.3,OR($K$11=Smrek)),0,IF(AND(Oprávnené_výdavky_obnova!DH49&gt;=0.3,K47&gt;=0.3),1,0)))</f>
        <v/>
      </c>
      <c r="X47" s="164" t="str">
        <f t="array" ref="X47">IF($D47="","",IF(AND(L47&gt;=0.3,I47="nie",Oprávnené_výdavky_obnova!DI49&gt;=0.3,OR($L$11=Smrek)),0,IF(AND(Oprávnené_výdavky_obnova!DI49&gt;=0.3,L47&gt;=0.3),1,0)))</f>
        <v/>
      </c>
      <c r="Y47" s="164" t="str">
        <f t="array" ref="Y47">IF($D47="","",IF(AND(M47&gt;=0.3,I47="nie",Oprávnené_výdavky_obnova!DJ49&gt;=0.3,OR($M$11=Smrek)),0,IF(AND(Oprávnené_výdavky_obnova!DJ49&gt;=0.3,M47&gt;=0.3),1,0)))</f>
        <v/>
      </c>
      <c r="Z47" s="164" t="str">
        <f t="array" ref="Z47">IF($D47="","",IF(AND(N47&gt;=0.3,I47="nie",Oprávnené_výdavky_obnova!DK49&gt;=0.3,OR($N$11=Smrek)),0,IF(AND(Oprávnené_výdavky_obnova!DK49&gt;=0.3,N47&gt;=0.3),1,0)))</f>
        <v/>
      </c>
      <c r="AA47" s="164" t="str">
        <f t="array" ref="AA47">IF($D47="","",IF(AND(O47&gt;=0.3,I47="nie",Oprávnené_výdavky_obnova!DL49&gt;=0.3,OR($O$11=Smrek)),0,IF(AND(Oprávnené_výdavky_obnova!DL49&gt;=0.3,O47&gt;=0.3),1,0)))</f>
        <v/>
      </c>
      <c r="AB47" s="164" t="str">
        <f t="array" ref="AB47">IF($D47="","",IF(AND(P47&gt;=0.3,I47="nie",Oprávnené_výdavky_obnova!DM49&gt;=0.3,OR($P$11=Smrek)),0,IF(AND(Oprávnené_výdavky_obnova!DM49&gt;=0.3,P47&gt;=0.3),1,0)))</f>
        <v/>
      </c>
      <c r="AC47" s="164" t="str">
        <f t="array" ref="AC47">IF($D47="","",IF(AND(Q47&gt;=0.3,I47="nie",Oprávnené_výdavky_obnova!DN49&gt;=0.3,OR($Q$11=Smrek)),0,IF(AND(Oprávnené_výdavky_obnova!DN49&gt;=0.3,Q47&gt;=0.3),1,0)))</f>
        <v/>
      </c>
      <c r="AD47" s="164" t="str">
        <f t="array" ref="AD47">IF($D47="","",IF(AND(R47&gt;=0.3,I47="nie",Oprávnené_výdavky_obnova!DO49&gt;=0.3,OR($R$11=Smrek)),0,IF(AND(Oprávnené_výdavky_obnova!DO49&gt;=0.3,R47&gt;=0.3),1,0)))</f>
        <v/>
      </c>
      <c r="AE47" s="164" t="str">
        <f t="array" ref="AE47">IF($D47="","",IF(AND(S47&gt;=0.3,I47="nie",Oprávnené_výdavky_obnova!DP49&gt;=0.3,OR($S$11=Smrek)),0,IF(AND(Oprávnené_výdavky_obnova!DP49&gt;=0.3,S47&gt;=0.3),1,0)))</f>
        <v/>
      </c>
      <c r="AF47" s="164">
        <f t="shared" si="5"/>
        <v>0</v>
      </c>
      <c r="AG47" s="164" t="str">
        <f t="array" ref="AG47">IF($D47="","",IF(AND(J47&gt;=0.1,I47="nie",Oprávnené_výdavky_obnova!DG49&gt;=0.1,OR($J$11=Smrek)),0,IF(AND(Oprávnené_výdavky_obnova!DG49&gt;=0.1,J47&gt;=0.1),1,0)))</f>
        <v/>
      </c>
      <c r="AH47" s="164" t="str">
        <f t="array" ref="AH47">IF($D47="","",IF(AND(K47&gt;=0.1,I47="nie",Oprávnené_výdavky_obnova!DH49&gt;=0.1,OR($K$11=Smrek)),0,IF(AND(Oprávnené_výdavky_obnova!DH49&gt;=0.1,K47&gt;=0.1),1,0)))</f>
        <v/>
      </c>
      <c r="AI47" s="164" t="str">
        <f t="array" ref="AI47">IF($D47="","",IF(AND(L47&gt;=0.1,I47="nie",Oprávnené_výdavky_obnova!DI49&gt;=0.1,OR($L$11=Smrek)),0,IF(AND(Oprávnené_výdavky_obnova!DI49&gt;=0.1,L47&gt;=0.1),1,0)))</f>
        <v/>
      </c>
      <c r="AJ47" s="164" t="str">
        <f t="array" ref="AJ47">IF($D47="","",IF(AND(M47&gt;=0.1,I47="nie",Oprávnené_výdavky_obnova!DJ49&gt;=0.1,OR($M$11=Smrek)),0,IF(AND(Oprávnené_výdavky_obnova!DJ49&gt;=0.1,M47&gt;=0.1),1,0)))</f>
        <v/>
      </c>
      <c r="AK47" s="164" t="str">
        <f t="array" ref="AK47">IF($D47="","",IF(AND(N47&gt;=0.1,I47="nie",Oprávnené_výdavky_obnova!DK49&gt;=0.1,OR($N$11=Smrek)),0,IF(AND(Oprávnené_výdavky_obnova!DK49&gt;=0.1,N47&gt;=0.1),1,0)))</f>
        <v/>
      </c>
      <c r="AL47" s="164" t="str">
        <f t="array" ref="AL47">IF($D47="","",IF(AND(O47&gt;=0.1,I47="nie",Oprávnené_výdavky_obnova!DL49&gt;=0.1,OR($O$11=Smrek)),0,IF(AND(Oprávnené_výdavky_obnova!DL49&gt;=0.1,O47&gt;=0.1),1,0)))</f>
        <v/>
      </c>
      <c r="AM47" s="164" t="str">
        <f t="array" ref="AM47">IF($D47="","",IF(AND(P47&gt;=0.1,I47="nie",Oprávnené_výdavky_obnova!DM49&gt;=0.1,OR($P$11=Smrek)),0,IF(AND(Oprávnené_výdavky_obnova!DM49&gt;=0.1,P47&gt;=0.1),1,0)))</f>
        <v/>
      </c>
      <c r="AN47" s="164" t="str">
        <f t="array" ref="AN47">IF($D47="","",IF(AND(Q47&gt;=0.1,I47="nie",Oprávnené_výdavky_obnova!DN49&gt;=0.1,OR($Q$11=Smrek)),0,IF(AND(Oprávnené_výdavky_obnova!DN49&gt;=0.1,Q47&gt;=0.1),1,0)))</f>
        <v/>
      </c>
      <c r="AO47" s="164" t="str">
        <f t="array" ref="AO47">IF($D47="","",IF(AND(R47&gt;=0.1,I47="nie",Oprávnené_výdavky_obnova!DO49&gt;=0.1,OR($R$11=Smrek)),0,IF(AND(Oprávnené_výdavky_obnova!DO49&gt;=0.1,R47&gt;=0.1),1,0)))</f>
        <v/>
      </c>
      <c r="AP47" s="164" t="str">
        <f t="array" ref="AP47">IF($D47="","",IF(AND(S47&gt;=0.1,I47="nie",Oprávnené_výdavky_obnova!DP49&gt;=0.1,OR($S$11=Smrek)),0,IF(AND(Oprávnené_výdavky_obnova!DP49&gt;=0.1,S47&gt;=0.1),1,0)))</f>
        <v/>
      </c>
      <c r="AQ47" s="164">
        <f t="shared" si="6"/>
        <v>0</v>
      </c>
      <c r="AR47" s="132">
        <f t="shared" si="7"/>
        <v>0</v>
      </c>
      <c r="AS47" s="132" t="str">
        <f t="shared" si="8"/>
        <v/>
      </c>
      <c r="AT47" s="164">
        <f>IF(AND(J47="",OR(Oprávnené_výdavky_obnova!CW49&gt;0,Oprávnené_výdavky_obnova!DG49&gt;0)),1,0)</f>
        <v>0</v>
      </c>
      <c r="AU47" s="164">
        <f>IF(AND(K47="",OR(Oprávnené_výdavky_obnova!CX49&gt;0,Oprávnené_výdavky_obnova!DH49&gt;0)),1,0)</f>
        <v>0</v>
      </c>
      <c r="AV47" s="164">
        <f>IF(AND(L47="",OR(Oprávnené_výdavky_obnova!CY49&gt;0,Oprávnené_výdavky_obnova!DI49&gt;0)),1,0)</f>
        <v>0</v>
      </c>
      <c r="AW47" s="164">
        <f>IF(AND(M47="",OR(Oprávnené_výdavky_obnova!CZ49&gt;0,Oprávnené_výdavky_obnova!DJ49&gt;0)),1,0)</f>
        <v>0</v>
      </c>
      <c r="AX47" s="164">
        <f>IF(AND(N47="",OR(Oprávnené_výdavky_obnova!DA49&gt;0,Oprávnené_výdavky_obnova!DK49&gt;0)),1,0)</f>
        <v>0</v>
      </c>
      <c r="AY47" s="164">
        <f>IF(AND(O47="",OR(Oprávnené_výdavky_obnova!DB49&gt;0,Oprávnené_výdavky_obnova!DL49&gt;0)),1,0)</f>
        <v>0</v>
      </c>
      <c r="AZ47" s="164">
        <f>IF(AND(P47="",OR(Oprávnené_výdavky_obnova!DC49&gt;0,Oprávnené_výdavky_obnova!DM49&gt;0)),1,0)</f>
        <v>0</v>
      </c>
      <c r="BA47" s="164">
        <f>IF(AND(Q47="",OR(Oprávnené_výdavky_obnova!DD49&gt;0,Oprávnené_výdavky_obnova!DN49&gt;0)),1,0)</f>
        <v>0</v>
      </c>
      <c r="BB47" s="164">
        <f>IF(AND(R47="",OR(Oprávnené_výdavky_obnova!DE49&gt;0,Oprávnené_výdavky_obnova!DO49&gt;0)),1,0)</f>
        <v>0</v>
      </c>
      <c r="BC47" s="164">
        <f>IF(AND(S47="",OR(Oprávnené_výdavky_obnova!DF49&gt;0,Oprávnené_výdavky_obnova!DP49&gt;0)),1,0)</f>
        <v>0</v>
      </c>
      <c r="BE47" s="132">
        <f t="array" ref="BE47">IF(AND($J$13=Smrek,OR(V47&gt;=0.3,AG47&gt;=0.1)),1,0)</f>
        <v>0</v>
      </c>
      <c r="BF47" s="132">
        <f t="array" ref="BF47">IF(AND($JK47=Smrek,OR(W47&gt;=0.3,AH47&gt;=0.1)),1,0)</f>
        <v>0</v>
      </c>
      <c r="BG47" s="132">
        <f t="array" ref="BG47">IF(AND($L$13=Smrek,OR(X47&gt;=0.3,AI47&gt;=0.1)),1,0)</f>
        <v>0</v>
      </c>
      <c r="BH47" s="132">
        <f t="array" ref="BH47">IF(AND($M$13=Smrek,OR(Y47&gt;=0.3,AJ47&gt;=0.1)),1,0)</f>
        <v>0</v>
      </c>
      <c r="BI47" s="132">
        <f t="array" ref="BI47">IF(AND($N$13=Smrek,OR(Z47&gt;=0.3,AK47&gt;=0.1)),1,0)</f>
        <v>0</v>
      </c>
      <c r="BJ47" s="132">
        <f t="array" ref="BJ47">IF(AND($O$13=Smrek,OR(AA47&gt;=0.3,AL47&gt;=0.1)),1,0)</f>
        <v>0</v>
      </c>
      <c r="BK47" s="132">
        <f t="array" ref="BK47">IF(AND($P$13=Smrek,OR(AB47&gt;=0.3,AM47&gt;=0.1)),1,0)</f>
        <v>0</v>
      </c>
      <c r="BL47" s="132">
        <f t="array" ref="BL47">IF(AND($Q$13=Smrek,OR(AC47&gt;=0.3,AN47&gt;=0.1)),1,0)</f>
        <v>0</v>
      </c>
      <c r="BM47" s="132">
        <f t="array" ref="BM47">IF(AND($R$13=Smrek,OR(AD47&gt;=0.3,AO47&gt;=0.1)),1,0)</f>
        <v>0</v>
      </c>
      <c r="BN47" s="132">
        <f t="array" ref="BN47">IF(AND($S$13=Smrek,OR(AE47&gt;=0.3,AP47&gt;=0.1)),1,0)</f>
        <v>0</v>
      </c>
      <c r="BO47" s="206" t="str">
        <f t="shared" si="9"/>
        <v/>
      </c>
    </row>
    <row r="48" spans="1:67" ht="17.100000000000001" customHeight="1" x14ac:dyDescent="0.25">
      <c r="A48" s="144">
        <v>36</v>
      </c>
      <c r="B48" s="180" t="str">
        <f>IF(Oprávnené_výdavky_obnova!AL50="","",Oprávnené_výdavky_obnova!AN50)</f>
        <v/>
      </c>
      <c r="C48" s="181" t="str">
        <f>IF(Oprávnené_výdavky_obnova!AL50="","",Oprávnené_výdavky_obnova!B50)</f>
        <v/>
      </c>
      <c r="D48" s="182" t="str">
        <f>IF(Oprávnené_výdavky_obnova!AL50="","",Oprávnené_výdavky_obnova!AO50)</f>
        <v/>
      </c>
      <c r="E48" s="182" t="str">
        <f>IF(Oprávnené_výdavky_obnova!AL50="","",Oprávnené_výdavky_obnova!AP50)</f>
        <v/>
      </c>
      <c r="F48" s="182" t="str">
        <f>IF(Oprávnené_výdavky_obnova!AL50="","",Oprávnené_výdavky_obnova!AQ50)</f>
        <v/>
      </c>
      <c r="G48" s="183" t="str">
        <f>IF(Oprávnené_výdavky_obnova!AL50="","",Oprávnené_výdavky_obnova!I50)</f>
        <v/>
      </c>
      <c r="H48" s="208" t="str">
        <f>IF(D48="","",SUMIFS(Oprávnené_výdavky_obnova!$K$15:$K$214,JPRL,BO48,Oprávnené_výdavky_obnova!$J$15:$J$214,Oprávnené_výdavky_obnova!$CC$8)+SUMIFS(Oprávnené_výdavky_obnova!$K$15:$K$214,JPRL,BO48,Oprávnené_výdavky_obnova!$J$15:$J$214,Oprávnené_výdavky_obnova!$CC$9))</f>
        <v/>
      </c>
      <c r="I48" s="179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32">
        <f t="array" ref="T48">IF(AND(D48&lt;&gt;"",OR($J$11=Smrek,$K$11=Smrek,$L$11=Smrek,$M$11=Smrek,$N$11=Smrek,$O$11=Smrek,$P$11=Smrek,$Q$11=Smrek,$R$11=Smrek,$S$11=Smrek)),1,0)</f>
        <v>0</v>
      </c>
      <c r="U48" s="132">
        <f t="shared" si="4"/>
        <v>0</v>
      </c>
      <c r="V48" s="164" t="str">
        <f t="array" ref="V48">IF($D48="","",IF(AND(J48&gt;=0.3,I48="nie",Oprávnené_výdavky_obnova!DG50&gt;=0.3,OR($J$11=Smrek)),0,IF(AND(Oprávnené_výdavky_obnova!DG50&gt;=0.3,J48&gt;=0.3),1,0)))</f>
        <v/>
      </c>
      <c r="W48" s="164" t="str">
        <f t="array" ref="W48">IF($D48="","",IF(AND(K48&gt;=0.3,I48="nie",Oprávnené_výdavky_obnova!DH50&gt;=0.3,OR($K$11=Smrek)),0,IF(AND(Oprávnené_výdavky_obnova!DH50&gt;=0.3,K48&gt;=0.3),1,0)))</f>
        <v/>
      </c>
      <c r="X48" s="164" t="str">
        <f t="array" ref="X48">IF($D48="","",IF(AND(L48&gt;=0.3,I48="nie",Oprávnené_výdavky_obnova!DI50&gt;=0.3,OR($L$11=Smrek)),0,IF(AND(Oprávnené_výdavky_obnova!DI50&gt;=0.3,L48&gt;=0.3),1,0)))</f>
        <v/>
      </c>
      <c r="Y48" s="164" t="str">
        <f t="array" ref="Y48">IF($D48="","",IF(AND(M48&gt;=0.3,I48="nie",Oprávnené_výdavky_obnova!DJ50&gt;=0.3,OR($M$11=Smrek)),0,IF(AND(Oprávnené_výdavky_obnova!DJ50&gt;=0.3,M48&gt;=0.3),1,0)))</f>
        <v/>
      </c>
      <c r="Z48" s="164" t="str">
        <f t="array" ref="Z48">IF($D48="","",IF(AND(N48&gt;=0.3,I48="nie",Oprávnené_výdavky_obnova!DK50&gt;=0.3,OR($N$11=Smrek)),0,IF(AND(Oprávnené_výdavky_obnova!DK50&gt;=0.3,N48&gt;=0.3),1,0)))</f>
        <v/>
      </c>
      <c r="AA48" s="164" t="str">
        <f t="array" ref="AA48">IF($D48="","",IF(AND(O48&gt;=0.3,I48="nie",Oprávnené_výdavky_obnova!DL50&gt;=0.3,OR($O$11=Smrek)),0,IF(AND(Oprávnené_výdavky_obnova!DL50&gt;=0.3,O48&gt;=0.3),1,0)))</f>
        <v/>
      </c>
      <c r="AB48" s="164" t="str">
        <f t="array" ref="AB48">IF($D48="","",IF(AND(P48&gt;=0.3,I48="nie",Oprávnené_výdavky_obnova!DM50&gt;=0.3,OR($P$11=Smrek)),0,IF(AND(Oprávnené_výdavky_obnova!DM50&gt;=0.3,P48&gt;=0.3),1,0)))</f>
        <v/>
      </c>
      <c r="AC48" s="164" t="str">
        <f t="array" ref="AC48">IF($D48="","",IF(AND(Q48&gt;=0.3,I48="nie",Oprávnené_výdavky_obnova!DN50&gt;=0.3,OR($Q$11=Smrek)),0,IF(AND(Oprávnené_výdavky_obnova!DN50&gt;=0.3,Q48&gt;=0.3),1,0)))</f>
        <v/>
      </c>
      <c r="AD48" s="164" t="str">
        <f t="array" ref="AD48">IF($D48="","",IF(AND(R48&gt;=0.3,I48="nie",Oprávnené_výdavky_obnova!DO50&gt;=0.3,OR($R$11=Smrek)),0,IF(AND(Oprávnené_výdavky_obnova!DO50&gt;=0.3,R48&gt;=0.3),1,0)))</f>
        <v/>
      </c>
      <c r="AE48" s="164" t="str">
        <f t="array" ref="AE48">IF($D48="","",IF(AND(S48&gt;=0.3,I48="nie",Oprávnené_výdavky_obnova!DP50&gt;=0.3,OR($S$11=Smrek)),0,IF(AND(Oprávnené_výdavky_obnova!DP50&gt;=0.3,S48&gt;=0.3),1,0)))</f>
        <v/>
      </c>
      <c r="AF48" s="164">
        <f t="shared" si="5"/>
        <v>0</v>
      </c>
      <c r="AG48" s="164" t="str">
        <f t="array" ref="AG48">IF($D48="","",IF(AND(J48&gt;=0.1,I48="nie",Oprávnené_výdavky_obnova!DG50&gt;=0.1,OR($J$11=Smrek)),0,IF(AND(Oprávnené_výdavky_obnova!DG50&gt;=0.1,J48&gt;=0.1),1,0)))</f>
        <v/>
      </c>
      <c r="AH48" s="164" t="str">
        <f t="array" ref="AH48">IF($D48="","",IF(AND(K48&gt;=0.1,I48="nie",Oprávnené_výdavky_obnova!DH50&gt;=0.1,OR($K$11=Smrek)),0,IF(AND(Oprávnené_výdavky_obnova!DH50&gt;=0.1,K48&gt;=0.1),1,0)))</f>
        <v/>
      </c>
      <c r="AI48" s="164" t="str">
        <f t="array" ref="AI48">IF($D48="","",IF(AND(L48&gt;=0.1,I48="nie",Oprávnené_výdavky_obnova!DI50&gt;=0.1,OR($L$11=Smrek)),0,IF(AND(Oprávnené_výdavky_obnova!DI50&gt;=0.1,L48&gt;=0.1),1,0)))</f>
        <v/>
      </c>
      <c r="AJ48" s="164" t="str">
        <f t="array" ref="AJ48">IF($D48="","",IF(AND(M48&gt;=0.1,I48="nie",Oprávnené_výdavky_obnova!DJ50&gt;=0.1,OR($M$11=Smrek)),0,IF(AND(Oprávnené_výdavky_obnova!DJ50&gt;=0.1,M48&gt;=0.1),1,0)))</f>
        <v/>
      </c>
      <c r="AK48" s="164" t="str">
        <f t="array" ref="AK48">IF($D48="","",IF(AND(N48&gt;=0.1,I48="nie",Oprávnené_výdavky_obnova!DK50&gt;=0.1,OR($N$11=Smrek)),0,IF(AND(Oprávnené_výdavky_obnova!DK50&gt;=0.1,N48&gt;=0.1),1,0)))</f>
        <v/>
      </c>
      <c r="AL48" s="164" t="str">
        <f t="array" ref="AL48">IF($D48="","",IF(AND(O48&gt;=0.1,I48="nie",Oprávnené_výdavky_obnova!DL50&gt;=0.1,OR($O$11=Smrek)),0,IF(AND(Oprávnené_výdavky_obnova!DL50&gt;=0.1,O48&gt;=0.1),1,0)))</f>
        <v/>
      </c>
      <c r="AM48" s="164" t="str">
        <f t="array" ref="AM48">IF($D48="","",IF(AND(P48&gt;=0.1,I48="nie",Oprávnené_výdavky_obnova!DM50&gt;=0.1,OR($P$11=Smrek)),0,IF(AND(Oprávnené_výdavky_obnova!DM50&gt;=0.1,P48&gt;=0.1),1,0)))</f>
        <v/>
      </c>
      <c r="AN48" s="164" t="str">
        <f t="array" ref="AN48">IF($D48="","",IF(AND(Q48&gt;=0.1,I48="nie",Oprávnené_výdavky_obnova!DN50&gt;=0.1,OR($Q$11=Smrek)),0,IF(AND(Oprávnené_výdavky_obnova!DN50&gt;=0.1,Q48&gt;=0.1),1,0)))</f>
        <v/>
      </c>
      <c r="AO48" s="164" t="str">
        <f t="array" ref="AO48">IF($D48="","",IF(AND(R48&gt;=0.1,I48="nie",Oprávnené_výdavky_obnova!DO50&gt;=0.1,OR($R$11=Smrek)),0,IF(AND(Oprávnené_výdavky_obnova!DO50&gt;=0.1,R48&gt;=0.1),1,0)))</f>
        <v/>
      </c>
      <c r="AP48" s="164" t="str">
        <f t="array" ref="AP48">IF($D48="","",IF(AND(S48&gt;=0.1,I48="nie",Oprávnené_výdavky_obnova!DP50&gt;=0.1,OR($S$11=Smrek)),0,IF(AND(Oprávnené_výdavky_obnova!DP50&gt;=0.1,S48&gt;=0.1),1,0)))</f>
        <v/>
      </c>
      <c r="AQ48" s="164">
        <f t="shared" si="6"/>
        <v>0</v>
      </c>
      <c r="AR48" s="132">
        <f t="shared" si="7"/>
        <v>0</v>
      </c>
      <c r="AS48" s="132" t="str">
        <f t="shared" si="8"/>
        <v/>
      </c>
      <c r="AT48" s="164">
        <f>IF(AND(J48="",OR(Oprávnené_výdavky_obnova!CW50&gt;0,Oprávnené_výdavky_obnova!DG50&gt;0)),1,0)</f>
        <v>0</v>
      </c>
      <c r="AU48" s="164">
        <f>IF(AND(K48="",OR(Oprávnené_výdavky_obnova!CX50&gt;0,Oprávnené_výdavky_obnova!DH50&gt;0)),1,0)</f>
        <v>0</v>
      </c>
      <c r="AV48" s="164">
        <f>IF(AND(L48="",OR(Oprávnené_výdavky_obnova!CY50&gt;0,Oprávnené_výdavky_obnova!DI50&gt;0)),1,0)</f>
        <v>0</v>
      </c>
      <c r="AW48" s="164">
        <f>IF(AND(M48="",OR(Oprávnené_výdavky_obnova!CZ50&gt;0,Oprávnené_výdavky_obnova!DJ50&gt;0)),1,0)</f>
        <v>0</v>
      </c>
      <c r="AX48" s="164">
        <f>IF(AND(N48="",OR(Oprávnené_výdavky_obnova!DA50&gt;0,Oprávnené_výdavky_obnova!DK50&gt;0)),1,0)</f>
        <v>0</v>
      </c>
      <c r="AY48" s="164">
        <f>IF(AND(O48="",OR(Oprávnené_výdavky_obnova!DB50&gt;0,Oprávnené_výdavky_obnova!DL50&gt;0)),1,0)</f>
        <v>0</v>
      </c>
      <c r="AZ48" s="164">
        <f>IF(AND(P48="",OR(Oprávnené_výdavky_obnova!DC50&gt;0,Oprávnené_výdavky_obnova!DM50&gt;0)),1,0)</f>
        <v>0</v>
      </c>
      <c r="BA48" s="164">
        <f>IF(AND(Q48="",OR(Oprávnené_výdavky_obnova!DD50&gt;0,Oprávnené_výdavky_obnova!DN50&gt;0)),1,0)</f>
        <v>0</v>
      </c>
      <c r="BB48" s="164">
        <f>IF(AND(R48="",OR(Oprávnené_výdavky_obnova!DE50&gt;0,Oprávnené_výdavky_obnova!DO50&gt;0)),1,0)</f>
        <v>0</v>
      </c>
      <c r="BC48" s="164">
        <f>IF(AND(S48="",OR(Oprávnené_výdavky_obnova!DF50&gt;0,Oprávnené_výdavky_obnova!DP50&gt;0)),1,0)</f>
        <v>0</v>
      </c>
      <c r="BE48" s="132">
        <f t="array" ref="BE48">IF(AND($J$13=Smrek,OR(V48&gt;=0.3,AG48&gt;=0.1)),1,0)</f>
        <v>0</v>
      </c>
      <c r="BF48" s="132">
        <f t="array" ref="BF48">IF(AND($JK48=Smrek,OR(W48&gt;=0.3,AH48&gt;=0.1)),1,0)</f>
        <v>0</v>
      </c>
      <c r="BG48" s="132">
        <f t="array" ref="BG48">IF(AND($L$13=Smrek,OR(X48&gt;=0.3,AI48&gt;=0.1)),1,0)</f>
        <v>0</v>
      </c>
      <c r="BH48" s="132">
        <f t="array" ref="BH48">IF(AND($M$13=Smrek,OR(Y48&gt;=0.3,AJ48&gt;=0.1)),1,0)</f>
        <v>0</v>
      </c>
      <c r="BI48" s="132">
        <f t="array" ref="BI48">IF(AND($N$13=Smrek,OR(Z48&gt;=0.3,AK48&gt;=0.1)),1,0)</f>
        <v>0</v>
      </c>
      <c r="BJ48" s="132">
        <f t="array" ref="BJ48">IF(AND($O$13=Smrek,OR(AA48&gt;=0.3,AL48&gt;=0.1)),1,0)</f>
        <v>0</v>
      </c>
      <c r="BK48" s="132">
        <f t="array" ref="BK48">IF(AND($P$13=Smrek,OR(AB48&gt;=0.3,AM48&gt;=0.1)),1,0)</f>
        <v>0</v>
      </c>
      <c r="BL48" s="132">
        <f t="array" ref="BL48">IF(AND($Q$13=Smrek,OR(AC48&gt;=0.3,AN48&gt;=0.1)),1,0)</f>
        <v>0</v>
      </c>
      <c r="BM48" s="132">
        <f t="array" ref="BM48">IF(AND($R$13=Smrek,OR(AD48&gt;=0.3,AO48&gt;=0.1)),1,0)</f>
        <v>0</v>
      </c>
      <c r="BN48" s="132">
        <f t="array" ref="BN48">IF(AND($S$13=Smrek,OR(AE48&gt;=0.3,AP48&gt;=0.1)),1,0)</f>
        <v>0</v>
      </c>
      <c r="BO48" s="206" t="str">
        <f t="shared" si="9"/>
        <v/>
      </c>
    </row>
    <row r="49" spans="1:67" ht="17.100000000000001" customHeight="1" x14ac:dyDescent="0.25">
      <c r="A49" s="144">
        <v>37</v>
      </c>
      <c r="B49" s="180" t="str">
        <f>IF(Oprávnené_výdavky_obnova!AL51="","",Oprávnené_výdavky_obnova!AN51)</f>
        <v/>
      </c>
      <c r="C49" s="181" t="str">
        <f>IF(Oprávnené_výdavky_obnova!AL51="","",Oprávnené_výdavky_obnova!B51)</f>
        <v/>
      </c>
      <c r="D49" s="182" t="str">
        <f>IF(Oprávnené_výdavky_obnova!AL51="","",Oprávnené_výdavky_obnova!AO51)</f>
        <v/>
      </c>
      <c r="E49" s="182" t="str">
        <f>IF(Oprávnené_výdavky_obnova!AL51="","",Oprávnené_výdavky_obnova!AP51)</f>
        <v/>
      </c>
      <c r="F49" s="182" t="str">
        <f>IF(Oprávnené_výdavky_obnova!AL51="","",Oprávnené_výdavky_obnova!AQ51)</f>
        <v/>
      </c>
      <c r="G49" s="183" t="str">
        <f>IF(Oprávnené_výdavky_obnova!AL51="","",Oprávnené_výdavky_obnova!I51)</f>
        <v/>
      </c>
      <c r="H49" s="208" t="str">
        <f>IF(D49="","",SUMIFS(Oprávnené_výdavky_obnova!$K$15:$K$214,JPRL,BO49,Oprávnené_výdavky_obnova!$J$15:$J$214,Oprávnené_výdavky_obnova!$CC$8)+SUMIFS(Oprávnené_výdavky_obnova!$K$15:$K$214,JPRL,BO49,Oprávnené_výdavky_obnova!$J$15:$J$214,Oprávnené_výdavky_obnova!$CC$9))</f>
        <v/>
      </c>
      <c r="I49" s="179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32">
        <f t="array" ref="T49">IF(AND(D49&lt;&gt;"",OR($J$11=Smrek,$K$11=Smrek,$L$11=Smrek,$M$11=Smrek,$N$11=Smrek,$O$11=Smrek,$P$11=Smrek,$Q$11=Smrek,$R$11=Smrek,$S$11=Smrek)),1,0)</f>
        <v>0</v>
      </c>
      <c r="U49" s="132">
        <f t="shared" si="4"/>
        <v>0</v>
      </c>
      <c r="V49" s="164" t="str">
        <f t="array" ref="V49">IF($D49="","",IF(AND(J49&gt;=0.3,I49="nie",Oprávnené_výdavky_obnova!DG51&gt;=0.3,OR($J$11=Smrek)),0,IF(AND(Oprávnené_výdavky_obnova!DG51&gt;=0.3,J49&gt;=0.3),1,0)))</f>
        <v/>
      </c>
      <c r="W49" s="164" t="str">
        <f t="array" ref="W49">IF($D49="","",IF(AND(K49&gt;=0.3,I49="nie",Oprávnené_výdavky_obnova!DH51&gt;=0.3,OR($K$11=Smrek)),0,IF(AND(Oprávnené_výdavky_obnova!DH51&gt;=0.3,K49&gt;=0.3),1,0)))</f>
        <v/>
      </c>
      <c r="X49" s="164" t="str">
        <f t="array" ref="X49">IF($D49="","",IF(AND(L49&gt;=0.3,I49="nie",Oprávnené_výdavky_obnova!DI51&gt;=0.3,OR($L$11=Smrek)),0,IF(AND(Oprávnené_výdavky_obnova!DI51&gt;=0.3,L49&gt;=0.3),1,0)))</f>
        <v/>
      </c>
      <c r="Y49" s="164" t="str">
        <f t="array" ref="Y49">IF($D49="","",IF(AND(M49&gt;=0.3,I49="nie",Oprávnené_výdavky_obnova!DJ51&gt;=0.3,OR($M$11=Smrek)),0,IF(AND(Oprávnené_výdavky_obnova!DJ51&gt;=0.3,M49&gt;=0.3),1,0)))</f>
        <v/>
      </c>
      <c r="Z49" s="164" t="str">
        <f t="array" ref="Z49">IF($D49="","",IF(AND(N49&gt;=0.3,I49="nie",Oprávnené_výdavky_obnova!DK51&gt;=0.3,OR($N$11=Smrek)),0,IF(AND(Oprávnené_výdavky_obnova!DK51&gt;=0.3,N49&gt;=0.3),1,0)))</f>
        <v/>
      </c>
      <c r="AA49" s="164" t="str">
        <f t="array" ref="AA49">IF($D49="","",IF(AND(O49&gt;=0.3,I49="nie",Oprávnené_výdavky_obnova!DL51&gt;=0.3,OR($O$11=Smrek)),0,IF(AND(Oprávnené_výdavky_obnova!DL51&gt;=0.3,O49&gt;=0.3),1,0)))</f>
        <v/>
      </c>
      <c r="AB49" s="164" t="str">
        <f t="array" ref="AB49">IF($D49="","",IF(AND(P49&gt;=0.3,I49="nie",Oprávnené_výdavky_obnova!DM51&gt;=0.3,OR($P$11=Smrek)),0,IF(AND(Oprávnené_výdavky_obnova!DM51&gt;=0.3,P49&gt;=0.3),1,0)))</f>
        <v/>
      </c>
      <c r="AC49" s="164" t="str">
        <f t="array" ref="AC49">IF($D49="","",IF(AND(Q49&gt;=0.3,I49="nie",Oprávnené_výdavky_obnova!DN51&gt;=0.3,OR($Q$11=Smrek)),0,IF(AND(Oprávnené_výdavky_obnova!DN51&gt;=0.3,Q49&gt;=0.3),1,0)))</f>
        <v/>
      </c>
      <c r="AD49" s="164" t="str">
        <f t="array" ref="AD49">IF($D49="","",IF(AND(R49&gt;=0.3,I49="nie",Oprávnené_výdavky_obnova!DO51&gt;=0.3,OR($R$11=Smrek)),0,IF(AND(Oprávnené_výdavky_obnova!DO51&gt;=0.3,R49&gt;=0.3),1,0)))</f>
        <v/>
      </c>
      <c r="AE49" s="164" t="str">
        <f t="array" ref="AE49">IF($D49="","",IF(AND(S49&gt;=0.3,I49="nie",Oprávnené_výdavky_obnova!DP51&gt;=0.3,OR($S$11=Smrek)),0,IF(AND(Oprávnené_výdavky_obnova!DP51&gt;=0.3,S49&gt;=0.3),1,0)))</f>
        <v/>
      </c>
      <c r="AF49" s="164">
        <f t="shared" si="5"/>
        <v>0</v>
      </c>
      <c r="AG49" s="164" t="str">
        <f t="array" ref="AG49">IF($D49="","",IF(AND(J49&gt;=0.1,I49="nie",Oprávnené_výdavky_obnova!DG51&gt;=0.1,OR($J$11=Smrek)),0,IF(AND(Oprávnené_výdavky_obnova!DG51&gt;=0.1,J49&gt;=0.1),1,0)))</f>
        <v/>
      </c>
      <c r="AH49" s="164" t="str">
        <f t="array" ref="AH49">IF($D49="","",IF(AND(K49&gt;=0.1,I49="nie",Oprávnené_výdavky_obnova!DH51&gt;=0.1,OR($K$11=Smrek)),0,IF(AND(Oprávnené_výdavky_obnova!DH51&gt;=0.1,K49&gt;=0.1),1,0)))</f>
        <v/>
      </c>
      <c r="AI49" s="164" t="str">
        <f t="array" ref="AI49">IF($D49="","",IF(AND(L49&gt;=0.1,I49="nie",Oprávnené_výdavky_obnova!DI51&gt;=0.1,OR($L$11=Smrek)),0,IF(AND(Oprávnené_výdavky_obnova!DI51&gt;=0.1,L49&gt;=0.1),1,0)))</f>
        <v/>
      </c>
      <c r="AJ49" s="164" t="str">
        <f t="array" ref="AJ49">IF($D49="","",IF(AND(M49&gt;=0.1,I49="nie",Oprávnené_výdavky_obnova!DJ51&gt;=0.1,OR($M$11=Smrek)),0,IF(AND(Oprávnené_výdavky_obnova!DJ51&gt;=0.1,M49&gt;=0.1),1,0)))</f>
        <v/>
      </c>
      <c r="AK49" s="164" t="str">
        <f t="array" ref="AK49">IF($D49="","",IF(AND(N49&gt;=0.1,I49="nie",Oprávnené_výdavky_obnova!DK51&gt;=0.1,OR($N$11=Smrek)),0,IF(AND(Oprávnené_výdavky_obnova!DK51&gt;=0.1,N49&gt;=0.1),1,0)))</f>
        <v/>
      </c>
      <c r="AL49" s="164" t="str">
        <f t="array" ref="AL49">IF($D49="","",IF(AND(O49&gt;=0.1,I49="nie",Oprávnené_výdavky_obnova!DL51&gt;=0.1,OR($O$11=Smrek)),0,IF(AND(Oprávnené_výdavky_obnova!DL51&gt;=0.1,O49&gt;=0.1),1,0)))</f>
        <v/>
      </c>
      <c r="AM49" s="164" t="str">
        <f t="array" ref="AM49">IF($D49="","",IF(AND(P49&gt;=0.1,I49="nie",Oprávnené_výdavky_obnova!DM51&gt;=0.1,OR($P$11=Smrek)),0,IF(AND(Oprávnené_výdavky_obnova!DM51&gt;=0.1,P49&gt;=0.1),1,0)))</f>
        <v/>
      </c>
      <c r="AN49" s="164" t="str">
        <f t="array" ref="AN49">IF($D49="","",IF(AND(Q49&gt;=0.1,I49="nie",Oprávnené_výdavky_obnova!DN51&gt;=0.1,OR($Q$11=Smrek)),0,IF(AND(Oprávnené_výdavky_obnova!DN51&gt;=0.1,Q49&gt;=0.1),1,0)))</f>
        <v/>
      </c>
      <c r="AO49" s="164" t="str">
        <f t="array" ref="AO49">IF($D49="","",IF(AND(R49&gt;=0.1,I49="nie",Oprávnené_výdavky_obnova!DO51&gt;=0.1,OR($R$11=Smrek)),0,IF(AND(Oprávnené_výdavky_obnova!DO51&gt;=0.1,R49&gt;=0.1),1,0)))</f>
        <v/>
      </c>
      <c r="AP49" s="164" t="str">
        <f t="array" ref="AP49">IF($D49="","",IF(AND(S49&gt;=0.1,I49="nie",Oprávnené_výdavky_obnova!DP51&gt;=0.1,OR($S$11=Smrek)),0,IF(AND(Oprávnené_výdavky_obnova!DP51&gt;=0.1,S49&gt;=0.1),1,0)))</f>
        <v/>
      </c>
      <c r="AQ49" s="164">
        <f t="shared" si="6"/>
        <v>0</v>
      </c>
      <c r="AR49" s="132">
        <f t="shared" si="7"/>
        <v>0</v>
      </c>
      <c r="AS49" s="132" t="str">
        <f t="shared" si="8"/>
        <v/>
      </c>
      <c r="AT49" s="164">
        <f>IF(AND(J49="",OR(Oprávnené_výdavky_obnova!CW51&gt;0,Oprávnené_výdavky_obnova!DG51&gt;0)),1,0)</f>
        <v>0</v>
      </c>
      <c r="AU49" s="164">
        <f>IF(AND(K49="",OR(Oprávnené_výdavky_obnova!CX51&gt;0,Oprávnené_výdavky_obnova!DH51&gt;0)),1,0)</f>
        <v>0</v>
      </c>
      <c r="AV49" s="164">
        <f>IF(AND(L49="",OR(Oprávnené_výdavky_obnova!CY51&gt;0,Oprávnené_výdavky_obnova!DI51&gt;0)),1,0)</f>
        <v>0</v>
      </c>
      <c r="AW49" s="164">
        <f>IF(AND(M49="",OR(Oprávnené_výdavky_obnova!CZ51&gt;0,Oprávnené_výdavky_obnova!DJ51&gt;0)),1,0)</f>
        <v>0</v>
      </c>
      <c r="AX49" s="164">
        <f>IF(AND(N49="",OR(Oprávnené_výdavky_obnova!DA51&gt;0,Oprávnené_výdavky_obnova!DK51&gt;0)),1,0)</f>
        <v>0</v>
      </c>
      <c r="AY49" s="164">
        <f>IF(AND(O49="",OR(Oprávnené_výdavky_obnova!DB51&gt;0,Oprávnené_výdavky_obnova!DL51&gt;0)),1,0)</f>
        <v>0</v>
      </c>
      <c r="AZ49" s="164">
        <f>IF(AND(P49="",OR(Oprávnené_výdavky_obnova!DC51&gt;0,Oprávnené_výdavky_obnova!DM51&gt;0)),1,0)</f>
        <v>0</v>
      </c>
      <c r="BA49" s="164">
        <f>IF(AND(Q49="",OR(Oprávnené_výdavky_obnova!DD51&gt;0,Oprávnené_výdavky_obnova!DN51&gt;0)),1,0)</f>
        <v>0</v>
      </c>
      <c r="BB49" s="164">
        <f>IF(AND(R49="",OR(Oprávnené_výdavky_obnova!DE51&gt;0,Oprávnené_výdavky_obnova!DO51&gt;0)),1,0)</f>
        <v>0</v>
      </c>
      <c r="BC49" s="164">
        <f>IF(AND(S49="",OR(Oprávnené_výdavky_obnova!DF51&gt;0,Oprávnené_výdavky_obnova!DP51&gt;0)),1,0)</f>
        <v>0</v>
      </c>
      <c r="BE49" s="132">
        <f t="array" ref="BE49">IF(AND($J$13=Smrek,OR(V49&gt;=0.3,AG49&gt;=0.1)),1,0)</f>
        <v>0</v>
      </c>
      <c r="BF49" s="132">
        <f t="array" ref="BF49">IF(AND($JK49=Smrek,OR(W49&gt;=0.3,AH49&gt;=0.1)),1,0)</f>
        <v>0</v>
      </c>
      <c r="BG49" s="132">
        <f t="array" ref="BG49">IF(AND($L$13=Smrek,OR(X49&gt;=0.3,AI49&gt;=0.1)),1,0)</f>
        <v>0</v>
      </c>
      <c r="BH49" s="132">
        <f t="array" ref="BH49">IF(AND($M$13=Smrek,OR(Y49&gt;=0.3,AJ49&gt;=0.1)),1,0)</f>
        <v>0</v>
      </c>
      <c r="BI49" s="132">
        <f t="array" ref="BI49">IF(AND($N$13=Smrek,OR(Z49&gt;=0.3,AK49&gt;=0.1)),1,0)</f>
        <v>0</v>
      </c>
      <c r="BJ49" s="132">
        <f t="array" ref="BJ49">IF(AND($O$13=Smrek,OR(AA49&gt;=0.3,AL49&gt;=0.1)),1,0)</f>
        <v>0</v>
      </c>
      <c r="BK49" s="132">
        <f t="array" ref="BK49">IF(AND($P$13=Smrek,OR(AB49&gt;=0.3,AM49&gt;=0.1)),1,0)</f>
        <v>0</v>
      </c>
      <c r="BL49" s="132">
        <f t="array" ref="BL49">IF(AND($Q$13=Smrek,OR(AC49&gt;=0.3,AN49&gt;=0.1)),1,0)</f>
        <v>0</v>
      </c>
      <c r="BM49" s="132">
        <f t="array" ref="BM49">IF(AND($R$13=Smrek,OR(AD49&gt;=0.3,AO49&gt;=0.1)),1,0)</f>
        <v>0</v>
      </c>
      <c r="BN49" s="132">
        <f t="array" ref="BN49">IF(AND($S$13=Smrek,OR(AE49&gt;=0.3,AP49&gt;=0.1)),1,0)</f>
        <v>0</v>
      </c>
      <c r="BO49" s="206" t="str">
        <f t="shared" si="9"/>
        <v/>
      </c>
    </row>
    <row r="50" spans="1:67" ht="17.100000000000001" customHeight="1" x14ac:dyDescent="0.25">
      <c r="A50" s="144">
        <v>38</v>
      </c>
      <c r="B50" s="180" t="str">
        <f>IF(Oprávnené_výdavky_obnova!AL52="","",Oprávnené_výdavky_obnova!AN52)</f>
        <v/>
      </c>
      <c r="C50" s="181" t="str">
        <f>IF(Oprávnené_výdavky_obnova!AL52="","",Oprávnené_výdavky_obnova!B52)</f>
        <v/>
      </c>
      <c r="D50" s="182" t="str">
        <f>IF(Oprávnené_výdavky_obnova!AL52="","",Oprávnené_výdavky_obnova!AO52)</f>
        <v/>
      </c>
      <c r="E50" s="182" t="str">
        <f>IF(Oprávnené_výdavky_obnova!AL52="","",Oprávnené_výdavky_obnova!AP52)</f>
        <v/>
      </c>
      <c r="F50" s="182" t="str">
        <f>IF(Oprávnené_výdavky_obnova!AL52="","",Oprávnené_výdavky_obnova!AQ52)</f>
        <v/>
      </c>
      <c r="G50" s="183" t="str">
        <f>IF(Oprávnené_výdavky_obnova!AL52="","",Oprávnené_výdavky_obnova!I52)</f>
        <v/>
      </c>
      <c r="H50" s="208" t="str">
        <f>IF(D50="","",SUMIFS(Oprávnené_výdavky_obnova!$K$15:$K$214,JPRL,BO50,Oprávnené_výdavky_obnova!$J$15:$J$214,Oprávnené_výdavky_obnova!$CC$8)+SUMIFS(Oprávnené_výdavky_obnova!$K$15:$K$214,JPRL,BO50,Oprávnené_výdavky_obnova!$J$15:$J$214,Oprávnené_výdavky_obnova!$CC$9))</f>
        <v/>
      </c>
      <c r="I50" s="179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32">
        <f t="array" ref="T50">IF(AND(D50&lt;&gt;"",OR($J$11=Smrek,$K$11=Smrek,$L$11=Smrek,$M$11=Smrek,$N$11=Smrek,$O$11=Smrek,$P$11=Smrek,$Q$11=Smrek,$R$11=Smrek,$S$11=Smrek)),1,0)</f>
        <v>0</v>
      </c>
      <c r="U50" s="132">
        <f t="shared" si="4"/>
        <v>0</v>
      </c>
      <c r="V50" s="164" t="str">
        <f t="array" ref="V50">IF($D50="","",IF(AND(J50&gt;=0.3,I50="nie",Oprávnené_výdavky_obnova!DG52&gt;=0.3,OR($J$11=Smrek)),0,IF(AND(Oprávnené_výdavky_obnova!DG52&gt;=0.3,J50&gt;=0.3),1,0)))</f>
        <v/>
      </c>
      <c r="W50" s="164" t="str">
        <f t="array" ref="W50">IF($D50="","",IF(AND(K50&gt;=0.3,I50="nie",Oprávnené_výdavky_obnova!DH52&gt;=0.3,OR($K$11=Smrek)),0,IF(AND(Oprávnené_výdavky_obnova!DH52&gt;=0.3,K50&gt;=0.3),1,0)))</f>
        <v/>
      </c>
      <c r="X50" s="164" t="str">
        <f t="array" ref="X50">IF($D50="","",IF(AND(L50&gt;=0.3,I50="nie",Oprávnené_výdavky_obnova!DI52&gt;=0.3,OR($L$11=Smrek)),0,IF(AND(Oprávnené_výdavky_obnova!DI52&gt;=0.3,L50&gt;=0.3),1,0)))</f>
        <v/>
      </c>
      <c r="Y50" s="164" t="str">
        <f t="array" ref="Y50">IF($D50="","",IF(AND(M50&gt;=0.3,I50="nie",Oprávnené_výdavky_obnova!DJ52&gt;=0.3,OR($M$11=Smrek)),0,IF(AND(Oprávnené_výdavky_obnova!DJ52&gt;=0.3,M50&gt;=0.3),1,0)))</f>
        <v/>
      </c>
      <c r="Z50" s="164" t="str">
        <f t="array" ref="Z50">IF($D50="","",IF(AND(N50&gt;=0.3,I50="nie",Oprávnené_výdavky_obnova!DK52&gt;=0.3,OR($N$11=Smrek)),0,IF(AND(Oprávnené_výdavky_obnova!DK52&gt;=0.3,N50&gt;=0.3),1,0)))</f>
        <v/>
      </c>
      <c r="AA50" s="164" t="str">
        <f t="array" ref="AA50">IF($D50="","",IF(AND(O50&gt;=0.3,I50="nie",Oprávnené_výdavky_obnova!DL52&gt;=0.3,OR($O$11=Smrek)),0,IF(AND(Oprávnené_výdavky_obnova!DL52&gt;=0.3,O50&gt;=0.3),1,0)))</f>
        <v/>
      </c>
      <c r="AB50" s="164" t="str">
        <f t="array" ref="AB50">IF($D50="","",IF(AND(P50&gt;=0.3,I50="nie",Oprávnené_výdavky_obnova!DM52&gt;=0.3,OR($P$11=Smrek)),0,IF(AND(Oprávnené_výdavky_obnova!DM52&gt;=0.3,P50&gt;=0.3),1,0)))</f>
        <v/>
      </c>
      <c r="AC50" s="164" t="str">
        <f t="array" ref="AC50">IF($D50="","",IF(AND(Q50&gt;=0.3,I50="nie",Oprávnené_výdavky_obnova!DN52&gt;=0.3,OR($Q$11=Smrek)),0,IF(AND(Oprávnené_výdavky_obnova!DN52&gt;=0.3,Q50&gt;=0.3),1,0)))</f>
        <v/>
      </c>
      <c r="AD50" s="164" t="str">
        <f t="array" ref="AD50">IF($D50="","",IF(AND(R50&gt;=0.3,I50="nie",Oprávnené_výdavky_obnova!DO52&gt;=0.3,OR($R$11=Smrek)),0,IF(AND(Oprávnené_výdavky_obnova!DO52&gt;=0.3,R50&gt;=0.3),1,0)))</f>
        <v/>
      </c>
      <c r="AE50" s="164" t="str">
        <f t="array" ref="AE50">IF($D50="","",IF(AND(S50&gt;=0.3,I50="nie",Oprávnené_výdavky_obnova!DP52&gt;=0.3,OR($S$11=Smrek)),0,IF(AND(Oprávnené_výdavky_obnova!DP52&gt;=0.3,S50&gt;=0.3),1,0)))</f>
        <v/>
      </c>
      <c r="AF50" s="164">
        <f t="shared" si="5"/>
        <v>0</v>
      </c>
      <c r="AG50" s="164" t="str">
        <f t="array" ref="AG50">IF($D50="","",IF(AND(J50&gt;=0.1,I50="nie",Oprávnené_výdavky_obnova!DG52&gt;=0.1,OR($J$11=Smrek)),0,IF(AND(Oprávnené_výdavky_obnova!DG52&gt;=0.1,J50&gt;=0.1),1,0)))</f>
        <v/>
      </c>
      <c r="AH50" s="164" t="str">
        <f t="array" ref="AH50">IF($D50="","",IF(AND(K50&gt;=0.1,I50="nie",Oprávnené_výdavky_obnova!DH52&gt;=0.1,OR($K$11=Smrek)),0,IF(AND(Oprávnené_výdavky_obnova!DH52&gt;=0.1,K50&gt;=0.1),1,0)))</f>
        <v/>
      </c>
      <c r="AI50" s="164" t="str">
        <f t="array" ref="AI50">IF($D50="","",IF(AND(L50&gt;=0.1,I50="nie",Oprávnené_výdavky_obnova!DI52&gt;=0.1,OR($L$11=Smrek)),0,IF(AND(Oprávnené_výdavky_obnova!DI52&gt;=0.1,L50&gt;=0.1),1,0)))</f>
        <v/>
      </c>
      <c r="AJ50" s="164" t="str">
        <f t="array" ref="AJ50">IF($D50="","",IF(AND(M50&gt;=0.1,I50="nie",Oprávnené_výdavky_obnova!DJ52&gt;=0.1,OR($M$11=Smrek)),0,IF(AND(Oprávnené_výdavky_obnova!DJ52&gt;=0.1,M50&gt;=0.1),1,0)))</f>
        <v/>
      </c>
      <c r="AK50" s="164" t="str">
        <f t="array" ref="AK50">IF($D50="","",IF(AND(N50&gt;=0.1,I50="nie",Oprávnené_výdavky_obnova!DK52&gt;=0.1,OR($N$11=Smrek)),0,IF(AND(Oprávnené_výdavky_obnova!DK52&gt;=0.1,N50&gt;=0.1),1,0)))</f>
        <v/>
      </c>
      <c r="AL50" s="164" t="str">
        <f t="array" ref="AL50">IF($D50="","",IF(AND(O50&gt;=0.1,I50="nie",Oprávnené_výdavky_obnova!DL52&gt;=0.1,OR($O$11=Smrek)),0,IF(AND(Oprávnené_výdavky_obnova!DL52&gt;=0.1,O50&gt;=0.1),1,0)))</f>
        <v/>
      </c>
      <c r="AM50" s="164" t="str">
        <f t="array" ref="AM50">IF($D50="","",IF(AND(P50&gt;=0.1,I50="nie",Oprávnené_výdavky_obnova!DM52&gt;=0.1,OR($P$11=Smrek)),0,IF(AND(Oprávnené_výdavky_obnova!DM52&gt;=0.1,P50&gt;=0.1),1,0)))</f>
        <v/>
      </c>
      <c r="AN50" s="164" t="str">
        <f t="array" ref="AN50">IF($D50="","",IF(AND(Q50&gt;=0.1,I50="nie",Oprávnené_výdavky_obnova!DN52&gt;=0.1,OR($Q$11=Smrek)),0,IF(AND(Oprávnené_výdavky_obnova!DN52&gt;=0.1,Q50&gt;=0.1),1,0)))</f>
        <v/>
      </c>
      <c r="AO50" s="164" t="str">
        <f t="array" ref="AO50">IF($D50="","",IF(AND(R50&gt;=0.1,I50="nie",Oprávnené_výdavky_obnova!DO52&gt;=0.1,OR($R$11=Smrek)),0,IF(AND(Oprávnené_výdavky_obnova!DO52&gt;=0.1,R50&gt;=0.1),1,0)))</f>
        <v/>
      </c>
      <c r="AP50" s="164" t="str">
        <f t="array" ref="AP50">IF($D50="","",IF(AND(S50&gt;=0.1,I50="nie",Oprávnené_výdavky_obnova!DP52&gt;=0.1,OR($S$11=Smrek)),0,IF(AND(Oprávnené_výdavky_obnova!DP52&gt;=0.1,S50&gt;=0.1),1,0)))</f>
        <v/>
      </c>
      <c r="AQ50" s="164">
        <f t="shared" si="6"/>
        <v>0</v>
      </c>
      <c r="AR50" s="132">
        <f t="shared" si="7"/>
        <v>0</v>
      </c>
      <c r="AS50" s="132" t="str">
        <f t="shared" si="8"/>
        <v/>
      </c>
      <c r="AT50" s="164">
        <f>IF(AND(J50="",OR(Oprávnené_výdavky_obnova!CW52&gt;0,Oprávnené_výdavky_obnova!DG52&gt;0)),1,0)</f>
        <v>0</v>
      </c>
      <c r="AU50" s="164">
        <f>IF(AND(K50="",OR(Oprávnené_výdavky_obnova!CX52&gt;0,Oprávnené_výdavky_obnova!DH52&gt;0)),1,0)</f>
        <v>0</v>
      </c>
      <c r="AV50" s="164">
        <f>IF(AND(L50="",OR(Oprávnené_výdavky_obnova!CY52&gt;0,Oprávnené_výdavky_obnova!DI52&gt;0)),1,0)</f>
        <v>0</v>
      </c>
      <c r="AW50" s="164">
        <f>IF(AND(M50="",OR(Oprávnené_výdavky_obnova!CZ52&gt;0,Oprávnené_výdavky_obnova!DJ52&gt;0)),1,0)</f>
        <v>0</v>
      </c>
      <c r="AX50" s="164">
        <f>IF(AND(N50="",OR(Oprávnené_výdavky_obnova!DA52&gt;0,Oprávnené_výdavky_obnova!DK52&gt;0)),1,0)</f>
        <v>0</v>
      </c>
      <c r="AY50" s="164">
        <f>IF(AND(O50="",OR(Oprávnené_výdavky_obnova!DB52&gt;0,Oprávnené_výdavky_obnova!DL52&gt;0)),1,0)</f>
        <v>0</v>
      </c>
      <c r="AZ50" s="164">
        <f>IF(AND(P50="",OR(Oprávnené_výdavky_obnova!DC52&gt;0,Oprávnené_výdavky_obnova!DM52&gt;0)),1,0)</f>
        <v>0</v>
      </c>
      <c r="BA50" s="164">
        <f>IF(AND(Q50="",OR(Oprávnené_výdavky_obnova!DD52&gt;0,Oprávnené_výdavky_obnova!DN52&gt;0)),1,0)</f>
        <v>0</v>
      </c>
      <c r="BB50" s="164">
        <f>IF(AND(R50="",OR(Oprávnené_výdavky_obnova!DE52&gt;0,Oprávnené_výdavky_obnova!DO52&gt;0)),1,0)</f>
        <v>0</v>
      </c>
      <c r="BC50" s="164">
        <f>IF(AND(S50="",OR(Oprávnené_výdavky_obnova!DF52&gt;0,Oprávnené_výdavky_obnova!DP52&gt;0)),1,0)</f>
        <v>0</v>
      </c>
      <c r="BE50" s="132">
        <f t="array" ref="BE50">IF(AND($J$13=Smrek,OR(V50&gt;=0.3,AG50&gt;=0.1)),1,0)</f>
        <v>0</v>
      </c>
      <c r="BF50" s="132">
        <f t="array" ref="BF50">IF(AND($JK50=Smrek,OR(W50&gt;=0.3,AH50&gt;=0.1)),1,0)</f>
        <v>0</v>
      </c>
      <c r="BG50" s="132">
        <f t="array" ref="BG50">IF(AND($L$13=Smrek,OR(X50&gt;=0.3,AI50&gt;=0.1)),1,0)</f>
        <v>0</v>
      </c>
      <c r="BH50" s="132">
        <f t="array" ref="BH50">IF(AND($M$13=Smrek,OR(Y50&gt;=0.3,AJ50&gt;=0.1)),1,0)</f>
        <v>0</v>
      </c>
      <c r="BI50" s="132">
        <f t="array" ref="BI50">IF(AND($N$13=Smrek,OR(Z50&gt;=0.3,AK50&gt;=0.1)),1,0)</f>
        <v>0</v>
      </c>
      <c r="BJ50" s="132">
        <f t="array" ref="BJ50">IF(AND($O$13=Smrek,OR(AA50&gt;=0.3,AL50&gt;=0.1)),1,0)</f>
        <v>0</v>
      </c>
      <c r="BK50" s="132">
        <f t="array" ref="BK50">IF(AND($P$13=Smrek,OR(AB50&gt;=0.3,AM50&gt;=0.1)),1,0)</f>
        <v>0</v>
      </c>
      <c r="BL50" s="132">
        <f t="array" ref="BL50">IF(AND($Q$13=Smrek,OR(AC50&gt;=0.3,AN50&gt;=0.1)),1,0)</f>
        <v>0</v>
      </c>
      <c r="BM50" s="132">
        <f t="array" ref="BM50">IF(AND($R$13=Smrek,OR(AD50&gt;=0.3,AO50&gt;=0.1)),1,0)</f>
        <v>0</v>
      </c>
      <c r="BN50" s="132">
        <f t="array" ref="BN50">IF(AND($S$13=Smrek,OR(AE50&gt;=0.3,AP50&gt;=0.1)),1,0)</f>
        <v>0</v>
      </c>
      <c r="BO50" s="206" t="str">
        <f t="shared" si="9"/>
        <v/>
      </c>
    </row>
    <row r="51" spans="1:67" ht="17.100000000000001" customHeight="1" x14ac:dyDescent="0.25">
      <c r="A51" s="144">
        <v>39</v>
      </c>
      <c r="B51" s="180" t="str">
        <f>IF(Oprávnené_výdavky_obnova!AL53="","",Oprávnené_výdavky_obnova!AN53)</f>
        <v/>
      </c>
      <c r="C51" s="181" t="str">
        <f>IF(Oprávnené_výdavky_obnova!AL53="","",Oprávnené_výdavky_obnova!B53)</f>
        <v/>
      </c>
      <c r="D51" s="182" t="str">
        <f>IF(Oprávnené_výdavky_obnova!AL53="","",Oprávnené_výdavky_obnova!AO53)</f>
        <v/>
      </c>
      <c r="E51" s="182" t="str">
        <f>IF(Oprávnené_výdavky_obnova!AL53="","",Oprávnené_výdavky_obnova!AP53)</f>
        <v/>
      </c>
      <c r="F51" s="182" t="str">
        <f>IF(Oprávnené_výdavky_obnova!AL53="","",Oprávnené_výdavky_obnova!AQ53)</f>
        <v/>
      </c>
      <c r="G51" s="183" t="str">
        <f>IF(Oprávnené_výdavky_obnova!AL53="","",Oprávnené_výdavky_obnova!I53)</f>
        <v/>
      </c>
      <c r="H51" s="208" t="str">
        <f>IF(D51="","",SUMIFS(Oprávnené_výdavky_obnova!$K$15:$K$214,JPRL,BO51,Oprávnené_výdavky_obnova!$J$15:$J$214,Oprávnené_výdavky_obnova!$CC$8)+SUMIFS(Oprávnené_výdavky_obnova!$K$15:$K$214,JPRL,BO51,Oprávnené_výdavky_obnova!$J$15:$J$214,Oprávnené_výdavky_obnova!$CC$9))</f>
        <v/>
      </c>
      <c r="I51" s="179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32">
        <f t="array" ref="T51">IF(AND(D51&lt;&gt;"",OR($J$11=Smrek,$K$11=Smrek,$L$11=Smrek,$M$11=Smrek,$N$11=Smrek,$O$11=Smrek,$P$11=Smrek,$Q$11=Smrek,$R$11=Smrek,$S$11=Smrek)),1,0)</f>
        <v>0</v>
      </c>
      <c r="U51" s="132">
        <f t="shared" si="4"/>
        <v>0</v>
      </c>
      <c r="V51" s="164" t="str">
        <f t="array" ref="V51">IF($D51="","",IF(AND(J51&gt;=0.3,I51="nie",Oprávnené_výdavky_obnova!DG53&gt;=0.3,OR($J$11=Smrek)),0,IF(AND(Oprávnené_výdavky_obnova!DG53&gt;=0.3,J51&gt;=0.3),1,0)))</f>
        <v/>
      </c>
      <c r="W51" s="164" t="str">
        <f t="array" ref="W51">IF($D51="","",IF(AND(K51&gt;=0.3,I51="nie",Oprávnené_výdavky_obnova!DH53&gt;=0.3,OR($K$11=Smrek)),0,IF(AND(Oprávnené_výdavky_obnova!DH53&gt;=0.3,K51&gt;=0.3),1,0)))</f>
        <v/>
      </c>
      <c r="X51" s="164" t="str">
        <f t="array" ref="X51">IF($D51="","",IF(AND(L51&gt;=0.3,I51="nie",Oprávnené_výdavky_obnova!DI53&gt;=0.3,OR($L$11=Smrek)),0,IF(AND(Oprávnené_výdavky_obnova!DI53&gt;=0.3,L51&gt;=0.3),1,0)))</f>
        <v/>
      </c>
      <c r="Y51" s="164" t="str">
        <f t="array" ref="Y51">IF($D51="","",IF(AND(M51&gt;=0.3,I51="nie",Oprávnené_výdavky_obnova!DJ53&gt;=0.3,OR($M$11=Smrek)),0,IF(AND(Oprávnené_výdavky_obnova!DJ53&gt;=0.3,M51&gt;=0.3),1,0)))</f>
        <v/>
      </c>
      <c r="Z51" s="164" t="str">
        <f t="array" ref="Z51">IF($D51="","",IF(AND(N51&gt;=0.3,I51="nie",Oprávnené_výdavky_obnova!DK53&gt;=0.3,OR($N$11=Smrek)),0,IF(AND(Oprávnené_výdavky_obnova!DK53&gt;=0.3,N51&gt;=0.3),1,0)))</f>
        <v/>
      </c>
      <c r="AA51" s="164" t="str">
        <f t="array" ref="AA51">IF($D51="","",IF(AND(O51&gt;=0.3,I51="nie",Oprávnené_výdavky_obnova!DL53&gt;=0.3,OR($O$11=Smrek)),0,IF(AND(Oprávnené_výdavky_obnova!DL53&gt;=0.3,O51&gt;=0.3),1,0)))</f>
        <v/>
      </c>
      <c r="AB51" s="164" t="str">
        <f t="array" ref="AB51">IF($D51="","",IF(AND(P51&gt;=0.3,I51="nie",Oprávnené_výdavky_obnova!DM53&gt;=0.3,OR($P$11=Smrek)),0,IF(AND(Oprávnené_výdavky_obnova!DM53&gt;=0.3,P51&gt;=0.3),1,0)))</f>
        <v/>
      </c>
      <c r="AC51" s="164" t="str">
        <f t="array" ref="AC51">IF($D51="","",IF(AND(Q51&gt;=0.3,I51="nie",Oprávnené_výdavky_obnova!DN53&gt;=0.3,OR($Q$11=Smrek)),0,IF(AND(Oprávnené_výdavky_obnova!DN53&gt;=0.3,Q51&gt;=0.3),1,0)))</f>
        <v/>
      </c>
      <c r="AD51" s="164" t="str">
        <f t="array" ref="AD51">IF($D51="","",IF(AND(R51&gt;=0.3,I51="nie",Oprávnené_výdavky_obnova!DO53&gt;=0.3,OR($R$11=Smrek)),0,IF(AND(Oprávnené_výdavky_obnova!DO53&gt;=0.3,R51&gt;=0.3),1,0)))</f>
        <v/>
      </c>
      <c r="AE51" s="164" t="str">
        <f t="array" ref="AE51">IF($D51="","",IF(AND(S51&gt;=0.3,I51="nie",Oprávnené_výdavky_obnova!DP53&gt;=0.3,OR($S$11=Smrek)),0,IF(AND(Oprávnené_výdavky_obnova!DP53&gt;=0.3,S51&gt;=0.3),1,0)))</f>
        <v/>
      </c>
      <c r="AF51" s="164">
        <f t="shared" si="5"/>
        <v>0</v>
      </c>
      <c r="AG51" s="164" t="str">
        <f t="array" ref="AG51">IF($D51="","",IF(AND(J51&gt;=0.1,I51="nie",Oprávnené_výdavky_obnova!DG53&gt;=0.1,OR($J$11=Smrek)),0,IF(AND(Oprávnené_výdavky_obnova!DG53&gt;=0.1,J51&gt;=0.1),1,0)))</f>
        <v/>
      </c>
      <c r="AH51" s="164" t="str">
        <f t="array" ref="AH51">IF($D51="","",IF(AND(K51&gt;=0.1,I51="nie",Oprávnené_výdavky_obnova!DH53&gt;=0.1,OR($K$11=Smrek)),0,IF(AND(Oprávnené_výdavky_obnova!DH53&gt;=0.1,K51&gt;=0.1),1,0)))</f>
        <v/>
      </c>
      <c r="AI51" s="164" t="str">
        <f t="array" ref="AI51">IF($D51="","",IF(AND(L51&gt;=0.1,I51="nie",Oprávnené_výdavky_obnova!DI53&gt;=0.1,OR($L$11=Smrek)),0,IF(AND(Oprávnené_výdavky_obnova!DI53&gt;=0.1,L51&gt;=0.1),1,0)))</f>
        <v/>
      </c>
      <c r="AJ51" s="164" t="str">
        <f t="array" ref="AJ51">IF($D51="","",IF(AND(M51&gt;=0.1,I51="nie",Oprávnené_výdavky_obnova!DJ53&gt;=0.1,OR($M$11=Smrek)),0,IF(AND(Oprávnené_výdavky_obnova!DJ53&gt;=0.1,M51&gt;=0.1),1,0)))</f>
        <v/>
      </c>
      <c r="AK51" s="164" t="str">
        <f t="array" ref="AK51">IF($D51="","",IF(AND(N51&gt;=0.1,I51="nie",Oprávnené_výdavky_obnova!DK53&gt;=0.1,OR($N$11=Smrek)),0,IF(AND(Oprávnené_výdavky_obnova!DK53&gt;=0.1,N51&gt;=0.1),1,0)))</f>
        <v/>
      </c>
      <c r="AL51" s="164" t="str">
        <f t="array" ref="AL51">IF($D51="","",IF(AND(O51&gt;=0.1,I51="nie",Oprávnené_výdavky_obnova!DL53&gt;=0.1,OR($O$11=Smrek)),0,IF(AND(Oprávnené_výdavky_obnova!DL53&gt;=0.1,O51&gt;=0.1),1,0)))</f>
        <v/>
      </c>
      <c r="AM51" s="164" t="str">
        <f t="array" ref="AM51">IF($D51="","",IF(AND(P51&gt;=0.1,I51="nie",Oprávnené_výdavky_obnova!DM53&gt;=0.1,OR($P$11=Smrek)),0,IF(AND(Oprávnené_výdavky_obnova!DM53&gt;=0.1,P51&gt;=0.1),1,0)))</f>
        <v/>
      </c>
      <c r="AN51" s="164" t="str">
        <f t="array" ref="AN51">IF($D51="","",IF(AND(Q51&gt;=0.1,I51="nie",Oprávnené_výdavky_obnova!DN53&gt;=0.1,OR($Q$11=Smrek)),0,IF(AND(Oprávnené_výdavky_obnova!DN53&gt;=0.1,Q51&gt;=0.1),1,0)))</f>
        <v/>
      </c>
      <c r="AO51" s="164" t="str">
        <f t="array" ref="AO51">IF($D51="","",IF(AND(R51&gt;=0.1,I51="nie",Oprávnené_výdavky_obnova!DO53&gt;=0.1,OR($R$11=Smrek)),0,IF(AND(Oprávnené_výdavky_obnova!DO53&gt;=0.1,R51&gt;=0.1),1,0)))</f>
        <v/>
      </c>
      <c r="AP51" s="164" t="str">
        <f t="array" ref="AP51">IF($D51="","",IF(AND(S51&gt;=0.1,I51="nie",Oprávnené_výdavky_obnova!DP53&gt;=0.1,OR($S$11=Smrek)),0,IF(AND(Oprávnené_výdavky_obnova!DP53&gt;=0.1,S51&gt;=0.1),1,0)))</f>
        <v/>
      </c>
      <c r="AQ51" s="164">
        <f t="shared" si="6"/>
        <v>0</v>
      </c>
      <c r="AR51" s="132">
        <f t="shared" si="7"/>
        <v>0</v>
      </c>
      <c r="AS51" s="132" t="str">
        <f t="shared" si="8"/>
        <v/>
      </c>
      <c r="AT51" s="164">
        <f>IF(AND(J51="",OR(Oprávnené_výdavky_obnova!CW53&gt;0,Oprávnené_výdavky_obnova!DG53&gt;0)),1,0)</f>
        <v>0</v>
      </c>
      <c r="AU51" s="164">
        <f>IF(AND(K51="",OR(Oprávnené_výdavky_obnova!CX53&gt;0,Oprávnené_výdavky_obnova!DH53&gt;0)),1,0)</f>
        <v>0</v>
      </c>
      <c r="AV51" s="164">
        <f>IF(AND(L51="",OR(Oprávnené_výdavky_obnova!CY53&gt;0,Oprávnené_výdavky_obnova!DI53&gt;0)),1,0)</f>
        <v>0</v>
      </c>
      <c r="AW51" s="164">
        <f>IF(AND(M51="",OR(Oprávnené_výdavky_obnova!CZ53&gt;0,Oprávnené_výdavky_obnova!DJ53&gt;0)),1,0)</f>
        <v>0</v>
      </c>
      <c r="AX51" s="164">
        <f>IF(AND(N51="",OR(Oprávnené_výdavky_obnova!DA53&gt;0,Oprávnené_výdavky_obnova!DK53&gt;0)),1,0)</f>
        <v>0</v>
      </c>
      <c r="AY51" s="164">
        <f>IF(AND(O51="",OR(Oprávnené_výdavky_obnova!DB53&gt;0,Oprávnené_výdavky_obnova!DL53&gt;0)),1,0)</f>
        <v>0</v>
      </c>
      <c r="AZ51" s="164">
        <f>IF(AND(P51="",OR(Oprávnené_výdavky_obnova!DC53&gt;0,Oprávnené_výdavky_obnova!DM53&gt;0)),1,0)</f>
        <v>0</v>
      </c>
      <c r="BA51" s="164">
        <f>IF(AND(Q51="",OR(Oprávnené_výdavky_obnova!DD53&gt;0,Oprávnené_výdavky_obnova!DN53&gt;0)),1,0)</f>
        <v>0</v>
      </c>
      <c r="BB51" s="164">
        <f>IF(AND(R51="",OR(Oprávnené_výdavky_obnova!DE53&gt;0,Oprávnené_výdavky_obnova!DO53&gt;0)),1,0)</f>
        <v>0</v>
      </c>
      <c r="BC51" s="164">
        <f>IF(AND(S51="",OR(Oprávnené_výdavky_obnova!DF53&gt;0,Oprávnené_výdavky_obnova!DP53&gt;0)),1,0)</f>
        <v>0</v>
      </c>
      <c r="BE51" s="132">
        <f t="array" ref="BE51">IF(AND($J$13=Smrek,OR(V51&gt;=0.3,AG51&gt;=0.1)),1,0)</f>
        <v>0</v>
      </c>
      <c r="BF51" s="132">
        <f t="array" ref="BF51">IF(AND($JK51=Smrek,OR(W51&gt;=0.3,AH51&gt;=0.1)),1,0)</f>
        <v>0</v>
      </c>
      <c r="BG51" s="132">
        <f t="array" ref="BG51">IF(AND($L$13=Smrek,OR(X51&gt;=0.3,AI51&gt;=0.1)),1,0)</f>
        <v>0</v>
      </c>
      <c r="BH51" s="132">
        <f t="array" ref="BH51">IF(AND($M$13=Smrek,OR(Y51&gt;=0.3,AJ51&gt;=0.1)),1,0)</f>
        <v>0</v>
      </c>
      <c r="BI51" s="132">
        <f t="array" ref="BI51">IF(AND($N$13=Smrek,OR(Z51&gt;=0.3,AK51&gt;=0.1)),1,0)</f>
        <v>0</v>
      </c>
      <c r="BJ51" s="132">
        <f t="array" ref="BJ51">IF(AND($O$13=Smrek,OR(AA51&gt;=0.3,AL51&gt;=0.1)),1,0)</f>
        <v>0</v>
      </c>
      <c r="BK51" s="132">
        <f t="array" ref="BK51">IF(AND($P$13=Smrek,OR(AB51&gt;=0.3,AM51&gt;=0.1)),1,0)</f>
        <v>0</v>
      </c>
      <c r="BL51" s="132">
        <f t="array" ref="BL51">IF(AND($Q$13=Smrek,OR(AC51&gt;=0.3,AN51&gt;=0.1)),1,0)</f>
        <v>0</v>
      </c>
      <c r="BM51" s="132">
        <f t="array" ref="BM51">IF(AND($R$13=Smrek,OR(AD51&gt;=0.3,AO51&gt;=0.1)),1,0)</f>
        <v>0</v>
      </c>
      <c r="BN51" s="132">
        <f t="array" ref="BN51">IF(AND($S$13=Smrek,OR(AE51&gt;=0.3,AP51&gt;=0.1)),1,0)</f>
        <v>0</v>
      </c>
      <c r="BO51" s="206" t="str">
        <f t="shared" si="9"/>
        <v/>
      </c>
    </row>
    <row r="52" spans="1:67" ht="17.100000000000001" customHeight="1" x14ac:dyDescent="0.25">
      <c r="A52" s="144">
        <v>40</v>
      </c>
      <c r="B52" s="180" t="str">
        <f>IF(Oprávnené_výdavky_obnova!AL54="","",Oprávnené_výdavky_obnova!AN54)</f>
        <v/>
      </c>
      <c r="C52" s="181" t="str">
        <f>IF(Oprávnené_výdavky_obnova!AL54="","",Oprávnené_výdavky_obnova!B54)</f>
        <v/>
      </c>
      <c r="D52" s="182" t="str">
        <f>IF(Oprávnené_výdavky_obnova!AL54="","",Oprávnené_výdavky_obnova!AO54)</f>
        <v/>
      </c>
      <c r="E52" s="182" t="str">
        <f>IF(Oprávnené_výdavky_obnova!AL54="","",Oprávnené_výdavky_obnova!AP54)</f>
        <v/>
      </c>
      <c r="F52" s="182" t="str">
        <f>IF(Oprávnené_výdavky_obnova!AL54="","",Oprávnené_výdavky_obnova!AQ54)</f>
        <v/>
      </c>
      <c r="G52" s="183" t="str">
        <f>IF(Oprávnené_výdavky_obnova!AL54="","",Oprávnené_výdavky_obnova!I54)</f>
        <v/>
      </c>
      <c r="H52" s="208" t="str">
        <f>IF(D52="","",SUMIFS(Oprávnené_výdavky_obnova!$K$15:$K$214,JPRL,BO52,Oprávnené_výdavky_obnova!$J$15:$J$214,Oprávnené_výdavky_obnova!$CC$8)+SUMIFS(Oprávnené_výdavky_obnova!$K$15:$K$214,JPRL,BO52,Oprávnené_výdavky_obnova!$J$15:$J$214,Oprávnené_výdavky_obnova!$CC$9))</f>
        <v/>
      </c>
      <c r="I52" s="179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32">
        <f t="array" ref="T52">IF(AND(D52&lt;&gt;"",OR($J$11=Smrek,$K$11=Smrek,$L$11=Smrek,$M$11=Smrek,$N$11=Smrek,$O$11=Smrek,$P$11=Smrek,$Q$11=Smrek,$R$11=Smrek,$S$11=Smrek)),1,0)</f>
        <v>0</v>
      </c>
      <c r="U52" s="132">
        <f t="shared" si="4"/>
        <v>0</v>
      </c>
      <c r="V52" s="164" t="str">
        <f t="array" ref="V52">IF($D52="","",IF(AND(J52&gt;=0.3,I52="nie",Oprávnené_výdavky_obnova!DG54&gt;=0.3,OR($J$11=Smrek)),0,IF(AND(Oprávnené_výdavky_obnova!DG54&gt;=0.3,J52&gt;=0.3),1,0)))</f>
        <v/>
      </c>
      <c r="W52" s="164" t="str">
        <f t="array" ref="W52">IF($D52="","",IF(AND(K52&gt;=0.3,I52="nie",Oprávnené_výdavky_obnova!DH54&gt;=0.3,OR($K$11=Smrek)),0,IF(AND(Oprávnené_výdavky_obnova!DH54&gt;=0.3,K52&gt;=0.3),1,0)))</f>
        <v/>
      </c>
      <c r="X52" s="164" t="str">
        <f t="array" ref="X52">IF($D52="","",IF(AND(L52&gt;=0.3,I52="nie",Oprávnené_výdavky_obnova!DI54&gt;=0.3,OR($L$11=Smrek)),0,IF(AND(Oprávnené_výdavky_obnova!DI54&gt;=0.3,L52&gt;=0.3),1,0)))</f>
        <v/>
      </c>
      <c r="Y52" s="164" t="str">
        <f t="array" ref="Y52">IF($D52="","",IF(AND(M52&gt;=0.3,I52="nie",Oprávnené_výdavky_obnova!DJ54&gt;=0.3,OR($M$11=Smrek)),0,IF(AND(Oprávnené_výdavky_obnova!DJ54&gt;=0.3,M52&gt;=0.3),1,0)))</f>
        <v/>
      </c>
      <c r="Z52" s="164" t="str">
        <f t="array" ref="Z52">IF($D52="","",IF(AND(N52&gt;=0.3,I52="nie",Oprávnené_výdavky_obnova!DK54&gt;=0.3,OR($N$11=Smrek)),0,IF(AND(Oprávnené_výdavky_obnova!DK54&gt;=0.3,N52&gt;=0.3),1,0)))</f>
        <v/>
      </c>
      <c r="AA52" s="164" t="str">
        <f t="array" ref="AA52">IF($D52="","",IF(AND(O52&gt;=0.3,I52="nie",Oprávnené_výdavky_obnova!DL54&gt;=0.3,OR($O$11=Smrek)),0,IF(AND(Oprávnené_výdavky_obnova!DL54&gt;=0.3,O52&gt;=0.3),1,0)))</f>
        <v/>
      </c>
      <c r="AB52" s="164" t="str">
        <f t="array" ref="AB52">IF($D52="","",IF(AND(P52&gt;=0.3,I52="nie",Oprávnené_výdavky_obnova!DM54&gt;=0.3,OR($P$11=Smrek)),0,IF(AND(Oprávnené_výdavky_obnova!DM54&gt;=0.3,P52&gt;=0.3),1,0)))</f>
        <v/>
      </c>
      <c r="AC52" s="164" t="str">
        <f t="array" ref="AC52">IF($D52="","",IF(AND(Q52&gt;=0.3,I52="nie",Oprávnené_výdavky_obnova!DN54&gt;=0.3,OR($Q$11=Smrek)),0,IF(AND(Oprávnené_výdavky_obnova!DN54&gt;=0.3,Q52&gt;=0.3),1,0)))</f>
        <v/>
      </c>
      <c r="AD52" s="164" t="str">
        <f t="array" ref="AD52">IF($D52="","",IF(AND(R52&gt;=0.3,I52="nie",Oprávnené_výdavky_obnova!DO54&gt;=0.3,OR($R$11=Smrek)),0,IF(AND(Oprávnené_výdavky_obnova!DO54&gt;=0.3,R52&gt;=0.3),1,0)))</f>
        <v/>
      </c>
      <c r="AE52" s="164" t="str">
        <f t="array" ref="AE52">IF($D52="","",IF(AND(S52&gt;=0.3,I52="nie",Oprávnené_výdavky_obnova!DP54&gt;=0.3,OR($S$11=Smrek)),0,IF(AND(Oprávnené_výdavky_obnova!DP54&gt;=0.3,S52&gt;=0.3),1,0)))</f>
        <v/>
      </c>
      <c r="AF52" s="164">
        <f t="shared" si="5"/>
        <v>0</v>
      </c>
      <c r="AG52" s="164" t="str">
        <f t="array" ref="AG52">IF($D52="","",IF(AND(J52&gt;=0.1,I52="nie",Oprávnené_výdavky_obnova!DG54&gt;=0.1,OR($J$11=Smrek)),0,IF(AND(Oprávnené_výdavky_obnova!DG54&gt;=0.1,J52&gt;=0.1),1,0)))</f>
        <v/>
      </c>
      <c r="AH52" s="164" t="str">
        <f t="array" ref="AH52">IF($D52="","",IF(AND(K52&gt;=0.1,I52="nie",Oprávnené_výdavky_obnova!DH54&gt;=0.1,OR($K$11=Smrek)),0,IF(AND(Oprávnené_výdavky_obnova!DH54&gt;=0.1,K52&gt;=0.1),1,0)))</f>
        <v/>
      </c>
      <c r="AI52" s="164" t="str">
        <f t="array" ref="AI52">IF($D52="","",IF(AND(L52&gt;=0.1,I52="nie",Oprávnené_výdavky_obnova!DI54&gt;=0.1,OR($L$11=Smrek)),0,IF(AND(Oprávnené_výdavky_obnova!DI54&gt;=0.1,L52&gt;=0.1),1,0)))</f>
        <v/>
      </c>
      <c r="AJ52" s="164" t="str">
        <f t="array" ref="AJ52">IF($D52="","",IF(AND(M52&gt;=0.1,I52="nie",Oprávnené_výdavky_obnova!DJ54&gt;=0.1,OR($M$11=Smrek)),0,IF(AND(Oprávnené_výdavky_obnova!DJ54&gt;=0.1,M52&gt;=0.1),1,0)))</f>
        <v/>
      </c>
      <c r="AK52" s="164" t="str">
        <f t="array" ref="AK52">IF($D52="","",IF(AND(N52&gt;=0.1,I52="nie",Oprávnené_výdavky_obnova!DK54&gt;=0.1,OR($N$11=Smrek)),0,IF(AND(Oprávnené_výdavky_obnova!DK54&gt;=0.1,N52&gt;=0.1),1,0)))</f>
        <v/>
      </c>
      <c r="AL52" s="164" t="str">
        <f t="array" ref="AL52">IF($D52="","",IF(AND(O52&gt;=0.1,I52="nie",Oprávnené_výdavky_obnova!DL54&gt;=0.1,OR($O$11=Smrek)),0,IF(AND(Oprávnené_výdavky_obnova!DL54&gt;=0.1,O52&gt;=0.1),1,0)))</f>
        <v/>
      </c>
      <c r="AM52" s="164" t="str">
        <f t="array" ref="AM52">IF($D52="","",IF(AND(P52&gt;=0.1,I52="nie",Oprávnené_výdavky_obnova!DM54&gt;=0.1,OR($P$11=Smrek)),0,IF(AND(Oprávnené_výdavky_obnova!DM54&gt;=0.1,P52&gt;=0.1),1,0)))</f>
        <v/>
      </c>
      <c r="AN52" s="164" t="str">
        <f t="array" ref="AN52">IF($D52="","",IF(AND(Q52&gt;=0.1,I52="nie",Oprávnené_výdavky_obnova!DN54&gt;=0.1,OR($Q$11=Smrek)),0,IF(AND(Oprávnené_výdavky_obnova!DN54&gt;=0.1,Q52&gt;=0.1),1,0)))</f>
        <v/>
      </c>
      <c r="AO52" s="164" t="str">
        <f t="array" ref="AO52">IF($D52="","",IF(AND(R52&gt;=0.1,I52="nie",Oprávnené_výdavky_obnova!DO54&gt;=0.1,OR($R$11=Smrek)),0,IF(AND(Oprávnené_výdavky_obnova!DO54&gt;=0.1,R52&gt;=0.1),1,0)))</f>
        <v/>
      </c>
      <c r="AP52" s="164" t="str">
        <f t="array" ref="AP52">IF($D52="","",IF(AND(S52&gt;=0.1,I52="nie",Oprávnené_výdavky_obnova!DP54&gt;=0.1,OR($S$11=Smrek)),0,IF(AND(Oprávnené_výdavky_obnova!DP54&gt;=0.1,S52&gt;=0.1),1,0)))</f>
        <v/>
      </c>
      <c r="AQ52" s="164">
        <f t="shared" si="6"/>
        <v>0</v>
      </c>
      <c r="AR52" s="132">
        <f t="shared" si="7"/>
        <v>0</v>
      </c>
      <c r="AS52" s="132" t="str">
        <f t="shared" si="8"/>
        <v/>
      </c>
      <c r="AT52" s="164">
        <f>IF(AND(J52="",OR(Oprávnené_výdavky_obnova!CW54&gt;0,Oprávnené_výdavky_obnova!DG54&gt;0)),1,0)</f>
        <v>0</v>
      </c>
      <c r="AU52" s="164">
        <f>IF(AND(K52="",OR(Oprávnené_výdavky_obnova!CX54&gt;0,Oprávnené_výdavky_obnova!DH54&gt;0)),1,0)</f>
        <v>0</v>
      </c>
      <c r="AV52" s="164">
        <f>IF(AND(L52="",OR(Oprávnené_výdavky_obnova!CY54&gt;0,Oprávnené_výdavky_obnova!DI54&gt;0)),1,0)</f>
        <v>0</v>
      </c>
      <c r="AW52" s="164">
        <f>IF(AND(M52="",OR(Oprávnené_výdavky_obnova!CZ54&gt;0,Oprávnené_výdavky_obnova!DJ54&gt;0)),1,0)</f>
        <v>0</v>
      </c>
      <c r="AX52" s="164">
        <f>IF(AND(N52="",OR(Oprávnené_výdavky_obnova!DA54&gt;0,Oprávnené_výdavky_obnova!DK54&gt;0)),1,0)</f>
        <v>0</v>
      </c>
      <c r="AY52" s="164">
        <f>IF(AND(O52="",OR(Oprávnené_výdavky_obnova!DB54&gt;0,Oprávnené_výdavky_obnova!DL54&gt;0)),1,0)</f>
        <v>0</v>
      </c>
      <c r="AZ52" s="164">
        <f>IF(AND(P52="",OR(Oprávnené_výdavky_obnova!DC54&gt;0,Oprávnené_výdavky_obnova!DM54&gt;0)),1,0)</f>
        <v>0</v>
      </c>
      <c r="BA52" s="164">
        <f>IF(AND(Q52="",OR(Oprávnené_výdavky_obnova!DD54&gt;0,Oprávnené_výdavky_obnova!DN54&gt;0)),1,0)</f>
        <v>0</v>
      </c>
      <c r="BB52" s="164">
        <f>IF(AND(R52="",OR(Oprávnené_výdavky_obnova!DE54&gt;0,Oprávnené_výdavky_obnova!DO54&gt;0)),1,0)</f>
        <v>0</v>
      </c>
      <c r="BC52" s="164">
        <f>IF(AND(S52="",OR(Oprávnené_výdavky_obnova!DF54&gt;0,Oprávnené_výdavky_obnova!DP54&gt;0)),1,0)</f>
        <v>0</v>
      </c>
      <c r="BE52" s="132">
        <f t="array" ref="BE52">IF(AND($J$13=Smrek,OR(V52&gt;=0.3,AG52&gt;=0.1)),1,0)</f>
        <v>0</v>
      </c>
      <c r="BF52" s="132">
        <f t="array" ref="BF52">IF(AND($JK52=Smrek,OR(W52&gt;=0.3,AH52&gt;=0.1)),1,0)</f>
        <v>0</v>
      </c>
      <c r="BG52" s="132">
        <f t="array" ref="BG52">IF(AND($L$13=Smrek,OR(X52&gt;=0.3,AI52&gt;=0.1)),1,0)</f>
        <v>0</v>
      </c>
      <c r="BH52" s="132">
        <f t="array" ref="BH52">IF(AND($M$13=Smrek,OR(Y52&gt;=0.3,AJ52&gt;=0.1)),1,0)</f>
        <v>0</v>
      </c>
      <c r="BI52" s="132">
        <f t="array" ref="BI52">IF(AND($N$13=Smrek,OR(Z52&gt;=0.3,AK52&gt;=0.1)),1,0)</f>
        <v>0</v>
      </c>
      <c r="BJ52" s="132">
        <f t="array" ref="BJ52">IF(AND($O$13=Smrek,OR(AA52&gt;=0.3,AL52&gt;=0.1)),1,0)</f>
        <v>0</v>
      </c>
      <c r="BK52" s="132">
        <f t="array" ref="BK52">IF(AND($P$13=Smrek,OR(AB52&gt;=0.3,AM52&gt;=0.1)),1,0)</f>
        <v>0</v>
      </c>
      <c r="BL52" s="132">
        <f t="array" ref="BL52">IF(AND($Q$13=Smrek,OR(AC52&gt;=0.3,AN52&gt;=0.1)),1,0)</f>
        <v>0</v>
      </c>
      <c r="BM52" s="132">
        <f t="array" ref="BM52">IF(AND($R$13=Smrek,OR(AD52&gt;=0.3,AO52&gt;=0.1)),1,0)</f>
        <v>0</v>
      </c>
      <c r="BN52" s="132">
        <f t="array" ref="BN52">IF(AND($S$13=Smrek,OR(AE52&gt;=0.3,AP52&gt;=0.1)),1,0)</f>
        <v>0</v>
      </c>
      <c r="BO52" s="206" t="str">
        <f t="shared" si="9"/>
        <v/>
      </c>
    </row>
    <row r="53" spans="1:67" ht="17.100000000000001" customHeight="1" x14ac:dyDescent="0.25">
      <c r="A53" s="144">
        <v>41</v>
      </c>
      <c r="B53" s="180" t="str">
        <f>IF(Oprávnené_výdavky_obnova!AL55="","",Oprávnené_výdavky_obnova!AN55)</f>
        <v/>
      </c>
      <c r="C53" s="181" t="str">
        <f>IF(Oprávnené_výdavky_obnova!AL55="","",Oprávnené_výdavky_obnova!B55)</f>
        <v/>
      </c>
      <c r="D53" s="182" t="str">
        <f>IF(Oprávnené_výdavky_obnova!AL55="","",Oprávnené_výdavky_obnova!AO55)</f>
        <v/>
      </c>
      <c r="E53" s="182" t="str">
        <f>IF(Oprávnené_výdavky_obnova!AL55="","",Oprávnené_výdavky_obnova!AP55)</f>
        <v/>
      </c>
      <c r="F53" s="182" t="str">
        <f>IF(Oprávnené_výdavky_obnova!AL55="","",Oprávnené_výdavky_obnova!AQ55)</f>
        <v/>
      </c>
      <c r="G53" s="183" t="str">
        <f>IF(Oprávnené_výdavky_obnova!AL55="","",Oprávnené_výdavky_obnova!I55)</f>
        <v/>
      </c>
      <c r="H53" s="208" t="str">
        <f>IF(D53="","",SUMIFS(Oprávnené_výdavky_obnova!$K$15:$K$214,JPRL,BO53,Oprávnené_výdavky_obnova!$J$15:$J$214,Oprávnené_výdavky_obnova!$CC$8)+SUMIFS(Oprávnené_výdavky_obnova!$K$15:$K$214,JPRL,BO53,Oprávnené_výdavky_obnova!$J$15:$J$214,Oprávnené_výdavky_obnova!$CC$9))</f>
        <v/>
      </c>
      <c r="I53" s="179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32">
        <f t="array" ref="T53">IF(AND(D53&lt;&gt;"",OR($J$11=Smrek,$K$11=Smrek,$L$11=Smrek,$M$11=Smrek,$N$11=Smrek,$O$11=Smrek,$P$11=Smrek,$Q$11=Smrek,$R$11=Smrek,$S$11=Smrek)),1,0)</f>
        <v>0</v>
      </c>
      <c r="U53" s="132">
        <f t="shared" si="4"/>
        <v>0</v>
      </c>
      <c r="V53" s="164" t="str">
        <f t="array" ref="V53">IF($D53="","",IF(AND(J53&gt;=0.3,I53="nie",Oprávnené_výdavky_obnova!DG55&gt;=0.3,OR($J$11=Smrek)),0,IF(AND(Oprávnené_výdavky_obnova!DG55&gt;=0.3,J53&gt;=0.3),1,0)))</f>
        <v/>
      </c>
      <c r="W53" s="164" t="str">
        <f t="array" ref="W53">IF($D53="","",IF(AND(K53&gt;=0.3,I53="nie",Oprávnené_výdavky_obnova!DH55&gt;=0.3,OR($K$11=Smrek)),0,IF(AND(Oprávnené_výdavky_obnova!DH55&gt;=0.3,K53&gt;=0.3),1,0)))</f>
        <v/>
      </c>
      <c r="X53" s="164" t="str">
        <f t="array" ref="X53">IF($D53="","",IF(AND(L53&gt;=0.3,I53="nie",Oprávnené_výdavky_obnova!DI55&gt;=0.3,OR($L$11=Smrek)),0,IF(AND(Oprávnené_výdavky_obnova!DI55&gt;=0.3,L53&gt;=0.3),1,0)))</f>
        <v/>
      </c>
      <c r="Y53" s="164" t="str">
        <f t="array" ref="Y53">IF($D53="","",IF(AND(M53&gt;=0.3,I53="nie",Oprávnené_výdavky_obnova!DJ55&gt;=0.3,OR($M$11=Smrek)),0,IF(AND(Oprávnené_výdavky_obnova!DJ55&gt;=0.3,M53&gt;=0.3),1,0)))</f>
        <v/>
      </c>
      <c r="Z53" s="164" t="str">
        <f t="array" ref="Z53">IF($D53="","",IF(AND(N53&gt;=0.3,I53="nie",Oprávnené_výdavky_obnova!DK55&gt;=0.3,OR($N$11=Smrek)),0,IF(AND(Oprávnené_výdavky_obnova!DK55&gt;=0.3,N53&gt;=0.3),1,0)))</f>
        <v/>
      </c>
      <c r="AA53" s="164" t="str">
        <f t="array" ref="AA53">IF($D53="","",IF(AND(O53&gt;=0.3,I53="nie",Oprávnené_výdavky_obnova!DL55&gt;=0.3,OR($O$11=Smrek)),0,IF(AND(Oprávnené_výdavky_obnova!DL55&gt;=0.3,O53&gt;=0.3),1,0)))</f>
        <v/>
      </c>
      <c r="AB53" s="164" t="str">
        <f t="array" ref="AB53">IF($D53="","",IF(AND(P53&gt;=0.3,I53="nie",Oprávnené_výdavky_obnova!DM55&gt;=0.3,OR($P$11=Smrek)),0,IF(AND(Oprávnené_výdavky_obnova!DM55&gt;=0.3,P53&gt;=0.3),1,0)))</f>
        <v/>
      </c>
      <c r="AC53" s="164" t="str">
        <f t="array" ref="AC53">IF($D53="","",IF(AND(Q53&gt;=0.3,I53="nie",Oprávnené_výdavky_obnova!DN55&gt;=0.3,OR($Q$11=Smrek)),0,IF(AND(Oprávnené_výdavky_obnova!DN55&gt;=0.3,Q53&gt;=0.3),1,0)))</f>
        <v/>
      </c>
      <c r="AD53" s="164" t="str">
        <f t="array" ref="AD53">IF($D53="","",IF(AND(R53&gt;=0.3,I53="nie",Oprávnené_výdavky_obnova!DO55&gt;=0.3,OR($R$11=Smrek)),0,IF(AND(Oprávnené_výdavky_obnova!DO55&gt;=0.3,R53&gt;=0.3),1,0)))</f>
        <v/>
      </c>
      <c r="AE53" s="164" t="str">
        <f t="array" ref="AE53">IF($D53="","",IF(AND(S53&gt;=0.3,I53="nie",Oprávnené_výdavky_obnova!DP55&gt;=0.3,OR($S$11=Smrek)),0,IF(AND(Oprávnené_výdavky_obnova!DP55&gt;=0.3,S53&gt;=0.3),1,0)))</f>
        <v/>
      </c>
      <c r="AF53" s="164">
        <f t="shared" si="5"/>
        <v>0</v>
      </c>
      <c r="AG53" s="164" t="str">
        <f t="array" ref="AG53">IF($D53="","",IF(AND(J53&gt;=0.1,I53="nie",Oprávnené_výdavky_obnova!DG55&gt;=0.1,OR($J$11=Smrek)),0,IF(AND(Oprávnené_výdavky_obnova!DG55&gt;=0.1,J53&gt;=0.1),1,0)))</f>
        <v/>
      </c>
      <c r="AH53" s="164" t="str">
        <f t="array" ref="AH53">IF($D53="","",IF(AND(K53&gt;=0.1,I53="nie",Oprávnené_výdavky_obnova!DH55&gt;=0.1,OR($K$11=Smrek)),0,IF(AND(Oprávnené_výdavky_obnova!DH55&gt;=0.1,K53&gt;=0.1),1,0)))</f>
        <v/>
      </c>
      <c r="AI53" s="164" t="str">
        <f t="array" ref="AI53">IF($D53="","",IF(AND(L53&gt;=0.1,I53="nie",Oprávnené_výdavky_obnova!DI55&gt;=0.1,OR($L$11=Smrek)),0,IF(AND(Oprávnené_výdavky_obnova!DI55&gt;=0.1,L53&gt;=0.1),1,0)))</f>
        <v/>
      </c>
      <c r="AJ53" s="164" t="str">
        <f t="array" ref="AJ53">IF($D53="","",IF(AND(M53&gt;=0.1,I53="nie",Oprávnené_výdavky_obnova!DJ55&gt;=0.1,OR($M$11=Smrek)),0,IF(AND(Oprávnené_výdavky_obnova!DJ55&gt;=0.1,M53&gt;=0.1),1,0)))</f>
        <v/>
      </c>
      <c r="AK53" s="164" t="str">
        <f t="array" ref="AK53">IF($D53="","",IF(AND(N53&gt;=0.1,I53="nie",Oprávnené_výdavky_obnova!DK55&gt;=0.1,OR($N$11=Smrek)),0,IF(AND(Oprávnené_výdavky_obnova!DK55&gt;=0.1,N53&gt;=0.1),1,0)))</f>
        <v/>
      </c>
      <c r="AL53" s="164" t="str">
        <f t="array" ref="AL53">IF($D53="","",IF(AND(O53&gt;=0.1,I53="nie",Oprávnené_výdavky_obnova!DL55&gt;=0.1,OR($O$11=Smrek)),0,IF(AND(Oprávnené_výdavky_obnova!DL55&gt;=0.1,O53&gt;=0.1),1,0)))</f>
        <v/>
      </c>
      <c r="AM53" s="164" t="str">
        <f t="array" ref="AM53">IF($D53="","",IF(AND(P53&gt;=0.1,I53="nie",Oprávnené_výdavky_obnova!DM55&gt;=0.1,OR($P$11=Smrek)),0,IF(AND(Oprávnené_výdavky_obnova!DM55&gt;=0.1,P53&gt;=0.1),1,0)))</f>
        <v/>
      </c>
      <c r="AN53" s="164" t="str">
        <f t="array" ref="AN53">IF($D53="","",IF(AND(Q53&gt;=0.1,I53="nie",Oprávnené_výdavky_obnova!DN55&gt;=0.1,OR($Q$11=Smrek)),0,IF(AND(Oprávnené_výdavky_obnova!DN55&gt;=0.1,Q53&gt;=0.1),1,0)))</f>
        <v/>
      </c>
      <c r="AO53" s="164" t="str">
        <f t="array" ref="AO53">IF($D53="","",IF(AND(R53&gt;=0.1,I53="nie",Oprávnené_výdavky_obnova!DO55&gt;=0.1,OR($R$11=Smrek)),0,IF(AND(Oprávnené_výdavky_obnova!DO55&gt;=0.1,R53&gt;=0.1),1,0)))</f>
        <v/>
      </c>
      <c r="AP53" s="164" t="str">
        <f t="array" ref="AP53">IF($D53="","",IF(AND(S53&gt;=0.1,I53="nie",Oprávnené_výdavky_obnova!DP55&gt;=0.1,OR($S$11=Smrek)),0,IF(AND(Oprávnené_výdavky_obnova!DP55&gt;=0.1,S53&gt;=0.1),1,0)))</f>
        <v/>
      </c>
      <c r="AQ53" s="164">
        <f t="shared" si="6"/>
        <v>0</v>
      </c>
      <c r="AR53" s="132">
        <f t="shared" si="7"/>
        <v>0</v>
      </c>
      <c r="AS53" s="132" t="str">
        <f t="shared" si="8"/>
        <v/>
      </c>
      <c r="AT53" s="164">
        <f>IF(AND(J53="",OR(Oprávnené_výdavky_obnova!CW55&gt;0,Oprávnené_výdavky_obnova!DG55&gt;0)),1,0)</f>
        <v>0</v>
      </c>
      <c r="AU53" s="164">
        <f>IF(AND(K53="",OR(Oprávnené_výdavky_obnova!CX55&gt;0,Oprávnené_výdavky_obnova!DH55&gt;0)),1,0)</f>
        <v>0</v>
      </c>
      <c r="AV53" s="164">
        <f>IF(AND(L53="",OR(Oprávnené_výdavky_obnova!CY55&gt;0,Oprávnené_výdavky_obnova!DI55&gt;0)),1,0)</f>
        <v>0</v>
      </c>
      <c r="AW53" s="164">
        <f>IF(AND(M53="",OR(Oprávnené_výdavky_obnova!CZ55&gt;0,Oprávnené_výdavky_obnova!DJ55&gt;0)),1,0)</f>
        <v>0</v>
      </c>
      <c r="AX53" s="164">
        <f>IF(AND(N53="",OR(Oprávnené_výdavky_obnova!DA55&gt;0,Oprávnené_výdavky_obnova!DK55&gt;0)),1,0)</f>
        <v>0</v>
      </c>
      <c r="AY53" s="164">
        <f>IF(AND(O53="",OR(Oprávnené_výdavky_obnova!DB55&gt;0,Oprávnené_výdavky_obnova!DL55&gt;0)),1,0)</f>
        <v>0</v>
      </c>
      <c r="AZ53" s="164">
        <f>IF(AND(P53="",OR(Oprávnené_výdavky_obnova!DC55&gt;0,Oprávnené_výdavky_obnova!DM55&gt;0)),1,0)</f>
        <v>0</v>
      </c>
      <c r="BA53" s="164">
        <f>IF(AND(Q53="",OR(Oprávnené_výdavky_obnova!DD55&gt;0,Oprávnené_výdavky_obnova!DN55&gt;0)),1,0)</f>
        <v>0</v>
      </c>
      <c r="BB53" s="164">
        <f>IF(AND(R53="",OR(Oprávnené_výdavky_obnova!DE55&gt;0,Oprávnené_výdavky_obnova!DO55&gt;0)),1,0)</f>
        <v>0</v>
      </c>
      <c r="BC53" s="164">
        <f>IF(AND(S53="",OR(Oprávnené_výdavky_obnova!DF55&gt;0,Oprávnené_výdavky_obnova!DP55&gt;0)),1,0)</f>
        <v>0</v>
      </c>
      <c r="BE53" s="132">
        <f t="array" ref="BE53">IF(AND($J$13=Smrek,OR(V53&gt;=0.3,AG53&gt;=0.1)),1,0)</f>
        <v>0</v>
      </c>
      <c r="BF53" s="132">
        <f t="array" ref="BF53">IF(AND($JK53=Smrek,OR(W53&gt;=0.3,AH53&gt;=0.1)),1,0)</f>
        <v>0</v>
      </c>
      <c r="BG53" s="132">
        <f t="array" ref="BG53">IF(AND($L$13=Smrek,OR(X53&gt;=0.3,AI53&gt;=0.1)),1,0)</f>
        <v>0</v>
      </c>
      <c r="BH53" s="132">
        <f t="array" ref="BH53">IF(AND($M$13=Smrek,OR(Y53&gt;=0.3,AJ53&gt;=0.1)),1,0)</f>
        <v>0</v>
      </c>
      <c r="BI53" s="132">
        <f t="array" ref="BI53">IF(AND($N$13=Smrek,OR(Z53&gt;=0.3,AK53&gt;=0.1)),1,0)</f>
        <v>0</v>
      </c>
      <c r="BJ53" s="132">
        <f t="array" ref="BJ53">IF(AND($O$13=Smrek,OR(AA53&gt;=0.3,AL53&gt;=0.1)),1,0)</f>
        <v>0</v>
      </c>
      <c r="BK53" s="132">
        <f t="array" ref="BK53">IF(AND($P$13=Smrek,OR(AB53&gt;=0.3,AM53&gt;=0.1)),1,0)</f>
        <v>0</v>
      </c>
      <c r="BL53" s="132">
        <f t="array" ref="BL53">IF(AND($Q$13=Smrek,OR(AC53&gt;=0.3,AN53&gt;=0.1)),1,0)</f>
        <v>0</v>
      </c>
      <c r="BM53" s="132">
        <f t="array" ref="BM53">IF(AND($R$13=Smrek,OR(AD53&gt;=0.3,AO53&gt;=0.1)),1,0)</f>
        <v>0</v>
      </c>
      <c r="BN53" s="132">
        <f t="array" ref="BN53">IF(AND($S$13=Smrek,OR(AE53&gt;=0.3,AP53&gt;=0.1)),1,0)</f>
        <v>0</v>
      </c>
      <c r="BO53" s="206" t="str">
        <f t="shared" si="9"/>
        <v/>
      </c>
    </row>
    <row r="54" spans="1:67" ht="17.100000000000001" customHeight="1" x14ac:dyDescent="0.25">
      <c r="A54" s="144">
        <v>42</v>
      </c>
      <c r="B54" s="180" t="str">
        <f>IF(Oprávnené_výdavky_obnova!AL56="","",Oprávnené_výdavky_obnova!AN56)</f>
        <v/>
      </c>
      <c r="C54" s="181" t="str">
        <f>IF(Oprávnené_výdavky_obnova!AL56="","",Oprávnené_výdavky_obnova!B56)</f>
        <v/>
      </c>
      <c r="D54" s="182" t="str">
        <f>IF(Oprávnené_výdavky_obnova!AL56="","",Oprávnené_výdavky_obnova!AO56)</f>
        <v/>
      </c>
      <c r="E54" s="182" t="str">
        <f>IF(Oprávnené_výdavky_obnova!AL56="","",Oprávnené_výdavky_obnova!AP56)</f>
        <v/>
      </c>
      <c r="F54" s="182" t="str">
        <f>IF(Oprávnené_výdavky_obnova!AL56="","",Oprávnené_výdavky_obnova!AQ56)</f>
        <v/>
      </c>
      <c r="G54" s="183" t="str">
        <f>IF(Oprávnené_výdavky_obnova!AL56="","",Oprávnené_výdavky_obnova!I56)</f>
        <v/>
      </c>
      <c r="H54" s="208" t="str">
        <f>IF(D54="","",SUMIFS(Oprávnené_výdavky_obnova!$K$15:$K$214,JPRL,BO54,Oprávnené_výdavky_obnova!$J$15:$J$214,Oprávnené_výdavky_obnova!$CC$8)+SUMIFS(Oprávnené_výdavky_obnova!$K$15:$K$214,JPRL,BO54,Oprávnené_výdavky_obnova!$J$15:$J$214,Oprávnené_výdavky_obnova!$CC$9))</f>
        <v/>
      </c>
      <c r="I54" s="179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32">
        <f t="array" ref="T54">IF(AND(D54&lt;&gt;"",OR($J$11=Smrek,$K$11=Smrek,$L$11=Smrek,$M$11=Smrek,$N$11=Smrek,$O$11=Smrek,$P$11=Smrek,$Q$11=Smrek,$R$11=Smrek,$S$11=Smrek)),1,0)</f>
        <v>0</v>
      </c>
      <c r="U54" s="132">
        <f t="shared" si="4"/>
        <v>0</v>
      </c>
      <c r="V54" s="164" t="str">
        <f t="array" ref="V54">IF($D54="","",IF(AND(J54&gt;=0.3,I54="nie",Oprávnené_výdavky_obnova!DG56&gt;=0.3,OR($J$11=Smrek)),0,IF(AND(Oprávnené_výdavky_obnova!DG56&gt;=0.3,J54&gt;=0.3),1,0)))</f>
        <v/>
      </c>
      <c r="W54" s="164" t="str">
        <f t="array" ref="W54">IF($D54="","",IF(AND(K54&gt;=0.3,I54="nie",Oprávnené_výdavky_obnova!DH56&gt;=0.3,OR($K$11=Smrek)),0,IF(AND(Oprávnené_výdavky_obnova!DH56&gt;=0.3,K54&gt;=0.3),1,0)))</f>
        <v/>
      </c>
      <c r="X54" s="164" t="str">
        <f t="array" ref="X54">IF($D54="","",IF(AND(L54&gt;=0.3,I54="nie",Oprávnené_výdavky_obnova!DI56&gt;=0.3,OR($L$11=Smrek)),0,IF(AND(Oprávnené_výdavky_obnova!DI56&gt;=0.3,L54&gt;=0.3),1,0)))</f>
        <v/>
      </c>
      <c r="Y54" s="164" t="str">
        <f t="array" ref="Y54">IF($D54="","",IF(AND(M54&gt;=0.3,I54="nie",Oprávnené_výdavky_obnova!DJ56&gt;=0.3,OR($M$11=Smrek)),0,IF(AND(Oprávnené_výdavky_obnova!DJ56&gt;=0.3,M54&gt;=0.3),1,0)))</f>
        <v/>
      </c>
      <c r="Z54" s="164" t="str">
        <f t="array" ref="Z54">IF($D54="","",IF(AND(N54&gt;=0.3,I54="nie",Oprávnené_výdavky_obnova!DK56&gt;=0.3,OR($N$11=Smrek)),0,IF(AND(Oprávnené_výdavky_obnova!DK56&gt;=0.3,N54&gt;=0.3),1,0)))</f>
        <v/>
      </c>
      <c r="AA54" s="164" t="str">
        <f t="array" ref="AA54">IF($D54="","",IF(AND(O54&gt;=0.3,I54="nie",Oprávnené_výdavky_obnova!DL56&gt;=0.3,OR($O$11=Smrek)),0,IF(AND(Oprávnené_výdavky_obnova!DL56&gt;=0.3,O54&gt;=0.3),1,0)))</f>
        <v/>
      </c>
      <c r="AB54" s="164" t="str">
        <f t="array" ref="AB54">IF($D54="","",IF(AND(P54&gt;=0.3,I54="nie",Oprávnené_výdavky_obnova!DM56&gt;=0.3,OR($P$11=Smrek)),0,IF(AND(Oprávnené_výdavky_obnova!DM56&gt;=0.3,P54&gt;=0.3),1,0)))</f>
        <v/>
      </c>
      <c r="AC54" s="164" t="str">
        <f t="array" ref="AC54">IF($D54="","",IF(AND(Q54&gt;=0.3,I54="nie",Oprávnené_výdavky_obnova!DN56&gt;=0.3,OR($Q$11=Smrek)),0,IF(AND(Oprávnené_výdavky_obnova!DN56&gt;=0.3,Q54&gt;=0.3),1,0)))</f>
        <v/>
      </c>
      <c r="AD54" s="164" t="str">
        <f t="array" ref="AD54">IF($D54="","",IF(AND(R54&gt;=0.3,I54="nie",Oprávnené_výdavky_obnova!DO56&gt;=0.3,OR($R$11=Smrek)),0,IF(AND(Oprávnené_výdavky_obnova!DO56&gt;=0.3,R54&gt;=0.3),1,0)))</f>
        <v/>
      </c>
      <c r="AE54" s="164" t="str">
        <f t="array" ref="AE54">IF($D54="","",IF(AND(S54&gt;=0.3,I54="nie",Oprávnené_výdavky_obnova!DP56&gt;=0.3,OR($S$11=Smrek)),0,IF(AND(Oprávnené_výdavky_obnova!DP56&gt;=0.3,S54&gt;=0.3),1,0)))</f>
        <v/>
      </c>
      <c r="AF54" s="164">
        <f t="shared" si="5"/>
        <v>0</v>
      </c>
      <c r="AG54" s="164" t="str">
        <f t="array" ref="AG54">IF($D54="","",IF(AND(J54&gt;=0.1,I54="nie",Oprávnené_výdavky_obnova!DG56&gt;=0.1,OR($J$11=Smrek)),0,IF(AND(Oprávnené_výdavky_obnova!DG56&gt;=0.1,J54&gt;=0.1),1,0)))</f>
        <v/>
      </c>
      <c r="AH54" s="164" t="str">
        <f t="array" ref="AH54">IF($D54="","",IF(AND(K54&gt;=0.1,I54="nie",Oprávnené_výdavky_obnova!DH56&gt;=0.1,OR($K$11=Smrek)),0,IF(AND(Oprávnené_výdavky_obnova!DH56&gt;=0.1,K54&gt;=0.1),1,0)))</f>
        <v/>
      </c>
      <c r="AI54" s="164" t="str">
        <f t="array" ref="AI54">IF($D54="","",IF(AND(L54&gt;=0.1,I54="nie",Oprávnené_výdavky_obnova!DI56&gt;=0.1,OR($L$11=Smrek)),0,IF(AND(Oprávnené_výdavky_obnova!DI56&gt;=0.1,L54&gt;=0.1),1,0)))</f>
        <v/>
      </c>
      <c r="AJ54" s="164" t="str">
        <f t="array" ref="AJ54">IF($D54="","",IF(AND(M54&gt;=0.1,I54="nie",Oprávnené_výdavky_obnova!DJ56&gt;=0.1,OR($M$11=Smrek)),0,IF(AND(Oprávnené_výdavky_obnova!DJ56&gt;=0.1,M54&gt;=0.1),1,0)))</f>
        <v/>
      </c>
      <c r="AK54" s="164" t="str">
        <f t="array" ref="AK54">IF($D54="","",IF(AND(N54&gt;=0.1,I54="nie",Oprávnené_výdavky_obnova!DK56&gt;=0.1,OR($N$11=Smrek)),0,IF(AND(Oprávnené_výdavky_obnova!DK56&gt;=0.1,N54&gt;=0.1),1,0)))</f>
        <v/>
      </c>
      <c r="AL54" s="164" t="str">
        <f t="array" ref="AL54">IF($D54="","",IF(AND(O54&gt;=0.1,I54="nie",Oprávnené_výdavky_obnova!DL56&gt;=0.1,OR($O$11=Smrek)),0,IF(AND(Oprávnené_výdavky_obnova!DL56&gt;=0.1,O54&gt;=0.1),1,0)))</f>
        <v/>
      </c>
      <c r="AM54" s="164" t="str">
        <f t="array" ref="AM54">IF($D54="","",IF(AND(P54&gt;=0.1,I54="nie",Oprávnené_výdavky_obnova!DM56&gt;=0.1,OR($P$11=Smrek)),0,IF(AND(Oprávnené_výdavky_obnova!DM56&gt;=0.1,P54&gt;=0.1),1,0)))</f>
        <v/>
      </c>
      <c r="AN54" s="164" t="str">
        <f t="array" ref="AN54">IF($D54="","",IF(AND(Q54&gt;=0.1,I54="nie",Oprávnené_výdavky_obnova!DN56&gt;=0.1,OR($Q$11=Smrek)),0,IF(AND(Oprávnené_výdavky_obnova!DN56&gt;=0.1,Q54&gt;=0.1),1,0)))</f>
        <v/>
      </c>
      <c r="AO54" s="164" t="str">
        <f t="array" ref="AO54">IF($D54="","",IF(AND(R54&gt;=0.1,I54="nie",Oprávnené_výdavky_obnova!DO56&gt;=0.1,OR($R$11=Smrek)),0,IF(AND(Oprávnené_výdavky_obnova!DO56&gt;=0.1,R54&gt;=0.1),1,0)))</f>
        <v/>
      </c>
      <c r="AP54" s="164" t="str">
        <f t="array" ref="AP54">IF($D54="","",IF(AND(S54&gt;=0.1,I54="nie",Oprávnené_výdavky_obnova!DP56&gt;=0.1,OR($S$11=Smrek)),0,IF(AND(Oprávnené_výdavky_obnova!DP56&gt;=0.1,S54&gt;=0.1),1,0)))</f>
        <v/>
      </c>
      <c r="AQ54" s="164">
        <f t="shared" si="6"/>
        <v>0</v>
      </c>
      <c r="AR54" s="132">
        <f t="shared" si="7"/>
        <v>0</v>
      </c>
      <c r="AS54" s="132" t="str">
        <f t="shared" si="8"/>
        <v/>
      </c>
      <c r="AT54" s="164">
        <f>IF(AND(J54="",OR(Oprávnené_výdavky_obnova!CW56&gt;0,Oprávnené_výdavky_obnova!DG56&gt;0)),1,0)</f>
        <v>0</v>
      </c>
      <c r="AU54" s="164">
        <f>IF(AND(K54="",OR(Oprávnené_výdavky_obnova!CX56&gt;0,Oprávnené_výdavky_obnova!DH56&gt;0)),1,0)</f>
        <v>0</v>
      </c>
      <c r="AV54" s="164">
        <f>IF(AND(L54="",OR(Oprávnené_výdavky_obnova!CY56&gt;0,Oprávnené_výdavky_obnova!DI56&gt;0)),1,0)</f>
        <v>0</v>
      </c>
      <c r="AW54" s="164">
        <f>IF(AND(M54="",OR(Oprávnené_výdavky_obnova!CZ56&gt;0,Oprávnené_výdavky_obnova!DJ56&gt;0)),1,0)</f>
        <v>0</v>
      </c>
      <c r="AX54" s="164">
        <f>IF(AND(N54="",OR(Oprávnené_výdavky_obnova!DA56&gt;0,Oprávnené_výdavky_obnova!DK56&gt;0)),1,0)</f>
        <v>0</v>
      </c>
      <c r="AY54" s="164">
        <f>IF(AND(O54="",OR(Oprávnené_výdavky_obnova!DB56&gt;0,Oprávnené_výdavky_obnova!DL56&gt;0)),1,0)</f>
        <v>0</v>
      </c>
      <c r="AZ54" s="164">
        <f>IF(AND(P54="",OR(Oprávnené_výdavky_obnova!DC56&gt;0,Oprávnené_výdavky_obnova!DM56&gt;0)),1,0)</f>
        <v>0</v>
      </c>
      <c r="BA54" s="164">
        <f>IF(AND(Q54="",OR(Oprávnené_výdavky_obnova!DD56&gt;0,Oprávnené_výdavky_obnova!DN56&gt;0)),1,0)</f>
        <v>0</v>
      </c>
      <c r="BB54" s="164">
        <f>IF(AND(R54="",OR(Oprávnené_výdavky_obnova!DE56&gt;0,Oprávnené_výdavky_obnova!DO56&gt;0)),1,0)</f>
        <v>0</v>
      </c>
      <c r="BC54" s="164">
        <f>IF(AND(S54="",OR(Oprávnené_výdavky_obnova!DF56&gt;0,Oprávnené_výdavky_obnova!DP56&gt;0)),1,0)</f>
        <v>0</v>
      </c>
      <c r="BE54" s="132">
        <f t="array" ref="BE54">IF(AND($J$13=Smrek,OR(V54&gt;=0.3,AG54&gt;=0.1)),1,0)</f>
        <v>0</v>
      </c>
      <c r="BF54" s="132">
        <f t="array" ref="BF54">IF(AND($JK54=Smrek,OR(W54&gt;=0.3,AH54&gt;=0.1)),1,0)</f>
        <v>0</v>
      </c>
      <c r="BG54" s="132">
        <f t="array" ref="BG54">IF(AND($L$13=Smrek,OR(X54&gt;=0.3,AI54&gt;=0.1)),1,0)</f>
        <v>0</v>
      </c>
      <c r="BH54" s="132">
        <f t="array" ref="BH54">IF(AND($M$13=Smrek,OR(Y54&gt;=0.3,AJ54&gt;=0.1)),1,0)</f>
        <v>0</v>
      </c>
      <c r="BI54" s="132">
        <f t="array" ref="BI54">IF(AND($N$13=Smrek,OR(Z54&gt;=0.3,AK54&gt;=0.1)),1,0)</f>
        <v>0</v>
      </c>
      <c r="BJ54" s="132">
        <f t="array" ref="BJ54">IF(AND($O$13=Smrek,OR(AA54&gt;=0.3,AL54&gt;=0.1)),1,0)</f>
        <v>0</v>
      </c>
      <c r="BK54" s="132">
        <f t="array" ref="BK54">IF(AND($P$13=Smrek,OR(AB54&gt;=0.3,AM54&gt;=0.1)),1,0)</f>
        <v>0</v>
      </c>
      <c r="BL54" s="132">
        <f t="array" ref="BL54">IF(AND($Q$13=Smrek,OR(AC54&gt;=0.3,AN54&gt;=0.1)),1,0)</f>
        <v>0</v>
      </c>
      <c r="BM54" s="132">
        <f t="array" ref="BM54">IF(AND($R$13=Smrek,OR(AD54&gt;=0.3,AO54&gt;=0.1)),1,0)</f>
        <v>0</v>
      </c>
      <c r="BN54" s="132">
        <f t="array" ref="BN54">IF(AND($S$13=Smrek,OR(AE54&gt;=0.3,AP54&gt;=0.1)),1,0)</f>
        <v>0</v>
      </c>
      <c r="BO54" s="206" t="str">
        <f t="shared" si="9"/>
        <v/>
      </c>
    </row>
    <row r="55" spans="1:67" ht="17.100000000000001" customHeight="1" x14ac:dyDescent="0.25">
      <c r="A55" s="144">
        <v>43</v>
      </c>
      <c r="B55" s="180" t="str">
        <f>IF(Oprávnené_výdavky_obnova!AL57="","",Oprávnené_výdavky_obnova!AN57)</f>
        <v/>
      </c>
      <c r="C55" s="181" t="str">
        <f>IF(Oprávnené_výdavky_obnova!AL57="","",Oprávnené_výdavky_obnova!B57)</f>
        <v/>
      </c>
      <c r="D55" s="182" t="str">
        <f>IF(Oprávnené_výdavky_obnova!AL57="","",Oprávnené_výdavky_obnova!AO57)</f>
        <v/>
      </c>
      <c r="E55" s="182" t="str">
        <f>IF(Oprávnené_výdavky_obnova!AL57="","",Oprávnené_výdavky_obnova!AP57)</f>
        <v/>
      </c>
      <c r="F55" s="182" t="str">
        <f>IF(Oprávnené_výdavky_obnova!AL57="","",Oprávnené_výdavky_obnova!AQ57)</f>
        <v/>
      </c>
      <c r="G55" s="183" t="str">
        <f>IF(Oprávnené_výdavky_obnova!AL57="","",Oprávnené_výdavky_obnova!I57)</f>
        <v/>
      </c>
      <c r="H55" s="208" t="str">
        <f>IF(D55="","",SUMIFS(Oprávnené_výdavky_obnova!$K$15:$K$214,JPRL,BO55,Oprávnené_výdavky_obnova!$J$15:$J$214,Oprávnené_výdavky_obnova!$CC$8)+SUMIFS(Oprávnené_výdavky_obnova!$K$15:$K$214,JPRL,BO55,Oprávnené_výdavky_obnova!$J$15:$J$214,Oprávnené_výdavky_obnova!$CC$9))</f>
        <v/>
      </c>
      <c r="I55" s="179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32">
        <f t="array" ref="T55">IF(AND(D55&lt;&gt;"",OR($J$11=Smrek,$K$11=Smrek,$L$11=Smrek,$M$11=Smrek,$N$11=Smrek,$O$11=Smrek,$P$11=Smrek,$Q$11=Smrek,$R$11=Smrek,$S$11=Smrek)),1,0)</f>
        <v>0</v>
      </c>
      <c r="U55" s="132">
        <f t="shared" si="4"/>
        <v>0</v>
      </c>
      <c r="V55" s="164" t="str">
        <f t="array" ref="V55">IF($D55="","",IF(AND(J55&gt;=0.3,I55="nie",Oprávnené_výdavky_obnova!DG57&gt;=0.3,OR($J$11=Smrek)),0,IF(AND(Oprávnené_výdavky_obnova!DG57&gt;=0.3,J55&gt;=0.3),1,0)))</f>
        <v/>
      </c>
      <c r="W55" s="164" t="str">
        <f t="array" ref="W55">IF($D55="","",IF(AND(K55&gt;=0.3,I55="nie",Oprávnené_výdavky_obnova!DH57&gt;=0.3,OR($K$11=Smrek)),0,IF(AND(Oprávnené_výdavky_obnova!DH57&gt;=0.3,K55&gt;=0.3),1,0)))</f>
        <v/>
      </c>
      <c r="X55" s="164" t="str">
        <f t="array" ref="X55">IF($D55="","",IF(AND(L55&gt;=0.3,I55="nie",Oprávnené_výdavky_obnova!DI57&gt;=0.3,OR($L$11=Smrek)),0,IF(AND(Oprávnené_výdavky_obnova!DI57&gt;=0.3,L55&gt;=0.3),1,0)))</f>
        <v/>
      </c>
      <c r="Y55" s="164" t="str">
        <f t="array" ref="Y55">IF($D55="","",IF(AND(M55&gt;=0.3,I55="nie",Oprávnené_výdavky_obnova!DJ57&gt;=0.3,OR($M$11=Smrek)),0,IF(AND(Oprávnené_výdavky_obnova!DJ57&gt;=0.3,M55&gt;=0.3),1,0)))</f>
        <v/>
      </c>
      <c r="Z55" s="164" t="str">
        <f t="array" ref="Z55">IF($D55="","",IF(AND(N55&gt;=0.3,I55="nie",Oprávnené_výdavky_obnova!DK57&gt;=0.3,OR($N$11=Smrek)),0,IF(AND(Oprávnené_výdavky_obnova!DK57&gt;=0.3,N55&gt;=0.3),1,0)))</f>
        <v/>
      </c>
      <c r="AA55" s="164" t="str">
        <f t="array" ref="AA55">IF($D55="","",IF(AND(O55&gt;=0.3,I55="nie",Oprávnené_výdavky_obnova!DL57&gt;=0.3,OR($O$11=Smrek)),0,IF(AND(Oprávnené_výdavky_obnova!DL57&gt;=0.3,O55&gt;=0.3),1,0)))</f>
        <v/>
      </c>
      <c r="AB55" s="164" t="str">
        <f t="array" ref="AB55">IF($D55="","",IF(AND(P55&gt;=0.3,I55="nie",Oprávnené_výdavky_obnova!DM57&gt;=0.3,OR($P$11=Smrek)),0,IF(AND(Oprávnené_výdavky_obnova!DM57&gt;=0.3,P55&gt;=0.3),1,0)))</f>
        <v/>
      </c>
      <c r="AC55" s="164" t="str">
        <f t="array" ref="AC55">IF($D55="","",IF(AND(Q55&gt;=0.3,I55="nie",Oprávnené_výdavky_obnova!DN57&gt;=0.3,OR($Q$11=Smrek)),0,IF(AND(Oprávnené_výdavky_obnova!DN57&gt;=0.3,Q55&gt;=0.3),1,0)))</f>
        <v/>
      </c>
      <c r="AD55" s="164" t="str">
        <f t="array" ref="AD55">IF($D55="","",IF(AND(R55&gt;=0.3,I55="nie",Oprávnené_výdavky_obnova!DO57&gt;=0.3,OR($R$11=Smrek)),0,IF(AND(Oprávnené_výdavky_obnova!DO57&gt;=0.3,R55&gt;=0.3),1,0)))</f>
        <v/>
      </c>
      <c r="AE55" s="164" t="str">
        <f t="array" ref="AE55">IF($D55="","",IF(AND(S55&gt;=0.3,I55="nie",Oprávnené_výdavky_obnova!DP57&gt;=0.3,OR($S$11=Smrek)),0,IF(AND(Oprávnené_výdavky_obnova!DP57&gt;=0.3,S55&gt;=0.3),1,0)))</f>
        <v/>
      </c>
      <c r="AF55" s="164">
        <f t="shared" si="5"/>
        <v>0</v>
      </c>
      <c r="AG55" s="164" t="str">
        <f t="array" ref="AG55">IF($D55="","",IF(AND(J55&gt;=0.1,I55="nie",Oprávnené_výdavky_obnova!DG57&gt;=0.1,OR($J$11=Smrek)),0,IF(AND(Oprávnené_výdavky_obnova!DG57&gt;=0.1,J55&gt;=0.1),1,0)))</f>
        <v/>
      </c>
      <c r="AH55" s="164" t="str">
        <f t="array" ref="AH55">IF($D55="","",IF(AND(K55&gt;=0.1,I55="nie",Oprávnené_výdavky_obnova!DH57&gt;=0.1,OR($K$11=Smrek)),0,IF(AND(Oprávnené_výdavky_obnova!DH57&gt;=0.1,K55&gt;=0.1),1,0)))</f>
        <v/>
      </c>
      <c r="AI55" s="164" t="str">
        <f t="array" ref="AI55">IF($D55="","",IF(AND(L55&gt;=0.1,I55="nie",Oprávnené_výdavky_obnova!DI57&gt;=0.1,OR($L$11=Smrek)),0,IF(AND(Oprávnené_výdavky_obnova!DI57&gt;=0.1,L55&gt;=0.1),1,0)))</f>
        <v/>
      </c>
      <c r="AJ55" s="164" t="str">
        <f t="array" ref="AJ55">IF($D55="","",IF(AND(M55&gt;=0.1,I55="nie",Oprávnené_výdavky_obnova!DJ57&gt;=0.1,OR($M$11=Smrek)),0,IF(AND(Oprávnené_výdavky_obnova!DJ57&gt;=0.1,M55&gt;=0.1),1,0)))</f>
        <v/>
      </c>
      <c r="AK55" s="164" t="str">
        <f t="array" ref="AK55">IF($D55="","",IF(AND(N55&gt;=0.1,I55="nie",Oprávnené_výdavky_obnova!DK57&gt;=0.1,OR($N$11=Smrek)),0,IF(AND(Oprávnené_výdavky_obnova!DK57&gt;=0.1,N55&gt;=0.1),1,0)))</f>
        <v/>
      </c>
      <c r="AL55" s="164" t="str">
        <f t="array" ref="AL55">IF($D55="","",IF(AND(O55&gt;=0.1,I55="nie",Oprávnené_výdavky_obnova!DL57&gt;=0.1,OR($O$11=Smrek)),0,IF(AND(Oprávnené_výdavky_obnova!DL57&gt;=0.1,O55&gt;=0.1),1,0)))</f>
        <v/>
      </c>
      <c r="AM55" s="164" t="str">
        <f t="array" ref="AM55">IF($D55="","",IF(AND(P55&gt;=0.1,I55="nie",Oprávnené_výdavky_obnova!DM57&gt;=0.1,OR($P$11=Smrek)),0,IF(AND(Oprávnené_výdavky_obnova!DM57&gt;=0.1,P55&gt;=0.1),1,0)))</f>
        <v/>
      </c>
      <c r="AN55" s="164" t="str">
        <f t="array" ref="AN55">IF($D55="","",IF(AND(Q55&gt;=0.1,I55="nie",Oprávnené_výdavky_obnova!DN57&gt;=0.1,OR($Q$11=Smrek)),0,IF(AND(Oprávnené_výdavky_obnova!DN57&gt;=0.1,Q55&gt;=0.1),1,0)))</f>
        <v/>
      </c>
      <c r="AO55" s="164" t="str">
        <f t="array" ref="AO55">IF($D55="","",IF(AND(R55&gt;=0.1,I55="nie",Oprávnené_výdavky_obnova!DO57&gt;=0.1,OR($R$11=Smrek)),0,IF(AND(Oprávnené_výdavky_obnova!DO57&gt;=0.1,R55&gt;=0.1),1,0)))</f>
        <v/>
      </c>
      <c r="AP55" s="164" t="str">
        <f t="array" ref="AP55">IF($D55="","",IF(AND(S55&gt;=0.1,I55="nie",Oprávnené_výdavky_obnova!DP57&gt;=0.1,OR($S$11=Smrek)),0,IF(AND(Oprávnené_výdavky_obnova!DP57&gt;=0.1,S55&gt;=0.1),1,0)))</f>
        <v/>
      </c>
      <c r="AQ55" s="164">
        <f t="shared" si="6"/>
        <v>0</v>
      </c>
      <c r="AR55" s="132">
        <f t="shared" si="7"/>
        <v>0</v>
      </c>
      <c r="AS55" s="132" t="str">
        <f t="shared" si="8"/>
        <v/>
      </c>
      <c r="AT55" s="164">
        <f>IF(AND(J55="",OR(Oprávnené_výdavky_obnova!CW57&gt;0,Oprávnené_výdavky_obnova!DG57&gt;0)),1,0)</f>
        <v>0</v>
      </c>
      <c r="AU55" s="164">
        <f>IF(AND(K55="",OR(Oprávnené_výdavky_obnova!CX57&gt;0,Oprávnené_výdavky_obnova!DH57&gt;0)),1,0)</f>
        <v>0</v>
      </c>
      <c r="AV55" s="164">
        <f>IF(AND(L55="",OR(Oprávnené_výdavky_obnova!CY57&gt;0,Oprávnené_výdavky_obnova!DI57&gt;0)),1,0)</f>
        <v>0</v>
      </c>
      <c r="AW55" s="164">
        <f>IF(AND(M55="",OR(Oprávnené_výdavky_obnova!CZ57&gt;0,Oprávnené_výdavky_obnova!DJ57&gt;0)),1,0)</f>
        <v>0</v>
      </c>
      <c r="AX55" s="164">
        <f>IF(AND(N55="",OR(Oprávnené_výdavky_obnova!DA57&gt;0,Oprávnené_výdavky_obnova!DK57&gt;0)),1,0)</f>
        <v>0</v>
      </c>
      <c r="AY55" s="164">
        <f>IF(AND(O55="",OR(Oprávnené_výdavky_obnova!DB57&gt;0,Oprávnené_výdavky_obnova!DL57&gt;0)),1,0)</f>
        <v>0</v>
      </c>
      <c r="AZ55" s="164">
        <f>IF(AND(P55="",OR(Oprávnené_výdavky_obnova!DC57&gt;0,Oprávnené_výdavky_obnova!DM57&gt;0)),1,0)</f>
        <v>0</v>
      </c>
      <c r="BA55" s="164">
        <f>IF(AND(Q55="",OR(Oprávnené_výdavky_obnova!DD57&gt;0,Oprávnené_výdavky_obnova!DN57&gt;0)),1,0)</f>
        <v>0</v>
      </c>
      <c r="BB55" s="164">
        <f>IF(AND(R55="",OR(Oprávnené_výdavky_obnova!DE57&gt;0,Oprávnené_výdavky_obnova!DO57&gt;0)),1,0)</f>
        <v>0</v>
      </c>
      <c r="BC55" s="164">
        <f>IF(AND(S55="",OR(Oprávnené_výdavky_obnova!DF57&gt;0,Oprávnené_výdavky_obnova!DP57&gt;0)),1,0)</f>
        <v>0</v>
      </c>
      <c r="BE55" s="132">
        <f t="array" ref="BE55">IF(AND($J$13=Smrek,OR(V55&gt;=0.3,AG55&gt;=0.1)),1,0)</f>
        <v>0</v>
      </c>
      <c r="BF55" s="132">
        <f t="array" ref="BF55">IF(AND($JK55=Smrek,OR(W55&gt;=0.3,AH55&gt;=0.1)),1,0)</f>
        <v>0</v>
      </c>
      <c r="BG55" s="132">
        <f t="array" ref="BG55">IF(AND($L$13=Smrek,OR(X55&gt;=0.3,AI55&gt;=0.1)),1,0)</f>
        <v>0</v>
      </c>
      <c r="BH55" s="132">
        <f t="array" ref="BH55">IF(AND($M$13=Smrek,OR(Y55&gt;=0.3,AJ55&gt;=0.1)),1,0)</f>
        <v>0</v>
      </c>
      <c r="BI55" s="132">
        <f t="array" ref="BI55">IF(AND($N$13=Smrek,OR(Z55&gt;=0.3,AK55&gt;=0.1)),1,0)</f>
        <v>0</v>
      </c>
      <c r="BJ55" s="132">
        <f t="array" ref="BJ55">IF(AND($O$13=Smrek,OR(AA55&gt;=0.3,AL55&gt;=0.1)),1,0)</f>
        <v>0</v>
      </c>
      <c r="BK55" s="132">
        <f t="array" ref="BK55">IF(AND($P$13=Smrek,OR(AB55&gt;=0.3,AM55&gt;=0.1)),1,0)</f>
        <v>0</v>
      </c>
      <c r="BL55" s="132">
        <f t="array" ref="BL55">IF(AND($Q$13=Smrek,OR(AC55&gt;=0.3,AN55&gt;=0.1)),1,0)</f>
        <v>0</v>
      </c>
      <c r="BM55" s="132">
        <f t="array" ref="BM55">IF(AND($R$13=Smrek,OR(AD55&gt;=0.3,AO55&gt;=0.1)),1,0)</f>
        <v>0</v>
      </c>
      <c r="BN55" s="132">
        <f t="array" ref="BN55">IF(AND($S$13=Smrek,OR(AE55&gt;=0.3,AP55&gt;=0.1)),1,0)</f>
        <v>0</v>
      </c>
      <c r="BO55" s="206" t="str">
        <f t="shared" si="9"/>
        <v/>
      </c>
    </row>
    <row r="56" spans="1:67" ht="17.100000000000001" customHeight="1" x14ac:dyDescent="0.25">
      <c r="A56" s="144">
        <v>44</v>
      </c>
      <c r="B56" s="180" t="str">
        <f>IF(Oprávnené_výdavky_obnova!AL58="","",Oprávnené_výdavky_obnova!AN58)</f>
        <v/>
      </c>
      <c r="C56" s="181" t="str">
        <f>IF(Oprávnené_výdavky_obnova!AL58="","",Oprávnené_výdavky_obnova!B58)</f>
        <v/>
      </c>
      <c r="D56" s="182" t="str">
        <f>IF(Oprávnené_výdavky_obnova!AL58="","",Oprávnené_výdavky_obnova!AO58)</f>
        <v/>
      </c>
      <c r="E56" s="182" t="str">
        <f>IF(Oprávnené_výdavky_obnova!AL58="","",Oprávnené_výdavky_obnova!AP58)</f>
        <v/>
      </c>
      <c r="F56" s="182" t="str">
        <f>IF(Oprávnené_výdavky_obnova!AL58="","",Oprávnené_výdavky_obnova!AQ58)</f>
        <v/>
      </c>
      <c r="G56" s="183" t="str">
        <f>IF(Oprávnené_výdavky_obnova!AL58="","",Oprávnené_výdavky_obnova!I58)</f>
        <v/>
      </c>
      <c r="H56" s="208" t="str">
        <f>IF(D56="","",SUMIFS(Oprávnené_výdavky_obnova!$K$15:$K$214,JPRL,BO56,Oprávnené_výdavky_obnova!$J$15:$J$214,Oprávnené_výdavky_obnova!$CC$8)+SUMIFS(Oprávnené_výdavky_obnova!$K$15:$K$214,JPRL,BO56,Oprávnené_výdavky_obnova!$J$15:$J$214,Oprávnené_výdavky_obnova!$CC$9))</f>
        <v/>
      </c>
      <c r="I56" s="179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32">
        <f t="array" ref="T56">IF(AND(D56&lt;&gt;"",OR($J$11=Smrek,$K$11=Smrek,$L$11=Smrek,$M$11=Smrek,$N$11=Smrek,$O$11=Smrek,$P$11=Smrek,$Q$11=Smrek,$R$11=Smrek,$S$11=Smrek)),1,0)</f>
        <v>0</v>
      </c>
      <c r="U56" s="132">
        <f t="shared" si="4"/>
        <v>0</v>
      </c>
      <c r="V56" s="164" t="str">
        <f t="array" ref="V56">IF($D56="","",IF(AND(J56&gt;=0.3,I56="nie",Oprávnené_výdavky_obnova!DG58&gt;=0.3,OR($J$11=Smrek)),0,IF(AND(Oprávnené_výdavky_obnova!DG58&gt;=0.3,J56&gt;=0.3),1,0)))</f>
        <v/>
      </c>
      <c r="W56" s="164" t="str">
        <f t="array" ref="W56">IF($D56="","",IF(AND(K56&gt;=0.3,I56="nie",Oprávnené_výdavky_obnova!DH58&gt;=0.3,OR($K$11=Smrek)),0,IF(AND(Oprávnené_výdavky_obnova!DH58&gt;=0.3,K56&gt;=0.3),1,0)))</f>
        <v/>
      </c>
      <c r="X56" s="164" t="str">
        <f t="array" ref="X56">IF($D56="","",IF(AND(L56&gt;=0.3,I56="nie",Oprávnené_výdavky_obnova!DI58&gt;=0.3,OR($L$11=Smrek)),0,IF(AND(Oprávnené_výdavky_obnova!DI58&gt;=0.3,L56&gt;=0.3),1,0)))</f>
        <v/>
      </c>
      <c r="Y56" s="164" t="str">
        <f t="array" ref="Y56">IF($D56="","",IF(AND(M56&gt;=0.3,I56="nie",Oprávnené_výdavky_obnova!DJ58&gt;=0.3,OR($M$11=Smrek)),0,IF(AND(Oprávnené_výdavky_obnova!DJ58&gt;=0.3,M56&gt;=0.3),1,0)))</f>
        <v/>
      </c>
      <c r="Z56" s="164" t="str">
        <f t="array" ref="Z56">IF($D56="","",IF(AND(N56&gt;=0.3,I56="nie",Oprávnené_výdavky_obnova!DK58&gt;=0.3,OR($N$11=Smrek)),0,IF(AND(Oprávnené_výdavky_obnova!DK58&gt;=0.3,N56&gt;=0.3),1,0)))</f>
        <v/>
      </c>
      <c r="AA56" s="164" t="str">
        <f t="array" ref="AA56">IF($D56="","",IF(AND(O56&gt;=0.3,I56="nie",Oprávnené_výdavky_obnova!DL58&gt;=0.3,OR($O$11=Smrek)),0,IF(AND(Oprávnené_výdavky_obnova!DL58&gt;=0.3,O56&gt;=0.3),1,0)))</f>
        <v/>
      </c>
      <c r="AB56" s="164" t="str">
        <f t="array" ref="AB56">IF($D56="","",IF(AND(P56&gt;=0.3,I56="nie",Oprávnené_výdavky_obnova!DM58&gt;=0.3,OR($P$11=Smrek)),0,IF(AND(Oprávnené_výdavky_obnova!DM58&gt;=0.3,P56&gt;=0.3),1,0)))</f>
        <v/>
      </c>
      <c r="AC56" s="164" t="str">
        <f t="array" ref="AC56">IF($D56="","",IF(AND(Q56&gt;=0.3,I56="nie",Oprávnené_výdavky_obnova!DN58&gt;=0.3,OR($Q$11=Smrek)),0,IF(AND(Oprávnené_výdavky_obnova!DN58&gt;=0.3,Q56&gt;=0.3),1,0)))</f>
        <v/>
      </c>
      <c r="AD56" s="164" t="str">
        <f t="array" ref="AD56">IF($D56="","",IF(AND(R56&gt;=0.3,I56="nie",Oprávnené_výdavky_obnova!DO58&gt;=0.3,OR($R$11=Smrek)),0,IF(AND(Oprávnené_výdavky_obnova!DO58&gt;=0.3,R56&gt;=0.3),1,0)))</f>
        <v/>
      </c>
      <c r="AE56" s="164" t="str">
        <f t="array" ref="AE56">IF($D56="","",IF(AND(S56&gt;=0.3,I56="nie",Oprávnené_výdavky_obnova!DP58&gt;=0.3,OR($S$11=Smrek)),0,IF(AND(Oprávnené_výdavky_obnova!DP58&gt;=0.3,S56&gt;=0.3),1,0)))</f>
        <v/>
      </c>
      <c r="AF56" s="164">
        <f t="shared" si="5"/>
        <v>0</v>
      </c>
      <c r="AG56" s="164" t="str">
        <f t="array" ref="AG56">IF($D56="","",IF(AND(J56&gt;=0.1,I56="nie",Oprávnené_výdavky_obnova!DG58&gt;=0.1,OR($J$11=Smrek)),0,IF(AND(Oprávnené_výdavky_obnova!DG58&gt;=0.1,J56&gt;=0.1),1,0)))</f>
        <v/>
      </c>
      <c r="AH56" s="164" t="str">
        <f t="array" ref="AH56">IF($D56="","",IF(AND(K56&gt;=0.1,I56="nie",Oprávnené_výdavky_obnova!DH58&gt;=0.1,OR($K$11=Smrek)),0,IF(AND(Oprávnené_výdavky_obnova!DH58&gt;=0.1,K56&gt;=0.1),1,0)))</f>
        <v/>
      </c>
      <c r="AI56" s="164" t="str">
        <f t="array" ref="AI56">IF($D56="","",IF(AND(L56&gt;=0.1,I56="nie",Oprávnené_výdavky_obnova!DI58&gt;=0.1,OR($L$11=Smrek)),0,IF(AND(Oprávnené_výdavky_obnova!DI58&gt;=0.1,L56&gt;=0.1),1,0)))</f>
        <v/>
      </c>
      <c r="AJ56" s="164" t="str">
        <f t="array" ref="AJ56">IF($D56="","",IF(AND(M56&gt;=0.1,I56="nie",Oprávnené_výdavky_obnova!DJ58&gt;=0.1,OR($M$11=Smrek)),0,IF(AND(Oprávnené_výdavky_obnova!DJ58&gt;=0.1,M56&gt;=0.1),1,0)))</f>
        <v/>
      </c>
      <c r="AK56" s="164" t="str">
        <f t="array" ref="AK56">IF($D56="","",IF(AND(N56&gt;=0.1,I56="nie",Oprávnené_výdavky_obnova!DK58&gt;=0.1,OR($N$11=Smrek)),0,IF(AND(Oprávnené_výdavky_obnova!DK58&gt;=0.1,N56&gt;=0.1),1,0)))</f>
        <v/>
      </c>
      <c r="AL56" s="164" t="str">
        <f t="array" ref="AL56">IF($D56="","",IF(AND(O56&gt;=0.1,I56="nie",Oprávnené_výdavky_obnova!DL58&gt;=0.1,OR($O$11=Smrek)),0,IF(AND(Oprávnené_výdavky_obnova!DL58&gt;=0.1,O56&gt;=0.1),1,0)))</f>
        <v/>
      </c>
      <c r="AM56" s="164" t="str">
        <f t="array" ref="AM56">IF($D56="","",IF(AND(P56&gt;=0.1,I56="nie",Oprávnené_výdavky_obnova!DM58&gt;=0.1,OR($P$11=Smrek)),0,IF(AND(Oprávnené_výdavky_obnova!DM58&gt;=0.1,P56&gt;=0.1),1,0)))</f>
        <v/>
      </c>
      <c r="AN56" s="164" t="str">
        <f t="array" ref="AN56">IF($D56="","",IF(AND(Q56&gt;=0.1,I56="nie",Oprávnené_výdavky_obnova!DN58&gt;=0.1,OR($Q$11=Smrek)),0,IF(AND(Oprávnené_výdavky_obnova!DN58&gt;=0.1,Q56&gt;=0.1),1,0)))</f>
        <v/>
      </c>
      <c r="AO56" s="164" t="str">
        <f t="array" ref="AO56">IF($D56="","",IF(AND(R56&gt;=0.1,I56="nie",Oprávnené_výdavky_obnova!DO58&gt;=0.1,OR($R$11=Smrek)),0,IF(AND(Oprávnené_výdavky_obnova!DO58&gt;=0.1,R56&gt;=0.1),1,0)))</f>
        <v/>
      </c>
      <c r="AP56" s="164" t="str">
        <f t="array" ref="AP56">IF($D56="","",IF(AND(S56&gt;=0.1,I56="nie",Oprávnené_výdavky_obnova!DP58&gt;=0.1,OR($S$11=Smrek)),0,IF(AND(Oprávnené_výdavky_obnova!DP58&gt;=0.1,S56&gt;=0.1),1,0)))</f>
        <v/>
      </c>
      <c r="AQ56" s="164">
        <f t="shared" si="6"/>
        <v>0</v>
      </c>
      <c r="AR56" s="132">
        <f t="shared" si="7"/>
        <v>0</v>
      </c>
      <c r="AS56" s="132" t="str">
        <f t="shared" si="8"/>
        <v/>
      </c>
      <c r="AT56" s="164">
        <f>IF(AND(J56="",OR(Oprávnené_výdavky_obnova!CW58&gt;0,Oprávnené_výdavky_obnova!DG58&gt;0)),1,0)</f>
        <v>0</v>
      </c>
      <c r="AU56" s="164">
        <f>IF(AND(K56="",OR(Oprávnené_výdavky_obnova!CX58&gt;0,Oprávnené_výdavky_obnova!DH58&gt;0)),1,0)</f>
        <v>0</v>
      </c>
      <c r="AV56" s="164">
        <f>IF(AND(L56="",OR(Oprávnené_výdavky_obnova!CY58&gt;0,Oprávnené_výdavky_obnova!DI58&gt;0)),1,0)</f>
        <v>0</v>
      </c>
      <c r="AW56" s="164">
        <f>IF(AND(M56="",OR(Oprávnené_výdavky_obnova!CZ58&gt;0,Oprávnené_výdavky_obnova!DJ58&gt;0)),1,0)</f>
        <v>0</v>
      </c>
      <c r="AX56" s="164">
        <f>IF(AND(N56="",OR(Oprávnené_výdavky_obnova!DA58&gt;0,Oprávnené_výdavky_obnova!DK58&gt;0)),1,0)</f>
        <v>0</v>
      </c>
      <c r="AY56" s="164">
        <f>IF(AND(O56="",OR(Oprávnené_výdavky_obnova!DB58&gt;0,Oprávnené_výdavky_obnova!DL58&gt;0)),1,0)</f>
        <v>0</v>
      </c>
      <c r="AZ56" s="164">
        <f>IF(AND(P56="",OR(Oprávnené_výdavky_obnova!DC58&gt;0,Oprávnené_výdavky_obnova!DM58&gt;0)),1,0)</f>
        <v>0</v>
      </c>
      <c r="BA56" s="164">
        <f>IF(AND(Q56="",OR(Oprávnené_výdavky_obnova!DD58&gt;0,Oprávnené_výdavky_obnova!DN58&gt;0)),1,0)</f>
        <v>0</v>
      </c>
      <c r="BB56" s="164">
        <f>IF(AND(R56="",OR(Oprávnené_výdavky_obnova!DE58&gt;0,Oprávnené_výdavky_obnova!DO58&gt;0)),1,0)</f>
        <v>0</v>
      </c>
      <c r="BC56" s="164">
        <f>IF(AND(S56="",OR(Oprávnené_výdavky_obnova!DF58&gt;0,Oprávnené_výdavky_obnova!DP58&gt;0)),1,0)</f>
        <v>0</v>
      </c>
      <c r="BE56" s="132">
        <f t="array" ref="BE56">IF(AND($J$13=Smrek,OR(V56&gt;=0.3,AG56&gt;=0.1)),1,0)</f>
        <v>0</v>
      </c>
      <c r="BF56" s="132">
        <f t="array" ref="BF56">IF(AND($JK56=Smrek,OR(W56&gt;=0.3,AH56&gt;=0.1)),1,0)</f>
        <v>0</v>
      </c>
      <c r="BG56" s="132">
        <f t="array" ref="BG56">IF(AND($L$13=Smrek,OR(X56&gt;=0.3,AI56&gt;=0.1)),1,0)</f>
        <v>0</v>
      </c>
      <c r="BH56" s="132">
        <f t="array" ref="BH56">IF(AND($M$13=Smrek,OR(Y56&gt;=0.3,AJ56&gt;=0.1)),1,0)</f>
        <v>0</v>
      </c>
      <c r="BI56" s="132">
        <f t="array" ref="BI56">IF(AND($N$13=Smrek,OR(Z56&gt;=0.3,AK56&gt;=0.1)),1,0)</f>
        <v>0</v>
      </c>
      <c r="BJ56" s="132">
        <f t="array" ref="BJ56">IF(AND($O$13=Smrek,OR(AA56&gt;=0.3,AL56&gt;=0.1)),1,0)</f>
        <v>0</v>
      </c>
      <c r="BK56" s="132">
        <f t="array" ref="BK56">IF(AND($P$13=Smrek,OR(AB56&gt;=0.3,AM56&gt;=0.1)),1,0)</f>
        <v>0</v>
      </c>
      <c r="BL56" s="132">
        <f t="array" ref="BL56">IF(AND($Q$13=Smrek,OR(AC56&gt;=0.3,AN56&gt;=0.1)),1,0)</f>
        <v>0</v>
      </c>
      <c r="BM56" s="132">
        <f t="array" ref="BM56">IF(AND($R$13=Smrek,OR(AD56&gt;=0.3,AO56&gt;=0.1)),1,0)</f>
        <v>0</v>
      </c>
      <c r="BN56" s="132">
        <f t="array" ref="BN56">IF(AND($S$13=Smrek,OR(AE56&gt;=0.3,AP56&gt;=0.1)),1,0)</f>
        <v>0</v>
      </c>
      <c r="BO56" s="206" t="str">
        <f t="shared" si="9"/>
        <v/>
      </c>
    </row>
    <row r="57" spans="1:67" ht="17.100000000000001" customHeight="1" x14ac:dyDescent="0.25">
      <c r="A57" s="144">
        <v>45</v>
      </c>
      <c r="B57" s="180" t="str">
        <f>IF(Oprávnené_výdavky_obnova!AL59="","",Oprávnené_výdavky_obnova!AN59)</f>
        <v/>
      </c>
      <c r="C57" s="181" t="str">
        <f>IF(Oprávnené_výdavky_obnova!AL59="","",Oprávnené_výdavky_obnova!B59)</f>
        <v/>
      </c>
      <c r="D57" s="182" t="str">
        <f>IF(Oprávnené_výdavky_obnova!AL59="","",Oprávnené_výdavky_obnova!AO59)</f>
        <v/>
      </c>
      <c r="E57" s="182" t="str">
        <f>IF(Oprávnené_výdavky_obnova!AL59="","",Oprávnené_výdavky_obnova!AP59)</f>
        <v/>
      </c>
      <c r="F57" s="182" t="str">
        <f>IF(Oprávnené_výdavky_obnova!AL59="","",Oprávnené_výdavky_obnova!AQ59)</f>
        <v/>
      </c>
      <c r="G57" s="183" t="str">
        <f>IF(Oprávnené_výdavky_obnova!AL59="","",Oprávnené_výdavky_obnova!I59)</f>
        <v/>
      </c>
      <c r="H57" s="208" t="str">
        <f>IF(D57="","",SUMIFS(Oprávnené_výdavky_obnova!$K$15:$K$214,JPRL,BO57,Oprávnené_výdavky_obnova!$J$15:$J$214,Oprávnené_výdavky_obnova!$CC$8)+SUMIFS(Oprávnené_výdavky_obnova!$K$15:$K$214,JPRL,BO57,Oprávnené_výdavky_obnova!$J$15:$J$214,Oprávnené_výdavky_obnova!$CC$9))</f>
        <v/>
      </c>
      <c r="I57" s="179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32">
        <f t="array" ref="T57">IF(AND(D57&lt;&gt;"",OR($J$11=Smrek,$K$11=Smrek,$L$11=Smrek,$M$11=Smrek,$N$11=Smrek,$O$11=Smrek,$P$11=Smrek,$Q$11=Smrek,$R$11=Smrek,$S$11=Smrek)),1,0)</f>
        <v>0</v>
      </c>
      <c r="U57" s="132">
        <f t="shared" si="4"/>
        <v>0</v>
      </c>
      <c r="V57" s="164" t="str">
        <f t="array" ref="V57">IF($D57="","",IF(AND(J57&gt;=0.3,I57="nie",Oprávnené_výdavky_obnova!DG59&gt;=0.3,OR($J$11=Smrek)),0,IF(AND(Oprávnené_výdavky_obnova!DG59&gt;=0.3,J57&gt;=0.3),1,0)))</f>
        <v/>
      </c>
      <c r="W57" s="164" t="str">
        <f t="array" ref="W57">IF($D57="","",IF(AND(K57&gt;=0.3,I57="nie",Oprávnené_výdavky_obnova!DH59&gt;=0.3,OR($K$11=Smrek)),0,IF(AND(Oprávnené_výdavky_obnova!DH59&gt;=0.3,K57&gt;=0.3),1,0)))</f>
        <v/>
      </c>
      <c r="X57" s="164" t="str">
        <f t="array" ref="X57">IF($D57="","",IF(AND(L57&gt;=0.3,I57="nie",Oprávnené_výdavky_obnova!DI59&gt;=0.3,OR($L$11=Smrek)),0,IF(AND(Oprávnené_výdavky_obnova!DI59&gt;=0.3,L57&gt;=0.3),1,0)))</f>
        <v/>
      </c>
      <c r="Y57" s="164" t="str">
        <f t="array" ref="Y57">IF($D57="","",IF(AND(M57&gt;=0.3,I57="nie",Oprávnené_výdavky_obnova!DJ59&gt;=0.3,OR($M$11=Smrek)),0,IF(AND(Oprávnené_výdavky_obnova!DJ59&gt;=0.3,M57&gt;=0.3),1,0)))</f>
        <v/>
      </c>
      <c r="Z57" s="164" t="str">
        <f t="array" ref="Z57">IF($D57="","",IF(AND(N57&gt;=0.3,I57="nie",Oprávnené_výdavky_obnova!DK59&gt;=0.3,OR($N$11=Smrek)),0,IF(AND(Oprávnené_výdavky_obnova!DK59&gt;=0.3,N57&gt;=0.3),1,0)))</f>
        <v/>
      </c>
      <c r="AA57" s="164" t="str">
        <f t="array" ref="AA57">IF($D57="","",IF(AND(O57&gt;=0.3,I57="nie",Oprávnené_výdavky_obnova!DL59&gt;=0.3,OR($O$11=Smrek)),0,IF(AND(Oprávnené_výdavky_obnova!DL59&gt;=0.3,O57&gt;=0.3),1,0)))</f>
        <v/>
      </c>
      <c r="AB57" s="164" t="str">
        <f t="array" ref="AB57">IF($D57="","",IF(AND(P57&gt;=0.3,I57="nie",Oprávnené_výdavky_obnova!DM59&gt;=0.3,OR($P$11=Smrek)),0,IF(AND(Oprávnené_výdavky_obnova!DM59&gt;=0.3,P57&gt;=0.3),1,0)))</f>
        <v/>
      </c>
      <c r="AC57" s="164" t="str">
        <f t="array" ref="AC57">IF($D57="","",IF(AND(Q57&gt;=0.3,I57="nie",Oprávnené_výdavky_obnova!DN59&gt;=0.3,OR($Q$11=Smrek)),0,IF(AND(Oprávnené_výdavky_obnova!DN59&gt;=0.3,Q57&gt;=0.3),1,0)))</f>
        <v/>
      </c>
      <c r="AD57" s="164" t="str">
        <f t="array" ref="AD57">IF($D57="","",IF(AND(R57&gt;=0.3,I57="nie",Oprávnené_výdavky_obnova!DO59&gt;=0.3,OR($R$11=Smrek)),0,IF(AND(Oprávnené_výdavky_obnova!DO59&gt;=0.3,R57&gt;=0.3),1,0)))</f>
        <v/>
      </c>
      <c r="AE57" s="164" t="str">
        <f t="array" ref="AE57">IF($D57="","",IF(AND(S57&gt;=0.3,I57="nie",Oprávnené_výdavky_obnova!DP59&gt;=0.3,OR($S$11=Smrek)),0,IF(AND(Oprávnené_výdavky_obnova!DP59&gt;=0.3,S57&gt;=0.3),1,0)))</f>
        <v/>
      </c>
      <c r="AF57" s="164">
        <f t="shared" si="5"/>
        <v>0</v>
      </c>
      <c r="AG57" s="164" t="str">
        <f t="array" ref="AG57">IF($D57="","",IF(AND(J57&gt;=0.1,I57="nie",Oprávnené_výdavky_obnova!DG59&gt;=0.1,OR($J$11=Smrek)),0,IF(AND(Oprávnené_výdavky_obnova!DG59&gt;=0.1,J57&gt;=0.1),1,0)))</f>
        <v/>
      </c>
      <c r="AH57" s="164" t="str">
        <f t="array" ref="AH57">IF($D57="","",IF(AND(K57&gt;=0.1,I57="nie",Oprávnené_výdavky_obnova!DH59&gt;=0.1,OR($K$11=Smrek)),0,IF(AND(Oprávnené_výdavky_obnova!DH59&gt;=0.1,K57&gt;=0.1),1,0)))</f>
        <v/>
      </c>
      <c r="AI57" s="164" t="str">
        <f t="array" ref="AI57">IF($D57="","",IF(AND(L57&gt;=0.1,I57="nie",Oprávnené_výdavky_obnova!DI59&gt;=0.1,OR($L$11=Smrek)),0,IF(AND(Oprávnené_výdavky_obnova!DI59&gt;=0.1,L57&gt;=0.1),1,0)))</f>
        <v/>
      </c>
      <c r="AJ57" s="164" t="str">
        <f t="array" ref="AJ57">IF($D57="","",IF(AND(M57&gt;=0.1,I57="nie",Oprávnené_výdavky_obnova!DJ59&gt;=0.1,OR($M$11=Smrek)),0,IF(AND(Oprávnené_výdavky_obnova!DJ59&gt;=0.1,M57&gt;=0.1),1,0)))</f>
        <v/>
      </c>
      <c r="AK57" s="164" t="str">
        <f t="array" ref="AK57">IF($D57="","",IF(AND(N57&gt;=0.1,I57="nie",Oprávnené_výdavky_obnova!DK59&gt;=0.1,OR($N$11=Smrek)),0,IF(AND(Oprávnené_výdavky_obnova!DK59&gt;=0.1,N57&gt;=0.1),1,0)))</f>
        <v/>
      </c>
      <c r="AL57" s="164" t="str">
        <f t="array" ref="AL57">IF($D57="","",IF(AND(O57&gt;=0.1,I57="nie",Oprávnené_výdavky_obnova!DL59&gt;=0.1,OR($O$11=Smrek)),0,IF(AND(Oprávnené_výdavky_obnova!DL59&gt;=0.1,O57&gt;=0.1),1,0)))</f>
        <v/>
      </c>
      <c r="AM57" s="164" t="str">
        <f t="array" ref="AM57">IF($D57="","",IF(AND(P57&gt;=0.1,I57="nie",Oprávnené_výdavky_obnova!DM59&gt;=0.1,OR($P$11=Smrek)),0,IF(AND(Oprávnené_výdavky_obnova!DM59&gt;=0.1,P57&gt;=0.1),1,0)))</f>
        <v/>
      </c>
      <c r="AN57" s="164" t="str">
        <f t="array" ref="AN57">IF($D57="","",IF(AND(Q57&gt;=0.1,I57="nie",Oprávnené_výdavky_obnova!DN59&gt;=0.1,OR($Q$11=Smrek)),0,IF(AND(Oprávnené_výdavky_obnova!DN59&gt;=0.1,Q57&gt;=0.1),1,0)))</f>
        <v/>
      </c>
      <c r="AO57" s="164" t="str">
        <f t="array" ref="AO57">IF($D57="","",IF(AND(R57&gt;=0.1,I57="nie",Oprávnené_výdavky_obnova!DO59&gt;=0.1,OR($R$11=Smrek)),0,IF(AND(Oprávnené_výdavky_obnova!DO59&gt;=0.1,R57&gt;=0.1),1,0)))</f>
        <v/>
      </c>
      <c r="AP57" s="164" t="str">
        <f t="array" ref="AP57">IF($D57="","",IF(AND(S57&gt;=0.1,I57="nie",Oprávnené_výdavky_obnova!DP59&gt;=0.1,OR($S$11=Smrek)),0,IF(AND(Oprávnené_výdavky_obnova!DP59&gt;=0.1,S57&gt;=0.1),1,0)))</f>
        <v/>
      </c>
      <c r="AQ57" s="164">
        <f t="shared" si="6"/>
        <v>0</v>
      </c>
      <c r="AR57" s="132">
        <f t="shared" si="7"/>
        <v>0</v>
      </c>
      <c r="AS57" s="132" t="str">
        <f t="shared" si="8"/>
        <v/>
      </c>
      <c r="AT57" s="164">
        <f>IF(AND(J57="",OR(Oprávnené_výdavky_obnova!CW59&gt;0,Oprávnené_výdavky_obnova!DG59&gt;0)),1,0)</f>
        <v>0</v>
      </c>
      <c r="AU57" s="164">
        <f>IF(AND(K57="",OR(Oprávnené_výdavky_obnova!CX59&gt;0,Oprávnené_výdavky_obnova!DH59&gt;0)),1,0)</f>
        <v>0</v>
      </c>
      <c r="AV57" s="164">
        <f>IF(AND(L57="",OR(Oprávnené_výdavky_obnova!CY59&gt;0,Oprávnené_výdavky_obnova!DI59&gt;0)),1,0)</f>
        <v>0</v>
      </c>
      <c r="AW57" s="164">
        <f>IF(AND(M57="",OR(Oprávnené_výdavky_obnova!CZ59&gt;0,Oprávnené_výdavky_obnova!DJ59&gt;0)),1,0)</f>
        <v>0</v>
      </c>
      <c r="AX57" s="164">
        <f>IF(AND(N57="",OR(Oprávnené_výdavky_obnova!DA59&gt;0,Oprávnené_výdavky_obnova!DK59&gt;0)),1,0)</f>
        <v>0</v>
      </c>
      <c r="AY57" s="164">
        <f>IF(AND(O57="",OR(Oprávnené_výdavky_obnova!DB59&gt;0,Oprávnené_výdavky_obnova!DL59&gt;0)),1,0)</f>
        <v>0</v>
      </c>
      <c r="AZ57" s="164">
        <f>IF(AND(P57="",OR(Oprávnené_výdavky_obnova!DC59&gt;0,Oprávnené_výdavky_obnova!DM59&gt;0)),1,0)</f>
        <v>0</v>
      </c>
      <c r="BA57" s="164">
        <f>IF(AND(Q57="",OR(Oprávnené_výdavky_obnova!DD59&gt;0,Oprávnené_výdavky_obnova!DN59&gt;0)),1,0)</f>
        <v>0</v>
      </c>
      <c r="BB57" s="164">
        <f>IF(AND(R57="",OR(Oprávnené_výdavky_obnova!DE59&gt;0,Oprávnené_výdavky_obnova!DO59&gt;0)),1,0)</f>
        <v>0</v>
      </c>
      <c r="BC57" s="164">
        <f>IF(AND(S57="",OR(Oprávnené_výdavky_obnova!DF59&gt;0,Oprávnené_výdavky_obnova!DP59&gt;0)),1,0)</f>
        <v>0</v>
      </c>
      <c r="BE57" s="132">
        <f t="array" ref="BE57">IF(AND($J$13=Smrek,OR(V57&gt;=0.3,AG57&gt;=0.1)),1,0)</f>
        <v>0</v>
      </c>
      <c r="BF57" s="132">
        <f t="array" ref="BF57">IF(AND($JK57=Smrek,OR(W57&gt;=0.3,AH57&gt;=0.1)),1,0)</f>
        <v>0</v>
      </c>
      <c r="BG57" s="132">
        <f t="array" ref="BG57">IF(AND($L$13=Smrek,OR(X57&gt;=0.3,AI57&gt;=0.1)),1,0)</f>
        <v>0</v>
      </c>
      <c r="BH57" s="132">
        <f t="array" ref="BH57">IF(AND($M$13=Smrek,OR(Y57&gt;=0.3,AJ57&gt;=0.1)),1,0)</f>
        <v>0</v>
      </c>
      <c r="BI57" s="132">
        <f t="array" ref="BI57">IF(AND($N$13=Smrek,OR(Z57&gt;=0.3,AK57&gt;=0.1)),1,0)</f>
        <v>0</v>
      </c>
      <c r="BJ57" s="132">
        <f t="array" ref="BJ57">IF(AND($O$13=Smrek,OR(AA57&gt;=0.3,AL57&gt;=0.1)),1,0)</f>
        <v>0</v>
      </c>
      <c r="BK57" s="132">
        <f t="array" ref="BK57">IF(AND($P$13=Smrek,OR(AB57&gt;=0.3,AM57&gt;=0.1)),1,0)</f>
        <v>0</v>
      </c>
      <c r="BL57" s="132">
        <f t="array" ref="BL57">IF(AND($Q$13=Smrek,OR(AC57&gt;=0.3,AN57&gt;=0.1)),1,0)</f>
        <v>0</v>
      </c>
      <c r="BM57" s="132">
        <f t="array" ref="BM57">IF(AND($R$13=Smrek,OR(AD57&gt;=0.3,AO57&gt;=0.1)),1,0)</f>
        <v>0</v>
      </c>
      <c r="BN57" s="132">
        <f t="array" ref="BN57">IF(AND($S$13=Smrek,OR(AE57&gt;=0.3,AP57&gt;=0.1)),1,0)</f>
        <v>0</v>
      </c>
      <c r="BO57" s="206" t="str">
        <f t="shared" si="9"/>
        <v/>
      </c>
    </row>
    <row r="58" spans="1:67" ht="17.100000000000001" customHeight="1" x14ac:dyDescent="0.25">
      <c r="A58" s="144">
        <v>46</v>
      </c>
      <c r="B58" s="180" t="str">
        <f>IF(Oprávnené_výdavky_obnova!AL60="","",Oprávnené_výdavky_obnova!AN60)</f>
        <v/>
      </c>
      <c r="C58" s="181" t="str">
        <f>IF(Oprávnené_výdavky_obnova!AL60="","",Oprávnené_výdavky_obnova!B60)</f>
        <v/>
      </c>
      <c r="D58" s="182" t="str">
        <f>IF(Oprávnené_výdavky_obnova!AL60="","",Oprávnené_výdavky_obnova!AO60)</f>
        <v/>
      </c>
      <c r="E58" s="182" t="str">
        <f>IF(Oprávnené_výdavky_obnova!AL60="","",Oprávnené_výdavky_obnova!AP60)</f>
        <v/>
      </c>
      <c r="F58" s="182" t="str">
        <f>IF(Oprávnené_výdavky_obnova!AL60="","",Oprávnené_výdavky_obnova!AQ60)</f>
        <v/>
      </c>
      <c r="G58" s="183" t="str">
        <f>IF(Oprávnené_výdavky_obnova!AL60="","",Oprávnené_výdavky_obnova!I60)</f>
        <v/>
      </c>
      <c r="H58" s="208" t="str">
        <f>IF(D58="","",SUMIFS(Oprávnené_výdavky_obnova!$K$15:$K$214,JPRL,BO58,Oprávnené_výdavky_obnova!$J$15:$J$214,Oprávnené_výdavky_obnova!$CC$8)+SUMIFS(Oprávnené_výdavky_obnova!$K$15:$K$214,JPRL,BO58,Oprávnené_výdavky_obnova!$J$15:$J$214,Oprávnené_výdavky_obnova!$CC$9))</f>
        <v/>
      </c>
      <c r="I58" s="179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32">
        <f t="array" ref="T58">IF(AND(D58&lt;&gt;"",OR($J$11=Smrek,$K$11=Smrek,$L$11=Smrek,$M$11=Smrek,$N$11=Smrek,$O$11=Smrek,$P$11=Smrek,$Q$11=Smrek,$R$11=Smrek,$S$11=Smrek)),1,0)</f>
        <v>0</v>
      </c>
      <c r="U58" s="132">
        <f t="shared" si="4"/>
        <v>0</v>
      </c>
      <c r="V58" s="164" t="str">
        <f t="array" ref="V58">IF($D58="","",IF(AND(J58&gt;=0.3,I58="nie",Oprávnené_výdavky_obnova!DG60&gt;=0.3,OR($J$11=Smrek)),0,IF(AND(Oprávnené_výdavky_obnova!DG60&gt;=0.3,J58&gt;=0.3),1,0)))</f>
        <v/>
      </c>
      <c r="W58" s="164" t="str">
        <f t="array" ref="W58">IF($D58="","",IF(AND(K58&gt;=0.3,I58="nie",Oprávnené_výdavky_obnova!DH60&gt;=0.3,OR($K$11=Smrek)),0,IF(AND(Oprávnené_výdavky_obnova!DH60&gt;=0.3,K58&gt;=0.3),1,0)))</f>
        <v/>
      </c>
      <c r="X58" s="164" t="str">
        <f t="array" ref="X58">IF($D58="","",IF(AND(L58&gt;=0.3,I58="nie",Oprávnené_výdavky_obnova!DI60&gt;=0.3,OR($L$11=Smrek)),0,IF(AND(Oprávnené_výdavky_obnova!DI60&gt;=0.3,L58&gt;=0.3),1,0)))</f>
        <v/>
      </c>
      <c r="Y58" s="164" t="str">
        <f t="array" ref="Y58">IF($D58="","",IF(AND(M58&gt;=0.3,I58="nie",Oprávnené_výdavky_obnova!DJ60&gt;=0.3,OR($M$11=Smrek)),0,IF(AND(Oprávnené_výdavky_obnova!DJ60&gt;=0.3,M58&gt;=0.3),1,0)))</f>
        <v/>
      </c>
      <c r="Z58" s="164" t="str">
        <f t="array" ref="Z58">IF($D58="","",IF(AND(N58&gt;=0.3,I58="nie",Oprávnené_výdavky_obnova!DK60&gt;=0.3,OR($N$11=Smrek)),0,IF(AND(Oprávnené_výdavky_obnova!DK60&gt;=0.3,N58&gt;=0.3),1,0)))</f>
        <v/>
      </c>
      <c r="AA58" s="164" t="str">
        <f t="array" ref="AA58">IF($D58="","",IF(AND(O58&gt;=0.3,I58="nie",Oprávnené_výdavky_obnova!DL60&gt;=0.3,OR($O$11=Smrek)),0,IF(AND(Oprávnené_výdavky_obnova!DL60&gt;=0.3,O58&gt;=0.3),1,0)))</f>
        <v/>
      </c>
      <c r="AB58" s="164" t="str">
        <f t="array" ref="AB58">IF($D58="","",IF(AND(P58&gt;=0.3,I58="nie",Oprávnené_výdavky_obnova!DM60&gt;=0.3,OR($P$11=Smrek)),0,IF(AND(Oprávnené_výdavky_obnova!DM60&gt;=0.3,P58&gt;=0.3),1,0)))</f>
        <v/>
      </c>
      <c r="AC58" s="164" t="str">
        <f t="array" ref="AC58">IF($D58="","",IF(AND(Q58&gt;=0.3,I58="nie",Oprávnené_výdavky_obnova!DN60&gt;=0.3,OR($Q$11=Smrek)),0,IF(AND(Oprávnené_výdavky_obnova!DN60&gt;=0.3,Q58&gt;=0.3),1,0)))</f>
        <v/>
      </c>
      <c r="AD58" s="164" t="str">
        <f t="array" ref="AD58">IF($D58="","",IF(AND(R58&gt;=0.3,I58="nie",Oprávnené_výdavky_obnova!DO60&gt;=0.3,OR($R$11=Smrek)),0,IF(AND(Oprávnené_výdavky_obnova!DO60&gt;=0.3,R58&gt;=0.3),1,0)))</f>
        <v/>
      </c>
      <c r="AE58" s="164" t="str">
        <f t="array" ref="AE58">IF($D58="","",IF(AND(S58&gt;=0.3,I58="nie",Oprávnené_výdavky_obnova!DP60&gt;=0.3,OR($S$11=Smrek)),0,IF(AND(Oprávnené_výdavky_obnova!DP60&gt;=0.3,S58&gt;=0.3),1,0)))</f>
        <v/>
      </c>
      <c r="AF58" s="164">
        <f t="shared" si="5"/>
        <v>0</v>
      </c>
      <c r="AG58" s="164" t="str">
        <f t="array" ref="AG58">IF($D58="","",IF(AND(J58&gt;=0.1,I58="nie",Oprávnené_výdavky_obnova!DG60&gt;=0.1,OR($J$11=Smrek)),0,IF(AND(Oprávnené_výdavky_obnova!DG60&gt;=0.1,J58&gt;=0.1),1,0)))</f>
        <v/>
      </c>
      <c r="AH58" s="164" t="str">
        <f t="array" ref="AH58">IF($D58="","",IF(AND(K58&gt;=0.1,I58="nie",Oprávnené_výdavky_obnova!DH60&gt;=0.1,OR($K$11=Smrek)),0,IF(AND(Oprávnené_výdavky_obnova!DH60&gt;=0.1,K58&gt;=0.1),1,0)))</f>
        <v/>
      </c>
      <c r="AI58" s="164" t="str">
        <f t="array" ref="AI58">IF($D58="","",IF(AND(L58&gt;=0.1,I58="nie",Oprávnené_výdavky_obnova!DI60&gt;=0.1,OR($L$11=Smrek)),0,IF(AND(Oprávnené_výdavky_obnova!DI60&gt;=0.1,L58&gt;=0.1),1,0)))</f>
        <v/>
      </c>
      <c r="AJ58" s="164" t="str">
        <f t="array" ref="AJ58">IF($D58="","",IF(AND(M58&gt;=0.1,I58="nie",Oprávnené_výdavky_obnova!DJ60&gt;=0.1,OR($M$11=Smrek)),0,IF(AND(Oprávnené_výdavky_obnova!DJ60&gt;=0.1,M58&gt;=0.1),1,0)))</f>
        <v/>
      </c>
      <c r="AK58" s="164" t="str">
        <f t="array" ref="AK58">IF($D58="","",IF(AND(N58&gt;=0.1,I58="nie",Oprávnené_výdavky_obnova!DK60&gt;=0.1,OR($N$11=Smrek)),0,IF(AND(Oprávnené_výdavky_obnova!DK60&gt;=0.1,N58&gt;=0.1),1,0)))</f>
        <v/>
      </c>
      <c r="AL58" s="164" t="str">
        <f t="array" ref="AL58">IF($D58="","",IF(AND(O58&gt;=0.1,I58="nie",Oprávnené_výdavky_obnova!DL60&gt;=0.1,OR($O$11=Smrek)),0,IF(AND(Oprávnené_výdavky_obnova!DL60&gt;=0.1,O58&gt;=0.1),1,0)))</f>
        <v/>
      </c>
      <c r="AM58" s="164" t="str">
        <f t="array" ref="AM58">IF($D58="","",IF(AND(P58&gt;=0.1,I58="nie",Oprávnené_výdavky_obnova!DM60&gt;=0.1,OR($P$11=Smrek)),0,IF(AND(Oprávnené_výdavky_obnova!DM60&gt;=0.1,P58&gt;=0.1),1,0)))</f>
        <v/>
      </c>
      <c r="AN58" s="164" t="str">
        <f t="array" ref="AN58">IF($D58="","",IF(AND(Q58&gt;=0.1,I58="nie",Oprávnené_výdavky_obnova!DN60&gt;=0.1,OR($Q$11=Smrek)),0,IF(AND(Oprávnené_výdavky_obnova!DN60&gt;=0.1,Q58&gt;=0.1),1,0)))</f>
        <v/>
      </c>
      <c r="AO58" s="164" t="str">
        <f t="array" ref="AO58">IF($D58="","",IF(AND(R58&gt;=0.1,I58="nie",Oprávnené_výdavky_obnova!DO60&gt;=0.1,OR($R$11=Smrek)),0,IF(AND(Oprávnené_výdavky_obnova!DO60&gt;=0.1,R58&gt;=0.1),1,0)))</f>
        <v/>
      </c>
      <c r="AP58" s="164" t="str">
        <f t="array" ref="AP58">IF($D58="","",IF(AND(S58&gt;=0.1,I58="nie",Oprávnené_výdavky_obnova!DP60&gt;=0.1,OR($S$11=Smrek)),0,IF(AND(Oprávnené_výdavky_obnova!DP60&gt;=0.1,S58&gt;=0.1),1,0)))</f>
        <v/>
      </c>
      <c r="AQ58" s="164">
        <f t="shared" si="6"/>
        <v>0</v>
      </c>
      <c r="AR58" s="132">
        <f t="shared" si="7"/>
        <v>0</v>
      </c>
      <c r="AS58" s="132" t="str">
        <f t="shared" si="8"/>
        <v/>
      </c>
      <c r="AT58" s="164">
        <f>IF(AND(J58="",OR(Oprávnené_výdavky_obnova!CW60&gt;0,Oprávnené_výdavky_obnova!DG60&gt;0)),1,0)</f>
        <v>0</v>
      </c>
      <c r="AU58" s="164">
        <f>IF(AND(K58="",OR(Oprávnené_výdavky_obnova!CX60&gt;0,Oprávnené_výdavky_obnova!DH60&gt;0)),1,0)</f>
        <v>0</v>
      </c>
      <c r="AV58" s="164">
        <f>IF(AND(L58="",OR(Oprávnené_výdavky_obnova!CY60&gt;0,Oprávnené_výdavky_obnova!DI60&gt;0)),1,0)</f>
        <v>0</v>
      </c>
      <c r="AW58" s="164">
        <f>IF(AND(M58="",OR(Oprávnené_výdavky_obnova!CZ60&gt;0,Oprávnené_výdavky_obnova!DJ60&gt;0)),1,0)</f>
        <v>0</v>
      </c>
      <c r="AX58" s="164">
        <f>IF(AND(N58="",OR(Oprávnené_výdavky_obnova!DA60&gt;0,Oprávnené_výdavky_obnova!DK60&gt;0)),1,0)</f>
        <v>0</v>
      </c>
      <c r="AY58" s="164">
        <f>IF(AND(O58="",OR(Oprávnené_výdavky_obnova!DB60&gt;0,Oprávnené_výdavky_obnova!DL60&gt;0)),1,0)</f>
        <v>0</v>
      </c>
      <c r="AZ58" s="164">
        <f>IF(AND(P58="",OR(Oprávnené_výdavky_obnova!DC60&gt;0,Oprávnené_výdavky_obnova!DM60&gt;0)),1,0)</f>
        <v>0</v>
      </c>
      <c r="BA58" s="164">
        <f>IF(AND(Q58="",OR(Oprávnené_výdavky_obnova!DD60&gt;0,Oprávnené_výdavky_obnova!DN60&gt;0)),1,0)</f>
        <v>0</v>
      </c>
      <c r="BB58" s="164">
        <f>IF(AND(R58="",OR(Oprávnené_výdavky_obnova!DE60&gt;0,Oprávnené_výdavky_obnova!DO60&gt;0)),1,0)</f>
        <v>0</v>
      </c>
      <c r="BC58" s="164">
        <f>IF(AND(S58="",OR(Oprávnené_výdavky_obnova!DF60&gt;0,Oprávnené_výdavky_obnova!DP60&gt;0)),1,0)</f>
        <v>0</v>
      </c>
      <c r="BE58" s="132">
        <f t="array" ref="BE58">IF(AND($J$13=Smrek,OR(V58&gt;=0.3,AG58&gt;=0.1)),1,0)</f>
        <v>0</v>
      </c>
      <c r="BF58" s="132">
        <f t="array" ref="BF58">IF(AND($JK58=Smrek,OR(W58&gt;=0.3,AH58&gt;=0.1)),1,0)</f>
        <v>0</v>
      </c>
      <c r="BG58" s="132">
        <f t="array" ref="BG58">IF(AND($L$13=Smrek,OR(X58&gt;=0.3,AI58&gt;=0.1)),1,0)</f>
        <v>0</v>
      </c>
      <c r="BH58" s="132">
        <f t="array" ref="BH58">IF(AND($M$13=Smrek,OR(Y58&gt;=0.3,AJ58&gt;=0.1)),1,0)</f>
        <v>0</v>
      </c>
      <c r="BI58" s="132">
        <f t="array" ref="BI58">IF(AND($N$13=Smrek,OR(Z58&gt;=0.3,AK58&gt;=0.1)),1,0)</f>
        <v>0</v>
      </c>
      <c r="BJ58" s="132">
        <f t="array" ref="BJ58">IF(AND($O$13=Smrek,OR(AA58&gt;=0.3,AL58&gt;=0.1)),1,0)</f>
        <v>0</v>
      </c>
      <c r="BK58" s="132">
        <f t="array" ref="BK58">IF(AND($P$13=Smrek,OR(AB58&gt;=0.3,AM58&gt;=0.1)),1,0)</f>
        <v>0</v>
      </c>
      <c r="BL58" s="132">
        <f t="array" ref="BL58">IF(AND($Q$13=Smrek,OR(AC58&gt;=0.3,AN58&gt;=0.1)),1,0)</f>
        <v>0</v>
      </c>
      <c r="BM58" s="132">
        <f t="array" ref="BM58">IF(AND($R$13=Smrek,OR(AD58&gt;=0.3,AO58&gt;=0.1)),1,0)</f>
        <v>0</v>
      </c>
      <c r="BN58" s="132">
        <f t="array" ref="BN58">IF(AND($S$13=Smrek,OR(AE58&gt;=0.3,AP58&gt;=0.1)),1,0)</f>
        <v>0</v>
      </c>
      <c r="BO58" s="206" t="str">
        <f t="shared" si="9"/>
        <v/>
      </c>
    </row>
    <row r="59" spans="1:67" ht="17.100000000000001" customHeight="1" x14ac:dyDescent="0.25">
      <c r="A59" s="144">
        <v>47</v>
      </c>
      <c r="B59" s="180" t="str">
        <f>IF(Oprávnené_výdavky_obnova!AL61="","",Oprávnené_výdavky_obnova!AN61)</f>
        <v/>
      </c>
      <c r="C59" s="181" t="str">
        <f>IF(Oprávnené_výdavky_obnova!AL61="","",Oprávnené_výdavky_obnova!B61)</f>
        <v/>
      </c>
      <c r="D59" s="182" t="str">
        <f>IF(Oprávnené_výdavky_obnova!AL61="","",Oprávnené_výdavky_obnova!AO61)</f>
        <v/>
      </c>
      <c r="E59" s="182" t="str">
        <f>IF(Oprávnené_výdavky_obnova!AL61="","",Oprávnené_výdavky_obnova!AP61)</f>
        <v/>
      </c>
      <c r="F59" s="182" t="str">
        <f>IF(Oprávnené_výdavky_obnova!AL61="","",Oprávnené_výdavky_obnova!AQ61)</f>
        <v/>
      </c>
      <c r="G59" s="183" t="str">
        <f>IF(Oprávnené_výdavky_obnova!AL61="","",Oprávnené_výdavky_obnova!I61)</f>
        <v/>
      </c>
      <c r="H59" s="208" t="str">
        <f>IF(D59="","",SUMIFS(Oprávnené_výdavky_obnova!$K$15:$K$214,JPRL,BO59,Oprávnené_výdavky_obnova!$J$15:$J$214,Oprávnené_výdavky_obnova!$CC$8)+SUMIFS(Oprávnené_výdavky_obnova!$K$15:$K$214,JPRL,BO59,Oprávnené_výdavky_obnova!$J$15:$J$214,Oprávnené_výdavky_obnova!$CC$9))</f>
        <v/>
      </c>
      <c r="I59" s="179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32">
        <f t="array" ref="T59">IF(AND(D59&lt;&gt;"",OR($J$11=Smrek,$K$11=Smrek,$L$11=Smrek,$M$11=Smrek,$N$11=Smrek,$O$11=Smrek,$P$11=Smrek,$Q$11=Smrek,$R$11=Smrek,$S$11=Smrek)),1,0)</f>
        <v>0</v>
      </c>
      <c r="U59" s="132">
        <f t="shared" si="4"/>
        <v>0</v>
      </c>
      <c r="V59" s="164" t="str">
        <f t="array" ref="V59">IF($D59="","",IF(AND(J59&gt;=0.3,I59="nie",Oprávnené_výdavky_obnova!DG61&gt;=0.3,OR($J$11=Smrek)),0,IF(AND(Oprávnené_výdavky_obnova!DG61&gt;=0.3,J59&gt;=0.3),1,0)))</f>
        <v/>
      </c>
      <c r="W59" s="164" t="str">
        <f t="array" ref="W59">IF($D59="","",IF(AND(K59&gt;=0.3,I59="nie",Oprávnené_výdavky_obnova!DH61&gt;=0.3,OR($K$11=Smrek)),0,IF(AND(Oprávnené_výdavky_obnova!DH61&gt;=0.3,K59&gt;=0.3),1,0)))</f>
        <v/>
      </c>
      <c r="X59" s="164" t="str">
        <f t="array" ref="X59">IF($D59="","",IF(AND(L59&gt;=0.3,I59="nie",Oprávnené_výdavky_obnova!DI61&gt;=0.3,OR($L$11=Smrek)),0,IF(AND(Oprávnené_výdavky_obnova!DI61&gt;=0.3,L59&gt;=0.3),1,0)))</f>
        <v/>
      </c>
      <c r="Y59" s="164" t="str">
        <f t="array" ref="Y59">IF($D59="","",IF(AND(M59&gt;=0.3,I59="nie",Oprávnené_výdavky_obnova!DJ61&gt;=0.3,OR($M$11=Smrek)),0,IF(AND(Oprávnené_výdavky_obnova!DJ61&gt;=0.3,M59&gt;=0.3),1,0)))</f>
        <v/>
      </c>
      <c r="Z59" s="164" t="str">
        <f t="array" ref="Z59">IF($D59="","",IF(AND(N59&gt;=0.3,I59="nie",Oprávnené_výdavky_obnova!DK61&gt;=0.3,OR($N$11=Smrek)),0,IF(AND(Oprávnené_výdavky_obnova!DK61&gt;=0.3,N59&gt;=0.3),1,0)))</f>
        <v/>
      </c>
      <c r="AA59" s="164" t="str">
        <f t="array" ref="AA59">IF($D59="","",IF(AND(O59&gt;=0.3,I59="nie",Oprávnené_výdavky_obnova!DL61&gt;=0.3,OR($O$11=Smrek)),0,IF(AND(Oprávnené_výdavky_obnova!DL61&gt;=0.3,O59&gt;=0.3),1,0)))</f>
        <v/>
      </c>
      <c r="AB59" s="164" t="str">
        <f t="array" ref="AB59">IF($D59="","",IF(AND(P59&gt;=0.3,I59="nie",Oprávnené_výdavky_obnova!DM61&gt;=0.3,OR($P$11=Smrek)),0,IF(AND(Oprávnené_výdavky_obnova!DM61&gt;=0.3,P59&gt;=0.3),1,0)))</f>
        <v/>
      </c>
      <c r="AC59" s="164" t="str">
        <f t="array" ref="AC59">IF($D59="","",IF(AND(Q59&gt;=0.3,I59="nie",Oprávnené_výdavky_obnova!DN61&gt;=0.3,OR($Q$11=Smrek)),0,IF(AND(Oprávnené_výdavky_obnova!DN61&gt;=0.3,Q59&gt;=0.3),1,0)))</f>
        <v/>
      </c>
      <c r="AD59" s="164" t="str">
        <f t="array" ref="AD59">IF($D59="","",IF(AND(R59&gt;=0.3,I59="nie",Oprávnené_výdavky_obnova!DO61&gt;=0.3,OR($R$11=Smrek)),0,IF(AND(Oprávnené_výdavky_obnova!DO61&gt;=0.3,R59&gt;=0.3),1,0)))</f>
        <v/>
      </c>
      <c r="AE59" s="164" t="str">
        <f t="array" ref="AE59">IF($D59="","",IF(AND(S59&gt;=0.3,I59="nie",Oprávnené_výdavky_obnova!DP61&gt;=0.3,OR($S$11=Smrek)),0,IF(AND(Oprávnené_výdavky_obnova!DP61&gt;=0.3,S59&gt;=0.3),1,0)))</f>
        <v/>
      </c>
      <c r="AF59" s="164">
        <f t="shared" si="5"/>
        <v>0</v>
      </c>
      <c r="AG59" s="164" t="str">
        <f t="array" ref="AG59">IF($D59="","",IF(AND(J59&gt;=0.1,I59="nie",Oprávnené_výdavky_obnova!DG61&gt;=0.1,OR($J$11=Smrek)),0,IF(AND(Oprávnené_výdavky_obnova!DG61&gt;=0.1,J59&gt;=0.1),1,0)))</f>
        <v/>
      </c>
      <c r="AH59" s="164" t="str">
        <f t="array" ref="AH59">IF($D59="","",IF(AND(K59&gt;=0.1,I59="nie",Oprávnené_výdavky_obnova!DH61&gt;=0.1,OR($K$11=Smrek)),0,IF(AND(Oprávnené_výdavky_obnova!DH61&gt;=0.1,K59&gt;=0.1),1,0)))</f>
        <v/>
      </c>
      <c r="AI59" s="164" t="str">
        <f t="array" ref="AI59">IF($D59="","",IF(AND(L59&gt;=0.1,I59="nie",Oprávnené_výdavky_obnova!DI61&gt;=0.1,OR($L$11=Smrek)),0,IF(AND(Oprávnené_výdavky_obnova!DI61&gt;=0.1,L59&gt;=0.1),1,0)))</f>
        <v/>
      </c>
      <c r="AJ59" s="164" t="str">
        <f t="array" ref="AJ59">IF($D59="","",IF(AND(M59&gt;=0.1,I59="nie",Oprávnené_výdavky_obnova!DJ61&gt;=0.1,OR($M$11=Smrek)),0,IF(AND(Oprávnené_výdavky_obnova!DJ61&gt;=0.1,M59&gt;=0.1),1,0)))</f>
        <v/>
      </c>
      <c r="AK59" s="164" t="str">
        <f t="array" ref="AK59">IF($D59="","",IF(AND(N59&gt;=0.1,I59="nie",Oprávnené_výdavky_obnova!DK61&gt;=0.1,OR($N$11=Smrek)),0,IF(AND(Oprávnené_výdavky_obnova!DK61&gt;=0.1,N59&gt;=0.1),1,0)))</f>
        <v/>
      </c>
      <c r="AL59" s="164" t="str">
        <f t="array" ref="AL59">IF($D59="","",IF(AND(O59&gt;=0.1,I59="nie",Oprávnené_výdavky_obnova!DL61&gt;=0.1,OR($O$11=Smrek)),0,IF(AND(Oprávnené_výdavky_obnova!DL61&gt;=0.1,O59&gt;=0.1),1,0)))</f>
        <v/>
      </c>
      <c r="AM59" s="164" t="str">
        <f t="array" ref="AM59">IF($D59="","",IF(AND(P59&gt;=0.1,I59="nie",Oprávnené_výdavky_obnova!DM61&gt;=0.1,OR($P$11=Smrek)),0,IF(AND(Oprávnené_výdavky_obnova!DM61&gt;=0.1,P59&gt;=0.1),1,0)))</f>
        <v/>
      </c>
      <c r="AN59" s="164" t="str">
        <f t="array" ref="AN59">IF($D59="","",IF(AND(Q59&gt;=0.1,I59="nie",Oprávnené_výdavky_obnova!DN61&gt;=0.1,OR($Q$11=Smrek)),0,IF(AND(Oprávnené_výdavky_obnova!DN61&gt;=0.1,Q59&gt;=0.1),1,0)))</f>
        <v/>
      </c>
      <c r="AO59" s="164" t="str">
        <f t="array" ref="AO59">IF($D59="","",IF(AND(R59&gt;=0.1,I59="nie",Oprávnené_výdavky_obnova!DO61&gt;=0.1,OR($R$11=Smrek)),0,IF(AND(Oprávnené_výdavky_obnova!DO61&gt;=0.1,R59&gt;=0.1),1,0)))</f>
        <v/>
      </c>
      <c r="AP59" s="164" t="str">
        <f t="array" ref="AP59">IF($D59="","",IF(AND(S59&gt;=0.1,I59="nie",Oprávnené_výdavky_obnova!DP61&gt;=0.1,OR($S$11=Smrek)),0,IF(AND(Oprávnené_výdavky_obnova!DP61&gt;=0.1,S59&gt;=0.1),1,0)))</f>
        <v/>
      </c>
      <c r="AQ59" s="164">
        <f t="shared" si="6"/>
        <v>0</v>
      </c>
      <c r="AR59" s="132">
        <f t="shared" si="7"/>
        <v>0</v>
      </c>
      <c r="AS59" s="132" t="str">
        <f t="shared" si="8"/>
        <v/>
      </c>
      <c r="AT59" s="164">
        <f>IF(AND(J59="",OR(Oprávnené_výdavky_obnova!CW61&gt;0,Oprávnené_výdavky_obnova!DG61&gt;0)),1,0)</f>
        <v>0</v>
      </c>
      <c r="AU59" s="164">
        <f>IF(AND(K59="",OR(Oprávnené_výdavky_obnova!CX61&gt;0,Oprávnené_výdavky_obnova!DH61&gt;0)),1,0)</f>
        <v>0</v>
      </c>
      <c r="AV59" s="164">
        <f>IF(AND(L59="",OR(Oprávnené_výdavky_obnova!CY61&gt;0,Oprávnené_výdavky_obnova!DI61&gt;0)),1,0)</f>
        <v>0</v>
      </c>
      <c r="AW59" s="164">
        <f>IF(AND(M59="",OR(Oprávnené_výdavky_obnova!CZ61&gt;0,Oprávnené_výdavky_obnova!DJ61&gt;0)),1,0)</f>
        <v>0</v>
      </c>
      <c r="AX59" s="164">
        <f>IF(AND(N59="",OR(Oprávnené_výdavky_obnova!DA61&gt;0,Oprávnené_výdavky_obnova!DK61&gt;0)),1,0)</f>
        <v>0</v>
      </c>
      <c r="AY59" s="164">
        <f>IF(AND(O59="",OR(Oprávnené_výdavky_obnova!DB61&gt;0,Oprávnené_výdavky_obnova!DL61&gt;0)),1,0)</f>
        <v>0</v>
      </c>
      <c r="AZ59" s="164">
        <f>IF(AND(P59="",OR(Oprávnené_výdavky_obnova!DC61&gt;0,Oprávnené_výdavky_obnova!DM61&gt;0)),1,0)</f>
        <v>0</v>
      </c>
      <c r="BA59" s="164">
        <f>IF(AND(Q59="",OR(Oprávnené_výdavky_obnova!DD61&gt;0,Oprávnené_výdavky_obnova!DN61&gt;0)),1,0)</f>
        <v>0</v>
      </c>
      <c r="BB59" s="164">
        <f>IF(AND(R59="",OR(Oprávnené_výdavky_obnova!DE61&gt;0,Oprávnené_výdavky_obnova!DO61&gt;0)),1,0)</f>
        <v>0</v>
      </c>
      <c r="BC59" s="164">
        <f>IF(AND(S59="",OR(Oprávnené_výdavky_obnova!DF61&gt;0,Oprávnené_výdavky_obnova!DP61&gt;0)),1,0)</f>
        <v>0</v>
      </c>
      <c r="BE59" s="132">
        <f t="array" ref="BE59">IF(AND($J$13=Smrek,OR(V59&gt;=0.3,AG59&gt;=0.1)),1,0)</f>
        <v>0</v>
      </c>
      <c r="BF59" s="132">
        <f t="array" ref="BF59">IF(AND($JK59=Smrek,OR(W59&gt;=0.3,AH59&gt;=0.1)),1,0)</f>
        <v>0</v>
      </c>
      <c r="BG59" s="132">
        <f t="array" ref="BG59">IF(AND($L$13=Smrek,OR(X59&gt;=0.3,AI59&gt;=0.1)),1,0)</f>
        <v>0</v>
      </c>
      <c r="BH59" s="132">
        <f t="array" ref="BH59">IF(AND($M$13=Smrek,OR(Y59&gt;=0.3,AJ59&gt;=0.1)),1,0)</f>
        <v>0</v>
      </c>
      <c r="BI59" s="132">
        <f t="array" ref="BI59">IF(AND($N$13=Smrek,OR(Z59&gt;=0.3,AK59&gt;=0.1)),1,0)</f>
        <v>0</v>
      </c>
      <c r="BJ59" s="132">
        <f t="array" ref="BJ59">IF(AND($O$13=Smrek,OR(AA59&gt;=0.3,AL59&gt;=0.1)),1,0)</f>
        <v>0</v>
      </c>
      <c r="BK59" s="132">
        <f t="array" ref="BK59">IF(AND($P$13=Smrek,OR(AB59&gt;=0.3,AM59&gt;=0.1)),1,0)</f>
        <v>0</v>
      </c>
      <c r="BL59" s="132">
        <f t="array" ref="BL59">IF(AND($Q$13=Smrek,OR(AC59&gt;=0.3,AN59&gt;=0.1)),1,0)</f>
        <v>0</v>
      </c>
      <c r="BM59" s="132">
        <f t="array" ref="BM59">IF(AND($R$13=Smrek,OR(AD59&gt;=0.3,AO59&gt;=0.1)),1,0)</f>
        <v>0</v>
      </c>
      <c r="BN59" s="132">
        <f t="array" ref="BN59">IF(AND($S$13=Smrek,OR(AE59&gt;=0.3,AP59&gt;=0.1)),1,0)</f>
        <v>0</v>
      </c>
      <c r="BO59" s="206" t="str">
        <f t="shared" si="9"/>
        <v/>
      </c>
    </row>
    <row r="60" spans="1:67" ht="17.100000000000001" customHeight="1" x14ac:dyDescent="0.25">
      <c r="A60" s="144">
        <v>48</v>
      </c>
      <c r="B60" s="180" t="str">
        <f>IF(Oprávnené_výdavky_obnova!AL62="","",Oprávnené_výdavky_obnova!AN62)</f>
        <v/>
      </c>
      <c r="C60" s="181" t="str">
        <f>IF(Oprávnené_výdavky_obnova!AL62="","",Oprávnené_výdavky_obnova!B62)</f>
        <v/>
      </c>
      <c r="D60" s="182" t="str">
        <f>IF(Oprávnené_výdavky_obnova!AL62="","",Oprávnené_výdavky_obnova!AO62)</f>
        <v/>
      </c>
      <c r="E60" s="182" t="str">
        <f>IF(Oprávnené_výdavky_obnova!AL62="","",Oprávnené_výdavky_obnova!AP62)</f>
        <v/>
      </c>
      <c r="F60" s="182" t="str">
        <f>IF(Oprávnené_výdavky_obnova!AL62="","",Oprávnené_výdavky_obnova!AQ62)</f>
        <v/>
      </c>
      <c r="G60" s="183" t="str">
        <f>IF(Oprávnené_výdavky_obnova!AL62="","",Oprávnené_výdavky_obnova!I62)</f>
        <v/>
      </c>
      <c r="H60" s="208" t="str">
        <f>IF(D60="","",SUMIFS(Oprávnené_výdavky_obnova!$K$15:$K$214,JPRL,BO60,Oprávnené_výdavky_obnova!$J$15:$J$214,Oprávnené_výdavky_obnova!$CC$8)+SUMIFS(Oprávnené_výdavky_obnova!$K$15:$K$214,JPRL,BO60,Oprávnené_výdavky_obnova!$J$15:$J$214,Oprávnené_výdavky_obnova!$CC$9))</f>
        <v/>
      </c>
      <c r="I60" s="179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32">
        <f t="array" ref="T60">IF(AND(D60&lt;&gt;"",OR($J$11=Smrek,$K$11=Smrek,$L$11=Smrek,$M$11=Smrek,$N$11=Smrek,$O$11=Smrek,$P$11=Smrek,$Q$11=Smrek,$R$11=Smrek,$S$11=Smrek)),1,0)</f>
        <v>0</v>
      </c>
      <c r="U60" s="132">
        <f t="shared" si="4"/>
        <v>0</v>
      </c>
      <c r="V60" s="164" t="str">
        <f t="array" ref="V60">IF($D60="","",IF(AND(J60&gt;=0.3,I60="nie",Oprávnené_výdavky_obnova!DG62&gt;=0.3,OR($J$11=Smrek)),0,IF(AND(Oprávnené_výdavky_obnova!DG62&gt;=0.3,J60&gt;=0.3),1,0)))</f>
        <v/>
      </c>
      <c r="W60" s="164" t="str">
        <f t="array" ref="W60">IF($D60="","",IF(AND(K60&gt;=0.3,I60="nie",Oprávnené_výdavky_obnova!DH62&gt;=0.3,OR($K$11=Smrek)),0,IF(AND(Oprávnené_výdavky_obnova!DH62&gt;=0.3,K60&gt;=0.3),1,0)))</f>
        <v/>
      </c>
      <c r="X60" s="164" t="str">
        <f t="array" ref="X60">IF($D60="","",IF(AND(L60&gt;=0.3,I60="nie",Oprávnené_výdavky_obnova!DI62&gt;=0.3,OR($L$11=Smrek)),0,IF(AND(Oprávnené_výdavky_obnova!DI62&gt;=0.3,L60&gt;=0.3),1,0)))</f>
        <v/>
      </c>
      <c r="Y60" s="164" t="str">
        <f t="array" ref="Y60">IF($D60="","",IF(AND(M60&gt;=0.3,I60="nie",Oprávnené_výdavky_obnova!DJ62&gt;=0.3,OR($M$11=Smrek)),0,IF(AND(Oprávnené_výdavky_obnova!DJ62&gt;=0.3,M60&gt;=0.3),1,0)))</f>
        <v/>
      </c>
      <c r="Z60" s="164" t="str">
        <f t="array" ref="Z60">IF($D60="","",IF(AND(N60&gt;=0.3,I60="nie",Oprávnené_výdavky_obnova!DK62&gt;=0.3,OR($N$11=Smrek)),0,IF(AND(Oprávnené_výdavky_obnova!DK62&gt;=0.3,N60&gt;=0.3),1,0)))</f>
        <v/>
      </c>
      <c r="AA60" s="164" t="str">
        <f t="array" ref="AA60">IF($D60="","",IF(AND(O60&gt;=0.3,I60="nie",Oprávnené_výdavky_obnova!DL62&gt;=0.3,OR($O$11=Smrek)),0,IF(AND(Oprávnené_výdavky_obnova!DL62&gt;=0.3,O60&gt;=0.3),1,0)))</f>
        <v/>
      </c>
      <c r="AB60" s="164" t="str">
        <f t="array" ref="AB60">IF($D60="","",IF(AND(P60&gt;=0.3,I60="nie",Oprávnené_výdavky_obnova!DM62&gt;=0.3,OR($P$11=Smrek)),0,IF(AND(Oprávnené_výdavky_obnova!DM62&gt;=0.3,P60&gt;=0.3),1,0)))</f>
        <v/>
      </c>
      <c r="AC60" s="164" t="str">
        <f t="array" ref="AC60">IF($D60="","",IF(AND(Q60&gt;=0.3,I60="nie",Oprávnené_výdavky_obnova!DN62&gt;=0.3,OR($Q$11=Smrek)),0,IF(AND(Oprávnené_výdavky_obnova!DN62&gt;=0.3,Q60&gt;=0.3),1,0)))</f>
        <v/>
      </c>
      <c r="AD60" s="164" t="str">
        <f t="array" ref="AD60">IF($D60="","",IF(AND(R60&gt;=0.3,I60="nie",Oprávnené_výdavky_obnova!DO62&gt;=0.3,OR($R$11=Smrek)),0,IF(AND(Oprávnené_výdavky_obnova!DO62&gt;=0.3,R60&gt;=0.3),1,0)))</f>
        <v/>
      </c>
      <c r="AE60" s="164" t="str">
        <f t="array" ref="AE60">IF($D60="","",IF(AND(S60&gt;=0.3,I60="nie",Oprávnené_výdavky_obnova!DP62&gt;=0.3,OR($S$11=Smrek)),0,IF(AND(Oprávnené_výdavky_obnova!DP62&gt;=0.3,S60&gt;=0.3),1,0)))</f>
        <v/>
      </c>
      <c r="AF60" s="164">
        <f t="shared" si="5"/>
        <v>0</v>
      </c>
      <c r="AG60" s="164" t="str">
        <f t="array" ref="AG60">IF($D60="","",IF(AND(J60&gt;=0.1,I60="nie",Oprávnené_výdavky_obnova!DG62&gt;=0.1,OR($J$11=Smrek)),0,IF(AND(Oprávnené_výdavky_obnova!DG62&gt;=0.1,J60&gt;=0.1),1,0)))</f>
        <v/>
      </c>
      <c r="AH60" s="164" t="str">
        <f t="array" ref="AH60">IF($D60="","",IF(AND(K60&gt;=0.1,I60="nie",Oprávnené_výdavky_obnova!DH62&gt;=0.1,OR($K$11=Smrek)),0,IF(AND(Oprávnené_výdavky_obnova!DH62&gt;=0.1,K60&gt;=0.1),1,0)))</f>
        <v/>
      </c>
      <c r="AI60" s="164" t="str">
        <f t="array" ref="AI60">IF($D60="","",IF(AND(L60&gt;=0.1,I60="nie",Oprávnené_výdavky_obnova!DI62&gt;=0.1,OR($L$11=Smrek)),0,IF(AND(Oprávnené_výdavky_obnova!DI62&gt;=0.1,L60&gt;=0.1),1,0)))</f>
        <v/>
      </c>
      <c r="AJ60" s="164" t="str">
        <f t="array" ref="AJ60">IF($D60="","",IF(AND(M60&gt;=0.1,I60="nie",Oprávnené_výdavky_obnova!DJ62&gt;=0.1,OR($M$11=Smrek)),0,IF(AND(Oprávnené_výdavky_obnova!DJ62&gt;=0.1,M60&gt;=0.1),1,0)))</f>
        <v/>
      </c>
      <c r="AK60" s="164" t="str">
        <f t="array" ref="AK60">IF($D60="","",IF(AND(N60&gt;=0.1,I60="nie",Oprávnené_výdavky_obnova!DK62&gt;=0.1,OR($N$11=Smrek)),0,IF(AND(Oprávnené_výdavky_obnova!DK62&gt;=0.1,N60&gt;=0.1),1,0)))</f>
        <v/>
      </c>
      <c r="AL60" s="164" t="str">
        <f t="array" ref="AL60">IF($D60="","",IF(AND(O60&gt;=0.1,I60="nie",Oprávnené_výdavky_obnova!DL62&gt;=0.1,OR($O$11=Smrek)),0,IF(AND(Oprávnené_výdavky_obnova!DL62&gt;=0.1,O60&gt;=0.1),1,0)))</f>
        <v/>
      </c>
      <c r="AM60" s="164" t="str">
        <f t="array" ref="AM60">IF($D60="","",IF(AND(P60&gt;=0.1,I60="nie",Oprávnené_výdavky_obnova!DM62&gt;=0.1,OR($P$11=Smrek)),0,IF(AND(Oprávnené_výdavky_obnova!DM62&gt;=0.1,P60&gt;=0.1),1,0)))</f>
        <v/>
      </c>
      <c r="AN60" s="164" t="str">
        <f t="array" ref="AN60">IF($D60="","",IF(AND(Q60&gt;=0.1,I60="nie",Oprávnené_výdavky_obnova!DN62&gt;=0.1,OR($Q$11=Smrek)),0,IF(AND(Oprávnené_výdavky_obnova!DN62&gt;=0.1,Q60&gt;=0.1),1,0)))</f>
        <v/>
      </c>
      <c r="AO60" s="164" t="str">
        <f t="array" ref="AO60">IF($D60="","",IF(AND(R60&gt;=0.1,I60="nie",Oprávnené_výdavky_obnova!DO62&gt;=0.1,OR($R$11=Smrek)),0,IF(AND(Oprávnené_výdavky_obnova!DO62&gt;=0.1,R60&gt;=0.1),1,0)))</f>
        <v/>
      </c>
      <c r="AP60" s="164" t="str">
        <f t="array" ref="AP60">IF($D60="","",IF(AND(S60&gt;=0.1,I60="nie",Oprávnené_výdavky_obnova!DP62&gt;=0.1,OR($S$11=Smrek)),0,IF(AND(Oprávnené_výdavky_obnova!DP62&gt;=0.1,S60&gt;=0.1),1,0)))</f>
        <v/>
      </c>
      <c r="AQ60" s="164">
        <f t="shared" si="6"/>
        <v>0</v>
      </c>
      <c r="AR60" s="132">
        <f t="shared" si="7"/>
        <v>0</v>
      </c>
      <c r="AS60" s="132" t="str">
        <f t="shared" si="8"/>
        <v/>
      </c>
      <c r="AT60" s="164">
        <f>IF(AND(J60="",OR(Oprávnené_výdavky_obnova!CW62&gt;0,Oprávnené_výdavky_obnova!DG62&gt;0)),1,0)</f>
        <v>0</v>
      </c>
      <c r="AU60" s="164">
        <f>IF(AND(K60="",OR(Oprávnené_výdavky_obnova!CX62&gt;0,Oprávnené_výdavky_obnova!DH62&gt;0)),1,0)</f>
        <v>0</v>
      </c>
      <c r="AV60" s="164">
        <f>IF(AND(L60="",OR(Oprávnené_výdavky_obnova!CY62&gt;0,Oprávnené_výdavky_obnova!DI62&gt;0)),1,0)</f>
        <v>0</v>
      </c>
      <c r="AW60" s="164">
        <f>IF(AND(M60="",OR(Oprávnené_výdavky_obnova!CZ62&gt;0,Oprávnené_výdavky_obnova!DJ62&gt;0)),1,0)</f>
        <v>0</v>
      </c>
      <c r="AX60" s="164">
        <f>IF(AND(N60="",OR(Oprávnené_výdavky_obnova!DA62&gt;0,Oprávnené_výdavky_obnova!DK62&gt;0)),1,0)</f>
        <v>0</v>
      </c>
      <c r="AY60" s="164">
        <f>IF(AND(O60="",OR(Oprávnené_výdavky_obnova!DB62&gt;0,Oprávnené_výdavky_obnova!DL62&gt;0)),1,0)</f>
        <v>0</v>
      </c>
      <c r="AZ60" s="164">
        <f>IF(AND(P60="",OR(Oprávnené_výdavky_obnova!DC62&gt;0,Oprávnené_výdavky_obnova!DM62&gt;0)),1,0)</f>
        <v>0</v>
      </c>
      <c r="BA60" s="164">
        <f>IF(AND(Q60="",OR(Oprávnené_výdavky_obnova!DD62&gt;0,Oprávnené_výdavky_obnova!DN62&gt;0)),1,0)</f>
        <v>0</v>
      </c>
      <c r="BB60" s="164">
        <f>IF(AND(R60="",OR(Oprávnené_výdavky_obnova!DE62&gt;0,Oprávnené_výdavky_obnova!DO62&gt;0)),1,0)</f>
        <v>0</v>
      </c>
      <c r="BC60" s="164">
        <f>IF(AND(S60="",OR(Oprávnené_výdavky_obnova!DF62&gt;0,Oprávnené_výdavky_obnova!DP62&gt;0)),1,0)</f>
        <v>0</v>
      </c>
      <c r="BE60" s="132">
        <f t="array" ref="BE60">IF(AND($J$13=Smrek,OR(V60&gt;=0.3,AG60&gt;=0.1)),1,0)</f>
        <v>0</v>
      </c>
      <c r="BF60" s="132">
        <f t="array" ref="BF60">IF(AND($JK60=Smrek,OR(W60&gt;=0.3,AH60&gt;=0.1)),1,0)</f>
        <v>0</v>
      </c>
      <c r="BG60" s="132">
        <f t="array" ref="BG60">IF(AND($L$13=Smrek,OR(X60&gt;=0.3,AI60&gt;=0.1)),1,0)</f>
        <v>0</v>
      </c>
      <c r="BH60" s="132">
        <f t="array" ref="BH60">IF(AND($M$13=Smrek,OR(Y60&gt;=0.3,AJ60&gt;=0.1)),1,0)</f>
        <v>0</v>
      </c>
      <c r="BI60" s="132">
        <f t="array" ref="BI60">IF(AND($N$13=Smrek,OR(Z60&gt;=0.3,AK60&gt;=0.1)),1,0)</f>
        <v>0</v>
      </c>
      <c r="BJ60" s="132">
        <f t="array" ref="BJ60">IF(AND($O$13=Smrek,OR(AA60&gt;=0.3,AL60&gt;=0.1)),1,0)</f>
        <v>0</v>
      </c>
      <c r="BK60" s="132">
        <f t="array" ref="BK60">IF(AND($P$13=Smrek,OR(AB60&gt;=0.3,AM60&gt;=0.1)),1,0)</f>
        <v>0</v>
      </c>
      <c r="BL60" s="132">
        <f t="array" ref="BL60">IF(AND($Q$13=Smrek,OR(AC60&gt;=0.3,AN60&gt;=0.1)),1,0)</f>
        <v>0</v>
      </c>
      <c r="BM60" s="132">
        <f t="array" ref="BM60">IF(AND($R$13=Smrek,OR(AD60&gt;=0.3,AO60&gt;=0.1)),1,0)</f>
        <v>0</v>
      </c>
      <c r="BN60" s="132">
        <f t="array" ref="BN60">IF(AND($S$13=Smrek,OR(AE60&gt;=0.3,AP60&gt;=0.1)),1,0)</f>
        <v>0</v>
      </c>
      <c r="BO60" s="206" t="str">
        <f t="shared" si="9"/>
        <v/>
      </c>
    </row>
    <row r="61" spans="1:67" ht="17.100000000000001" customHeight="1" x14ac:dyDescent="0.25">
      <c r="A61" s="144">
        <v>49</v>
      </c>
      <c r="B61" s="180" t="str">
        <f>IF(Oprávnené_výdavky_obnova!AL63="","",Oprávnené_výdavky_obnova!AN63)</f>
        <v/>
      </c>
      <c r="C61" s="181" t="str">
        <f>IF(Oprávnené_výdavky_obnova!AL63="","",Oprávnené_výdavky_obnova!B63)</f>
        <v/>
      </c>
      <c r="D61" s="182" t="str">
        <f>IF(Oprávnené_výdavky_obnova!AL63="","",Oprávnené_výdavky_obnova!AO63)</f>
        <v/>
      </c>
      <c r="E61" s="182" t="str">
        <f>IF(Oprávnené_výdavky_obnova!AL63="","",Oprávnené_výdavky_obnova!AP63)</f>
        <v/>
      </c>
      <c r="F61" s="182" t="str">
        <f>IF(Oprávnené_výdavky_obnova!AL63="","",Oprávnené_výdavky_obnova!AQ63)</f>
        <v/>
      </c>
      <c r="G61" s="183" t="str">
        <f>IF(Oprávnené_výdavky_obnova!AL63="","",Oprávnené_výdavky_obnova!I63)</f>
        <v/>
      </c>
      <c r="H61" s="208" t="str">
        <f>IF(D61="","",SUMIFS(Oprávnené_výdavky_obnova!$K$15:$K$214,JPRL,BO61,Oprávnené_výdavky_obnova!$J$15:$J$214,Oprávnené_výdavky_obnova!$CC$8)+SUMIFS(Oprávnené_výdavky_obnova!$K$15:$K$214,JPRL,BO61,Oprávnené_výdavky_obnova!$J$15:$J$214,Oprávnené_výdavky_obnova!$CC$9))</f>
        <v/>
      </c>
      <c r="I61" s="179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32">
        <f t="array" ref="T61">IF(AND(D61&lt;&gt;"",OR($J$11=Smrek,$K$11=Smrek,$L$11=Smrek,$M$11=Smrek,$N$11=Smrek,$O$11=Smrek,$P$11=Smrek,$Q$11=Smrek,$R$11=Smrek,$S$11=Smrek)),1,0)</f>
        <v>0</v>
      </c>
      <c r="U61" s="132">
        <f t="shared" si="4"/>
        <v>0</v>
      </c>
      <c r="V61" s="164" t="str">
        <f t="array" ref="V61">IF($D61="","",IF(AND(J61&gt;=0.3,I61="nie",Oprávnené_výdavky_obnova!DG63&gt;=0.3,OR($J$11=Smrek)),0,IF(AND(Oprávnené_výdavky_obnova!DG63&gt;=0.3,J61&gt;=0.3),1,0)))</f>
        <v/>
      </c>
      <c r="W61" s="164" t="str">
        <f t="array" ref="W61">IF($D61="","",IF(AND(K61&gt;=0.3,I61="nie",Oprávnené_výdavky_obnova!DH63&gt;=0.3,OR($K$11=Smrek)),0,IF(AND(Oprávnené_výdavky_obnova!DH63&gt;=0.3,K61&gt;=0.3),1,0)))</f>
        <v/>
      </c>
      <c r="X61" s="164" t="str">
        <f t="array" ref="X61">IF($D61="","",IF(AND(L61&gt;=0.3,I61="nie",Oprávnené_výdavky_obnova!DI63&gt;=0.3,OR($L$11=Smrek)),0,IF(AND(Oprávnené_výdavky_obnova!DI63&gt;=0.3,L61&gt;=0.3),1,0)))</f>
        <v/>
      </c>
      <c r="Y61" s="164" t="str">
        <f t="array" ref="Y61">IF($D61="","",IF(AND(M61&gt;=0.3,I61="nie",Oprávnené_výdavky_obnova!DJ63&gt;=0.3,OR($M$11=Smrek)),0,IF(AND(Oprávnené_výdavky_obnova!DJ63&gt;=0.3,M61&gt;=0.3),1,0)))</f>
        <v/>
      </c>
      <c r="Z61" s="164" t="str">
        <f t="array" ref="Z61">IF($D61="","",IF(AND(N61&gt;=0.3,I61="nie",Oprávnené_výdavky_obnova!DK63&gt;=0.3,OR($N$11=Smrek)),0,IF(AND(Oprávnené_výdavky_obnova!DK63&gt;=0.3,N61&gt;=0.3),1,0)))</f>
        <v/>
      </c>
      <c r="AA61" s="164" t="str">
        <f t="array" ref="AA61">IF($D61="","",IF(AND(O61&gt;=0.3,I61="nie",Oprávnené_výdavky_obnova!DL63&gt;=0.3,OR($O$11=Smrek)),0,IF(AND(Oprávnené_výdavky_obnova!DL63&gt;=0.3,O61&gt;=0.3),1,0)))</f>
        <v/>
      </c>
      <c r="AB61" s="164" t="str">
        <f t="array" ref="AB61">IF($D61="","",IF(AND(P61&gt;=0.3,I61="nie",Oprávnené_výdavky_obnova!DM63&gt;=0.3,OR($P$11=Smrek)),0,IF(AND(Oprávnené_výdavky_obnova!DM63&gt;=0.3,P61&gt;=0.3),1,0)))</f>
        <v/>
      </c>
      <c r="AC61" s="164" t="str">
        <f t="array" ref="AC61">IF($D61="","",IF(AND(Q61&gt;=0.3,I61="nie",Oprávnené_výdavky_obnova!DN63&gt;=0.3,OR($Q$11=Smrek)),0,IF(AND(Oprávnené_výdavky_obnova!DN63&gt;=0.3,Q61&gt;=0.3),1,0)))</f>
        <v/>
      </c>
      <c r="AD61" s="164" t="str">
        <f t="array" ref="AD61">IF($D61="","",IF(AND(R61&gt;=0.3,I61="nie",Oprávnené_výdavky_obnova!DO63&gt;=0.3,OR($R$11=Smrek)),0,IF(AND(Oprávnené_výdavky_obnova!DO63&gt;=0.3,R61&gt;=0.3),1,0)))</f>
        <v/>
      </c>
      <c r="AE61" s="164" t="str">
        <f t="array" ref="AE61">IF($D61="","",IF(AND(S61&gt;=0.3,I61="nie",Oprávnené_výdavky_obnova!DP63&gt;=0.3,OR($S$11=Smrek)),0,IF(AND(Oprávnené_výdavky_obnova!DP63&gt;=0.3,S61&gt;=0.3),1,0)))</f>
        <v/>
      </c>
      <c r="AF61" s="164">
        <f t="shared" si="5"/>
        <v>0</v>
      </c>
      <c r="AG61" s="164" t="str">
        <f t="array" ref="AG61">IF($D61="","",IF(AND(J61&gt;=0.1,I61="nie",Oprávnené_výdavky_obnova!DG63&gt;=0.1,OR($J$11=Smrek)),0,IF(AND(Oprávnené_výdavky_obnova!DG63&gt;=0.1,J61&gt;=0.1),1,0)))</f>
        <v/>
      </c>
      <c r="AH61" s="164" t="str">
        <f t="array" ref="AH61">IF($D61="","",IF(AND(K61&gt;=0.1,I61="nie",Oprávnené_výdavky_obnova!DH63&gt;=0.1,OR($K$11=Smrek)),0,IF(AND(Oprávnené_výdavky_obnova!DH63&gt;=0.1,K61&gt;=0.1),1,0)))</f>
        <v/>
      </c>
      <c r="AI61" s="164" t="str">
        <f t="array" ref="AI61">IF($D61="","",IF(AND(L61&gt;=0.1,I61="nie",Oprávnené_výdavky_obnova!DI63&gt;=0.1,OR($L$11=Smrek)),0,IF(AND(Oprávnené_výdavky_obnova!DI63&gt;=0.1,L61&gt;=0.1),1,0)))</f>
        <v/>
      </c>
      <c r="AJ61" s="164" t="str">
        <f t="array" ref="AJ61">IF($D61="","",IF(AND(M61&gt;=0.1,I61="nie",Oprávnené_výdavky_obnova!DJ63&gt;=0.1,OR($M$11=Smrek)),0,IF(AND(Oprávnené_výdavky_obnova!DJ63&gt;=0.1,M61&gt;=0.1),1,0)))</f>
        <v/>
      </c>
      <c r="AK61" s="164" t="str">
        <f t="array" ref="AK61">IF($D61="","",IF(AND(N61&gt;=0.1,I61="nie",Oprávnené_výdavky_obnova!DK63&gt;=0.1,OR($N$11=Smrek)),0,IF(AND(Oprávnené_výdavky_obnova!DK63&gt;=0.1,N61&gt;=0.1),1,0)))</f>
        <v/>
      </c>
      <c r="AL61" s="164" t="str">
        <f t="array" ref="AL61">IF($D61="","",IF(AND(O61&gt;=0.1,I61="nie",Oprávnené_výdavky_obnova!DL63&gt;=0.1,OR($O$11=Smrek)),0,IF(AND(Oprávnené_výdavky_obnova!DL63&gt;=0.1,O61&gt;=0.1),1,0)))</f>
        <v/>
      </c>
      <c r="AM61" s="164" t="str">
        <f t="array" ref="AM61">IF($D61="","",IF(AND(P61&gt;=0.1,I61="nie",Oprávnené_výdavky_obnova!DM63&gt;=0.1,OR($P$11=Smrek)),0,IF(AND(Oprávnené_výdavky_obnova!DM63&gt;=0.1,P61&gt;=0.1),1,0)))</f>
        <v/>
      </c>
      <c r="AN61" s="164" t="str">
        <f t="array" ref="AN61">IF($D61="","",IF(AND(Q61&gt;=0.1,I61="nie",Oprávnené_výdavky_obnova!DN63&gt;=0.1,OR($Q$11=Smrek)),0,IF(AND(Oprávnené_výdavky_obnova!DN63&gt;=0.1,Q61&gt;=0.1),1,0)))</f>
        <v/>
      </c>
      <c r="AO61" s="164" t="str">
        <f t="array" ref="AO61">IF($D61="","",IF(AND(R61&gt;=0.1,I61="nie",Oprávnené_výdavky_obnova!DO63&gt;=0.1,OR($R$11=Smrek)),0,IF(AND(Oprávnené_výdavky_obnova!DO63&gt;=0.1,R61&gt;=0.1),1,0)))</f>
        <v/>
      </c>
      <c r="AP61" s="164" t="str">
        <f t="array" ref="AP61">IF($D61="","",IF(AND(S61&gt;=0.1,I61="nie",Oprávnené_výdavky_obnova!DP63&gt;=0.1,OR($S$11=Smrek)),0,IF(AND(Oprávnené_výdavky_obnova!DP63&gt;=0.1,S61&gt;=0.1),1,0)))</f>
        <v/>
      </c>
      <c r="AQ61" s="164">
        <f t="shared" si="6"/>
        <v>0</v>
      </c>
      <c r="AR61" s="132">
        <f t="shared" si="7"/>
        <v>0</v>
      </c>
      <c r="AS61" s="132" t="str">
        <f t="shared" si="8"/>
        <v/>
      </c>
      <c r="AT61" s="164">
        <f>IF(AND(J61="",OR(Oprávnené_výdavky_obnova!CW63&gt;0,Oprávnené_výdavky_obnova!DG63&gt;0)),1,0)</f>
        <v>0</v>
      </c>
      <c r="AU61" s="164">
        <f>IF(AND(K61="",OR(Oprávnené_výdavky_obnova!CX63&gt;0,Oprávnené_výdavky_obnova!DH63&gt;0)),1,0)</f>
        <v>0</v>
      </c>
      <c r="AV61" s="164">
        <f>IF(AND(L61="",OR(Oprávnené_výdavky_obnova!CY63&gt;0,Oprávnené_výdavky_obnova!DI63&gt;0)),1,0)</f>
        <v>0</v>
      </c>
      <c r="AW61" s="164">
        <f>IF(AND(M61="",OR(Oprávnené_výdavky_obnova!CZ63&gt;0,Oprávnené_výdavky_obnova!DJ63&gt;0)),1,0)</f>
        <v>0</v>
      </c>
      <c r="AX61" s="164">
        <f>IF(AND(N61="",OR(Oprávnené_výdavky_obnova!DA63&gt;0,Oprávnené_výdavky_obnova!DK63&gt;0)),1,0)</f>
        <v>0</v>
      </c>
      <c r="AY61" s="164">
        <f>IF(AND(O61="",OR(Oprávnené_výdavky_obnova!DB63&gt;0,Oprávnené_výdavky_obnova!DL63&gt;0)),1,0)</f>
        <v>0</v>
      </c>
      <c r="AZ61" s="164">
        <f>IF(AND(P61="",OR(Oprávnené_výdavky_obnova!DC63&gt;0,Oprávnené_výdavky_obnova!DM63&gt;0)),1,0)</f>
        <v>0</v>
      </c>
      <c r="BA61" s="164">
        <f>IF(AND(Q61="",OR(Oprávnené_výdavky_obnova!DD63&gt;0,Oprávnené_výdavky_obnova!DN63&gt;0)),1,0)</f>
        <v>0</v>
      </c>
      <c r="BB61" s="164">
        <f>IF(AND(R61="",OR(Oprávnené_výdavky_obnova!DE63&gt;0,Oprávnené_výdavky_obnova!DO63&gt;0)),1,0)</f>
        <v>0</v>
      </c>
      <c r="BC61" s="164">
        <f>IF(AND(S61="",OR(Oprávnené_výdavky_obnova!DF63&gt;0,Oprávnené_výdavky_obnova!DP63&gt;0)),1,0)</f>
        <v>0</v>
      </c>
      <c r="BE61" s="132">
        <f t="array" ref="BE61">IF(AND($J$13=Smrek,OR(V61&gt;=0.3,AG61&gt;=0.1)),1,0)</f>
        <v>0</v>
      </c>
      <c r="BF61" s="132">
        <f t="array" ref="BF61">IF(AND($JK61=Smrek,OR(W61&gt;=0.3,AH61&gt;=0.1)),1,0)</f>
        <v>0</v>
      </c>
      <c r="BG61" s="132">
        <f t="array" ref="BG61">IF(AND($L$13=Smrek,OR(X61&gt;=0.3,AI61&gt;=0.1)),1,0)</f>
        <v>0</v>
      </c>
      <c r="BH61" s="132">
        <f t="array" ref="BH61">IF(AND($M$13=Smrek,OR(Y61&gt;=0.3,AJ61&gt;=0.1)),1,0)</f>
        <v>0</v>
      </c>
      <c r="BI61" s="132">
        <f t="array" ref="BI61">IF(AND($N$13=Smrek,OR(Z61&gt;=0.3,AK61&gt;=0.1)),1,0)</f>
        <v>0</v>
      </c>
      <c r="BJ61" s="132">
        <f t="array" ref="BJ61">IF(AND($O$13=Smrek,OR(AA61&gt;=0.3,AL61&gt;=0.1)),1,0)</f>
        <v>0</v>
      </c>
      <c r="BK61" s="132">
        <f t="array" ref="BK61">IF(AND($P$13=Smrek,OR(AB61&gt;=0.3,AM61&gt;=0.1)),1,0)</f>
        <v>0</v>
      </c>
      <c r="BL61" s="132">
        <f t="array" ref="BL61">IF(AND($Q$13=Smrek,OR(AC61&gt;=0.3,AN61&gt;=0.1)),1,0)</f>
        <v>0</v>
      </c>
      <c r="BM61" s="132">
        <f t="array" ref="BM61">IF(AND($R$13=Smrek,OR(AD61&gt;=0.3,AO61&gt;=0.1)),1,0)</f>
        <v>0</v>
      </c>
      <c r="BN61" s="132">
        <f t="array" ref="BN61">IF(AND($S$13=Smrek,OR(AE61&gt;=0.3,AP61&gt;=0.1)),1,0)</f>
        <v>0</v>
      </c>
      <c r="BO61" s="206" t="str">
        <f t="shared" si="9"/>
        <v/>
      </c>
    </row>
    <row r="62" spans="1:67" ht="17.100000000000001" customHeight="1" x14ac:dyDescent="0.25">
      <c r="A62" s="144">
        <v>50</v>
      </c>
      <c r="B62" s="180" t="str">
        <f>IF(Oprávnené_výdavky_obnova!AL64="","",Oprávnené_výdavky_obnova!AN64)</f>
        <v/>
      </c>
      <c r="C62" s="181" t="str">
        <f>IF(Oprávnené_výdavky_obnova!AL64="","",Oprávnené_výdavky_obnova!B64)</f>
        <v/>
      </c>
      <c r="D62" s="182" t="str">
        <f>IF(Oprávnené_výdavky_obnova!AL64="","",Oprávnené_výdavky_obnova!AO64)</f>
        <v/>
      </c>
      <c r="E62" s="182" t="str">
        <f>IF(Oprávnené_výdavky_obnova!AL64="","",Oprávnené_výdavky_obnova!AP64)</f>
        <v/>
      </c>
      <c r="F62" s="182" t="str">
        <f>IF(Oprávnené_výdavky_obnova!AL64="","",Oprávnené_výdavky_obnova!AQ64)</f>
        <v/>
      </c>
      <c r="G62" s="183" t="str">
        <f>IF(Oprávnené_výdavky_obnova!AL64="","",Oprávnené_výdavky_obnova!I64)</f>
        <v/>
      </c>
      <c r="H62" s="208" t="str">
        <f>IF(D62="","",SUMIFS(Oprávnené_výdavky_obnova!$K$15:$K$214,JPRL,BO62,Oprávnené_výdavky_obnova!$J$15:$J$214,Oprávnené_výdavky_obnova!$CC$8)+SUMIFS(Oprávnené_výdavky_obnova!$K$15:$K$214,JPRL,BO62,Oprávnené_výdavky_obnova!$J$15:$J$214,Oprávnené_výdavky_obnova!$CC$9))</f>
        <v/>
      </c>
      <c r="I62" s="179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32">
        <f t="array" ref="T62">IF(AND(D62&lt;&gt;"",OR($J$11=Smrek,$K$11=Smrek,$L$11=Smrek,$M$11=Smrek,$N$11=Smrek,$O$11=Smrek,$P$11=Smrek,$Q$11=Smrek,$R$11=Smrek,$S$11=Smrek)),1,0)</f>
        <v>0</v>
      </c>
      <c r="U62" s="132">
        <f t="shared" si="4"/>
        <v>0</v>
      </c>
      <c r="V62" s="164" t="str">
        <f t="array" ref="V62">IF($D62="","",IF(AND(J62&gt;=0.3,I62="nie",Oprávnené_výdavky_obnova!DG64&gt;=0.3,OR($J$11=Smrek)),0,IF(AND(Oprávnené_výdavky_obnova!DG64&gt;=0.3,J62&gt;=0.3),1,0)))</f>
        <v/>
      </c>
      <c r="W62" s="164" t="str">
        <f t="array" ref="W62">IF($D62="","",IF(AND(K62&gt;=0.3,I62="nie",Oprávnené_výdavky_obnova!DH64&gt;=0.3,OR($K$11=Smrek)),0,IF(AND(Oprávnené_výdavky_obnova!DH64&gt;=0.3,K62&gt;=0.3),1,0)))</f>
        <v/>
      </c>
      <c r="X62" s="164" t="str">
        <f t="array" ref="X62">IF($D62="","",IF(AND(L62&gt;=0.3,I62="nie",Oprávnené_výdavky_obnova!DI64&gt;=0.3,OR($L$11=Smrek)),0,IF(AND(Oprávnené_výdavky_obnova!DI64&gt;=0.3,L62&gt;=0.3),1,0)))</f>
        <v/>
      </c>
      <c r="Y62" s="164" t="str">
        <f t="array" ref="Y62">IF($D62="","",IF(AND(M62&gt;=0.3,I62="nie",Oprávnené_výdavky_obnova!DJ64&gt;=0.3,OR($M$11=Smrek)),0,IF(AND(Oprávnené_výdavky_obnova!DJ64&gt;=0.3,M62&gt;=0.3),1,0)))</f>
        <v/>
      </c>
      <c r="Z62" s="164" t="str">
        <f t="array" ref="Z62">IF($D62="","",IF(AND(N62&gt;=0.3,I62="nie",Oprávnené_výdavky_obnova!DK64&gt;=0.3,OR($N$11=Smrek)),0,IF(AND(Oprávnené_výdavky_obnova!DK64&gt;=0.3,N62&gt;=0.3),1,0)))</f>
        <v/>
      </c>
      <c r="AA62" s="164" t="str">
        <f t="array" ref="AA62">IF($D62="","",IF(AND(O62&gt;=0.3,I62="nie",Oprávnené_výdavky_obnova!DL64&gt;=0.3,OR($O$11=Smrek)),0,IF(AND(Oprávnené_výdavky_obnova!DL64&gt;=0.3,O62&gt;=0.3),1,0)))</f>
        <v/>
      </c>
      <c r="AB62" s="164" t="str">
        <f t="array" ref="AB62">IF($D62="","",IF(AND(P62&gt;=0.3,I62="nie",Oprávnené_výdavky_obnova!DM64&gt;=0.3,OR($P$11=Smrek)),0,IF(AND(Oprávnené_výdavky_obnova!DM64&gt;=0.3,P62&gt;=0.3),1,0)))</f>
        <v/>
      </c>
      <c r="AC62" s="164" t="str">
        <f t="array" ref="AC62">IF($D62="","",IF(AND(Q62&gt;=0.3,I62="nie",Oprávnené_výdavky_obnova!DN64&gt;=0.3,OR($Q$11=Smrek)),0,IF(AND(Oprávnené_výdavky_obnova!DN64&gt;=0.3,Q62&gt;=0.3),1,0)))</f>
        <v/>
      </c>
      <c r="AD62" s="164" t="str">
        <f t="array" ref="AD62">IF($D62="","",IF(AND(R62&gt;=0.3,I62="nie",Oprávnené_výdavky_obnova!DO64&gt;=0.3,OR($R$11=Smrek)),0,IF(AND(Oprávnené_výdavky_obnova!DO64&gt;=0.3,R62&gt;=0.3),1,0)))</f>
        <v/>
      </c>
      <c r="AE62" s="164" t="str">
        <f t="array" ref="AE62">IF($D62="","",IF(AND(S62&gt;=0.3,I62="nie",Oprávnené_výdavky_obnova!DP64&gt;=0.3,OR($S$11=Smrek)),0,IF(AND(Oprávnené_výdavky_obnova!DP64&gt;=0.3,S62&gt;=0.3),1,0)))</f>
        <v/>
      </c>
      <c r="AF62" s="164">
        <f t="shared" si="5"/>
        <v>0</v>
      </c>
      <c r="AG62" s="164" t="str">
        <f t="array" ref="AG62">IF($D62="","",IF(AND(J62&gt;=0.1,I62="nie",Oprávnené_výdavky_obnova!DG64&gt;=0.1,OR($J$11=Smrek)),0,IF(AND(Oprávnené_výdavky_obnova!DG64&gt;=0.1,J62&gt;=0.1),1,0)))</f>
        <v/>
      </c>
      <c r="AH62" s="164" t="str">
        <f t="array" ref="AH62">IF($D62="","",IF(AND(K62&gt;=0.1,I62="nie",Oprávnené_výdavky_obnova!DH64&gt;=0.1,OR($K$11=Smrek)),0,IF(AND(Oprávnené_výdavky_obnova!DH64&gt;=0.1,K62&gt;=0.1),1,0)))</f>
        <v/>
      </c>
      <c r="AI62" s="164" t="str">
        <f t="array" ref="AI62">IF($D62="","",IF(AND(L62&gt;=0.1,I62="nie",Oprávnené_výdavky_obnova!DI64&gt;=0.1,OR($L$11=Smrek)),0,IF(AND(Oprávnené_výdavky_obnova!DI64&gt;=0.1,L62&gt;=0.1),1,0)))</f>
        <v/>
      </c>
      <c r="AJ62" s="164" t="str">
        <f t="array" ref="AJ62">IF($D62="","",IF(AND(M62&gt;=0.1,I62="nie",Oprávnené_výdavky_obnova!DJ64&gt;=0.1,OR($M$11=Smrek)),0,IF(AND(Oprávnené_výdavky_obnova!DJ64&gt;=0.1,M62&gt;=0.1),1,0)))</f>
        <v/>
      </c>
      <c r="AK62" s="164" t="str">
        <f t="array" ref="AK62">IF($D62="","",IF(AND(N62&gt;=0.1,I62="nie",Oprávnené_výdavky_obnova!DK64&gt;=0.1,OR($N$11=Smrek)),0,IF(AND(Oprávnené_výdavky_obnova!DK64&gt;=0.1,N62&gt;=0.1),1,0)))</f>
        <v/>
      </c>
      <c r="AL62" s="164" t="str">
        <f t="array" ref="AL62">IF($D62="","",IF(AND(O62&gt;=0.1,I62="nie",Oprávnené_výdavky_obnova!DL64&gt;=0.1,OR($O$11=Smrek)),0,IF(AND(Oprávnené_výdavky_obnova!DL64&gt;=0.1,O62&gt;=0.1),1,0)))</f>
        <v/>
      </c>
      <c r="AM62" s="164" t="str">
        <f t="array" ref="AM62">IF($D62="","",IF(AND(P62&gt;=0.1,I62="nie",Oprávnené_výdavky_obnova!DM64&gt;=0.1,OR($P$11=Smrek)),0,IF(AND(Oprávnené_výdavky_obnova!DM64&gt;=0.1,P62&gt;=0.1),1,0)))</f>
        <v/>
      </c>
      <c r="AN62" s="164" t="str">
        <f t="array" ref="AN62">IF($D62="","",IF(AND(Q62&gt;=0.1,I62="nie",Oprávnené_výdavky_obnova!DN64&gt;=0.1,OR($Q$11=Smrek)),0,IF(AND(Oprávnené_výdavky_obnova!DN64&gt;=0.1,Q62&gt;=0.1),1,0)))</f>
        <v/>
      </c>
      <c r="AO62" s="164" t="str">
        <f t="array" ref="AO62">IF($D62="","",IF(AND(R62&gt;=0.1,I62="nie",Oprávnené_výdavky_obnova!DO64&gt;=0.1,OR($R$11=Smrek)),0,IF(AND(Oprávnené_výdavky_obnova!DO64&gt;=0.1,R62&gt;=0.1),1,0)))</f>
        <v/>
      </c>
      <c r="AP62" s="164" t="str">
        <f t="array" ref="AP62">IF($D62="","",IF(AND(S62&gt;=0.1,I62="nie",Oprávnené_výdavky_obnova!DP64&gt;=0.1,OR($S$11=Smrek)),0,IF(AND(Oprávnené_výdavky_obnova!DP64&gt;=0.1,S62&gt;=0.1),1,0)))</f>
        <v/>
      </c>
      <c r="AQ62" s="164">
        <f t="shared" si="6"/>
        <v>0</v>
      </c>
      <c r="AR62" s="132">
        <f t="shared" si="7"/>
        <v>0</v>
      </c>
      <c r="AS62" s="132" t="str">
        <f t="shared" si="8"/>
        <v/>
      </c>
      <c r="AT62" s="164">
        <f>IF(AND(J62="",OR(Oprávnené_výdavky_obnova!CW64&gt;0,Oprávnené_výdavky_obnova!DG64&gt;0)),1,0)</f>
        <v>0</v>
      </c>
      <c r="AU62" s="164">
        <f>IF(AND(K62="",OR(Oprávnené_výdavky_obnova!CX64&gt;0,Oprávnené_výdavky_obnova!DH64&gt;0)),1,0)</f>
        <v>0</v>
      </c>
      <c r="AV62" s="164">
        <f>IF(AND(L62="",OR(Oprávnené_výdavky_obnova!CY64&gt;0,Oprávnené_výdavky_obnova!DI64&gt;0)),1,0)</f>
        <v>0</v>
      </c>
      <c r="AW62" s="164">
        <f>IF(AND(M62="",OR(Oprávnené_výdavky_obnova!CZ64&gt;0,Oprávnené_výdavky_obnova!DJ64&gt;0)),1,0)</f>
        <v>0</v>
      </c>
      <c r="AX62" s="164">
        <f>IF(AND(N62="",OR(Oprávnené_výdavky_obnova!DA64&gt;0,Oprávnené_výdavky_obnova!DK64&gt;0)),1,0)</f>
        <v>0</v>
      </c>
      <c r="AY62" s="164">
        <f>IF(AND(O62="",OR(Oprávnené_výdavky_obnova!DB64&gt;0,Oprávnené_výdavky_obnova!DL64&gt;0)),1,0)</f>
        <v>0</v>
      </c>
      <c r="AZ62" s="164">
        <f>IF(AND(P62="",OR(Oprávnené_výdavky_obnova!DC64&gt;0,Oprávnené_výdavky_obnova!DM64&gt;0)),1,0)</f>
        <v>0</v>
      </c>
      <c r="BA62" s="164">
        <f>IF(AND(Q62="",OR(Oprávnené_výdavky_obnova!DD64&gt;0,Oprávnené_výdavky_obnova!DN64&gt;0)),1,0)</f>
        <v>0</v>
      </c>
      <c r="BB62" s="164">
        <f>IF(AND(R62="",OR(Oprávnené_výdavky_obnova!DE64&gt;0,Oprávnené_výdavky_obnova!DO64&gt;0)),1,0)</f>
        <v>0</v>
      </c>
      <c r="BC62" s="164">
        <f>IF(AND(S62="",OR(Oprávnené_výdavky_obnova!DF64&gt;0,Oprávnené_výdavky_obnova!DP64&gt;0)),1,0)</f>
        <v>0</v>
      </c>
      <c r="BE62" s="132">
        <f t="array" ref="BE62">IF(AND($J$13=Smrek,OR(V62&gt;=0.3,AG62&gt;=0.1)),1,0)</f>
        <v>0</v>
      </c>
      <c r="BF62" s="132">
        <f t="array" ref="BF62">IF(AND($JK62=Smrek,OR(W62&gt;=0.3,AH62&gt;=0.1)),1,0)</f>
        <v>0</v>
      </c>
      <c r="BG62" s="132">
        <f t="array" ref="BG62">IF(AND($L$13=Smrek,OR(X62&gt;=0.3,AI62&gt;=0.1)),1,0)</f>
        <v>0</v>
      </c>
      <c r="BH62" s="132">
        <f t="array" ref="BH62">IF(AND($M$13=Smrek,OR(Y62&gt;=0.3,AJ62&gt;=0.1)),1,0)</f>
        <v>0</v>
      </c>
      <c r="BI62" s="132">
        <f t="array" ref="BI62">IF(AND($N$13=Smrek,OR(Z62&gt;=0.3,AK62&gt;=0.1)),1,0)</f>
        <v>0</v>
      </c>
      <c r="BJ62" s="132">
        <f t="array" ref="BJ62">IF(AND($O$13=Smrek,OR(AA62&gt;=0.3,AL62&gt;=0.1)),1,0)</f>
        <v>0</v>
      </c>
      <c r="BK62" s="132">
        <f t="array" ref="BK62">IF(AND($P$13=Smrek,OR(AB62&gt;=0.3,AM62&gt;=0.1)),1,0)</f>
        <v>0</v>
      </c>
      <c r="BL62" s="132">
        <f t="array" ref="BL62">IF(AND($Q$13=Smrek,OR(AC62&gt;=0.3,AN62&gt;=0.1)),1,0)</f>
        <v>0</v>
      </c>
      <c r="BM62" s="132">
        <f t="array" ref="BM62">IF(AND($R$13=Smrek,OR(AD62&gt;=0.3,AO62&gt;=0.1)),1,0)</f>
        <v>0</v>
      </c>
      <c r="BN62" s="132">
        <f t="array" ref="BN62">IF(AND($S$13=Smrek,OR(AE62&gt;=0.3,AP62&gt;=0.1)),1,0)</f>
        <v>0</v>
      </c>
      <c r="BO62" s="206" t="str">
        <f t="shared" si="9"/>
        <v/>
      </c>
    </row>
    <row r="63" spans="1:67" ht="17.100000000000001" customHeight="1" x14ac:dyDescent="0.25">
      <c r="A63" s="144">
        <v>51</v>
      </c>
      <c r="B63" s="180" t="str">
        <f>IF(Oprávnené_výdavky_obnova!AL65="","",Oprávnené_výdavky_obnova!AN65)</f>
        <v/>
      </c>
      <c r="C63" s="181" t="str">
        <f>IF(Oprávnené_výdavky_obnova!AL65="","",Oprávnené_výdavky_obnova!B65)</f>
        <v/>
      </c>
      <c r="D63" s="182" t="str">
        <f>IF(Oprávnené_výdavky_obnova!AL65="","",Oprávnené_výdavky_obnova!AO65)</f>
        <v/>
      </c>
      <c r="E63" s="182" t="str">
        <f>IF(Oprávnené_výdavky_obnova!AL65="","",Oprávnené_výdavky_obnova!AP65)</f>
        <v/>
      </c>
      <c r="F63" s="182" t="str">
        <f>IF(Oprávnené_výdavky_obnova!AL65="","",Oprávnené_výdavky_obnova!AQ65)</f>
        <v/>
      </c>
      <c r="G63" s="183" t="str">
        <f>IF(Oprávnené_výdavky_obnova!AL65="","",Oprávnené_výdavky_obnova!I65)</f>
        <v/>
      </c>
      <c r="H63" s="208" t="str">
        <f>IF(D63="","",SUMIFS(Oprávnené_výdavky_obnova!$K$15:$K$214,JPRL,BO63,Oprávnené_výdavky_obnova!$J$15:$J$214,Oprávnené_výdavky_obnova!$CC$8)+SUMIFS(Oprávnené_výdavky_obnova!$K$15:$K$214,JPRL,BO63,Oprávnené_výdavky_obnova!$J$15:$J$214,Oprávnené_výdavky_obnova!$CC$9))</f>
        <v/>
      </c>
      <c r="I63" s="179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32">
        <f t="array" ref="T63">IF(AND(D63&lt;&gt;"",OR($J$11=Smrek,$K$11=Smrek,$L$11=Smrek,$M$11=Smrek,$N$11=Smrek,$O$11=Smrek,$P$11=Smrek,$Q$11=Smrek,$R$11=Smrek,$S$11=Smrek)),1,0)</f>
        <v>0</v>
      </c>
      <c r="U63" s="132">
        <f t="shared" si="4"/>
        <v>0</v>
      </c>
      <c r="V63" s="164" t="str">
        <f t="array" ref="V63">IF($D63="","",IF(AND(J63&gt;=0.3,I63="nie",Oprávnené_výdavky_obnova!DG65&gt;=0.3,OR($J$11=Smrek)),0,IF(AND(Oprávnené_výdavky_obnova!DG65&gt;=0.3,J63&gt;=0.3),1,0)))</f>
        <v/>
      </c>
      <c r="W63" s="164" t="str">
        <f t="array" ref="W63">IF($D63="","",IF(AND(K63&gt;=0.3,I63="nie",Oprávnené_výdavky_obnova!DH65&gt;=0.3,OR($K$11=Smrek)),0,IF(AND(Oprávnené_výdavky_obnova!DH65&gt;=0.3,K63&gt;=0.3),1,0)))</f>
        <v/>
      </c>
      <c r="X63" s="164" t="str">
        <f t="array" ref="X63">IF($D63="","",IF(AND(L63&gt;=0.3,I63="nie",Oprávnené_výdavky_obnova!DI65&gt;=0.3,OR($L$11=Smrek)),0,IF(AND(Oprávnené_výdavky_obnova!DI65&gt;=0.3,L63&gt;=0.3),1,0)))</f>
        <v/>
      </c>
      <c r="Y63" s="164" t="str">
        <f t="array" ref="Y63">IF($D63="","",IF(AND(M63&gt;=0.3,I63="nie",Oprávnené_výdavky_obnova!DJ65&gt;=0.3,OR($M$11=Smrek)),0,IF(AND(Oprávnené_výdavky_obnova!DJ65&gt;=0.3,M63&gt;=0.3),1,0)))</f>
        <v/>
      </c>
      <c r="Z63" s="164" t="str">
        <f t="array" ref="Z63">IF($D63="","",IF(AND(N63&gt;=0.3,I63="nie",Oprávnené_výdavky_obnova!DK65&gt;=0.3,OR($N$11=Smrek)),0,IF(AND(Oprávnené_výdavky_obnova!DK65&gt;=0.3,N63&gt;=0.3),1,0)))</f>
        <v/>
      </c>
      <c r="AA63" s="164" t="str">
        <f t="array" ref="AA63">IF($D63="","",IF(AND(O63&gt;=0.3,I63="nie",Oprávnené_výdavky_obnova!DL65&gt;=0.3,OR($O$11=Smrek)),0,IF(AND(Oprávnené_výdavky_obnova!DL65&gt;=0.3,O63&gt;=0.3),1,0)))</f>
        <v/>
      </c>
      <c r="AB63" s="164" t="str">
        <f t="array" ref="AB63">IF($D63="","",IF(AND(P63&gt;=0.3,I63="nie",Oprávnené_výdavky_obnova!DM65&gt;=0.3,OR($P$11=Smrek)),0,IF(AND(Oprávnené_výdavky_obnova!DM65&gt;=0.3,P63&gt;=0.3),1,0)))</f>
        <v/>
      </c>
      <c r="AC63" s="164" t="str">
        <f t="array" ref="AC63">IF($D63="","",IF(AND(Q63&gt;=0.3,I63="nie",Oprávnené_výdavky_obnova!DN65&gt;=0.3,OR($Q$11=Smrek)),0,IF(AND(Oprávnené_výdavky_obnova!DN65&gt;=0.3,Q63&gt;=0.3),1,0)))</f>
        <v/>
      </c>
      <c r="AD63" s="164" t="str">
        <f t="array" ref="AD63">IF($D63="","",IF(AND(R63&gt;=0.3,I63="nie",Oprávnené_výdavky_obnova!DO65&gt;=0.3,OR($R$11=Smrek)),0,IF(AND(Oprávnené_výdavky_obnova!DO65&gt;=0.3,R63&gt;=0.3),1,0)))</f>
        <v/>
      </c>
      <c r="AE63" s="164" t="str">
        <f t="array" ref="AE63">IF($D63="","",IF(AND(S63&gt;=0.3,I63="nie",Oprávnené_výdavky_obnova!DP65&gt;=0.3,OR($S$11=Smrek)),0,IF(AND(Oprávnené_výdavky_obnova!DP65&gt;=0.3,S63&gt;=0.3),1,0)))</f>
        <v/>
      </c>
      <c r="AF63" s="164">
        <f t="shared" si="5"/>
        <v>0</v>
      </c>
      <c r="AG63" s="164" t="str">
        <f t="array" ref="AG63">IF($D63="","",IF(AND(J63&gt;=0.1,I63="nie",Oprávnené_výdavky_obnova!DG65&gt;=0.1,OR($J$11=Smrek)),0,IF(AND(Oprávnené_výdavky_obnova!DG65&gt;=0.1,J63&gt;=0.1),1,0)))</f>
        <v/>
      </c>
      <c r="AH63" s="164" t="str">
        <f t="array" ref="AH63">IF($D63="","",IF(AND(K63&gt;=0.1,I63="nie",Oprávnené_výdavky_obnova!DH65&gt;=0.1,OR($K$11=Smrek)),0,IF(AND(Oprávnené_výdavky_obnova!DH65&gt;=0.1,K63&gt;=0.1),1,0)))</f>
        <v/>
      </c>
      <c r="AI63" s="164" t="str">
        <f t="array" ref="AI63">IF($D63="","",IF(AND(L63&gt;=0.1,I63="nie",Oprávnené_výdavky_obnova!DI65&gt;=0.1,OR($L$11=Smrek)),0,IF(AND(Oprávnené_výdavky_obnova!DI65&gt;=0.1,L63&gt;=0.1),1,0)))</f>
        <v/>
      </c>
      <c r="AJ63" s="164" t="str">
        <f t="array" ref="AJ63">IF($D63="","",IF(AND(M63&gt;=0.1,I63="nie",Oprávnené_výdavky_obnova!DJ65&gt;=0.1,OR($M$11=Smrek)),0,IF(AND(Oprávnené_výdavky_obnova!DJ65&gt;=0.1,M63&gt;=0.1),1,0)))</f>
        <v/>
      </c>
      <c r="AK63" s="164" t="str">
        <f t="array" ref="AK63">IF($D63="","",IF(AND(N63&gt;=0.1,I63="nie",Oprávnené_výdavky_obnova!DK65&gt;=0.1,OR($N$11=Smrek)),0,IF(AND(Oprávnené_výdavky_obnova!DK65&gt;=0.1,N63&gt;=0.1),1,0)))</f>
        <v/>
      </c>
      <c r="AL63" s="164" t="str">
        <f t="array" ref="AL63">IF($D63="","",IF(AND(O63&gt;=0.1,I63="nie",Oprávnené_výdavky_obnova!DL65&gt;=0.1,OR($O$11=Smrek)),0,IF(AND(Oprávnené_výdavky_obnova!DL65&gt;=0.1,O63&gt;=0.1),1,0)))</f>
        <v/>
      </c>
      <c r="AM63" s="164" t="str">
        <f t="array" ref="AM63">IF($D63="","",IF(AND(P63&gt;=0.1,I63="nie",Oprávnené_výdavky_obnova!DM65&gt;=0.1,OR($P$11=Smrek)),0,IF(AND(Oprávnené_výdavky_obnova!DM65&gt;=0.1,P63&gt;=0.1),1,0)))</f>
        <v/>
      </c>
      <c r="AN63" s="164" t="str">
        <f t="array" ref="AN63">IF($D63="","",IF(AND(Q63&gt;=0.1,I63="nie",Oprávnené_výdavky_obnova!DN65&gt;=0.1,OR($Q$11=Smrek)),0,IF(AND(Oprávnené_výdavky_obnova!DN65&gt;=0.1,Q63&gt;=0.1),1,0)))</f>
        <v/>
      </c>
      <c r="AO63" s="164" t="str">
        <f t="array" ref="AO63">IF($D63="","",IF(AND(R63&gt;=0.1,I63="nie",Oprávnené_výdavky_obnova!DO65&gt;=0.1,OR($R$11=Smrek)),0,IF(AND(Oprávnené_výdavky_obnova!DO65&gt;=0.1,R63&gt;=0.1),1,0)))</f>
        <v/>
      </c>
      <c r="AP63" s="164" t="str">
        <f t="array" ref="AP63">IF($D63="","",IF(AND(S63&gt;=0.1,I63="nie",Oprávnené_výdavky_obnova!DP65&gt;=0.1,OR($S$11=Smrek)),0,IF(AND(Oprávnené_výdavky_obnova!DP65&gt;=0.1,S63&gt;=0.1),1,0)))</f>
        <v/>
      </c>
      <c r="AQ63" s="164">
        <f t="shared" si="6"/>
        <v>0</v>
      </c>
      <c r="AR63" s="132">
        <f t="shared" si="7"/>
        <v>0</v>
      </c>
      <c r="AS63" s="132" t="str">
        <f t="shared" si="8"/>
        <v/>
      </c>
      <c r="AT63" s="164">
        <f>IF(AND(J63="",OR(Oprávnené_výdavky_obnova!CW65&gt;0,Oprávnené_výdavky_obnova!DG65&gt;0)),1,0)</f>
        <v>0</v>
      </c>
      <c r="AU63" s="164">
        <f>IF(AND(K63="",OR(Oprávnené_výdavky_obnova!CX65&gt;0,Oprávnené_výdavky_obnova!DH65&gt;0)),1,0)</f>
        <v>0</v>
      </c>
      <c r="AV63" s="164">
        <f>IF(AND(L63="",OR(Oprávnené_výdavky_obnova!CY65&gt;0,Oprávnené_výdavky_obnova!DI65&gt;0)),1,0)</f>
        <v>0</v>
      </c>
      <c r="AW63" s="164">
        <f>IF(AND(M63="",OR(Oprávnené_výdavky_obnova!CZ65&gt;0,Oprávnené_výdavky_obnova!DJ65&gt;0)),1,0)</f>
        <v>0</v>
      </c>
      <c r="AX63" s="164">
        <f>IF(AND(N63="",OR(Oprávnené_výdavky_obnova!DA65&gt;0,Oprávnené_výdavky_obnova!DK65&gt;0)),1,0)</f>
        <v>0</v>
      </c>
      <c r="AY63" s="164">
        <f>IF(AND(O63="",OR(Oprávnené_výdavky_obnova!DB65&gt;0,Oprávnené_výdavky_obnova!DL65&gt;0)),1,0)</f>
        <v>0</v>
      </c>
      <c r="AZ63" s="164">
        <f>IF(AND(P63="",OR(Oprávnené_výdavky_obnova!DC65&gt;0,Oprávnené_výdavky_obnova!DM65&gt;0)),1,0)</f>
        <v>0</v>
      </c>
      <c r="BA63" s="164">
        <f>IF(AND(Q63="",OR(Oprávnené_výdavky_obnova!DD65&gt;0,Oprávnené_výdavky_obnova!DN65&gt;0)),1,0)</f>
        <v>0</v>
      </c>
      <c r="BB63" s="164">
        <f>IF(AND(R63="",OR(Oprávnené_výdavky_obnova!DE65&gt;0,Oprávnené_výdavky_obnova!DO65&gt;0)),1,0)</f>
        <v>0</v>
      </c>
      <c r="BC63" s="164">
        <f>IF(AND(S63="",OR(Oprávnené_výdavky_obnova!DF65&gt;0,Oprávnené_výdavky_obnova!DP65&gt;0)),1,0)</f>
        <v>0</v>
      </c>
      <c r="BE63" s="132">
        <f t="array" ref="BE63">IF(AND($J$13=Smrek,OR(V63&gt;=0.3,AG63&gt;=0.1)),1,0)</f>
        <v>0</v>
      </c>
      <c r="BF63" s="132">
        <f t="array" ref="BF63">IF(AND($JK63=Smrek,OR(W63&gt;=0.3,AH63&gt;=0.1)),1,0)</f>
        <v>0</v>
      </c>
      <c r="BG63" s="132">
        <f t="array" ref="BG63">IF(AND($L$13=Smrek,OR(X63&gt;=0.3,AI63&gt;=0.1)),1,0)</f>
        <v>0</v>
      </c>
      <c r="BH63" s="132">
        <f t="array" ref="BH63">IF(AND($M$13=Smrek,OR(Y63&gt;=0.3,AJ63&gt;=0.1)),1,0)</f>
        <v>0</v>
      </c>
      <c r="BI63" s="132">
        <f t="array" ref="BI63">IF(AND($N$13=Smrek,OR(Z63&gt;=0.3,AK63&gt;=0.1)),1,0)</f>
        <v>0</v>
      </c>
      <c r="BJ63" s="132">
        <f t="array" ref="BJ63">IF(AND($O$13=Smrek,OR(AA63&gt;=0.3,AL63&gt;=0.1)),1,0)</f>
        <v>0</v>
      </c>
      <c r="BK63" s="132">
        <f t="array" ref="BK63">IF(AND($P$13=Smrek,OR(AB63&gt;=0.3,AM63&gt;=0.1)),1,0)</f>
        <v>0</v>
      </c>
      <c r="BL63" s="132">
        <f t="array" ref="BL63">IF(AND($Q$13=Smrek,OR(AC63&gt;=0.3,AN63&gt;=0.1)),1,0)</f>
        <v>0</v>
      </c>
      <c r="BM63" s="132">
        <f t="array" ref="BM63">IF(AND($R$13=Smrek,OR(AD63&gt;=0.3,AO63&gt;=0.1)),1,0)</f>
        <v>0</v>
      </c>
      <c r="BN63" s="132">
        <f t="array" ref="BN63">IF(AND($S$13=Smrek,OR(AE63&gt;=0.3,AP63&gt;=0.1)),1,0)</f>
        <v>0</v>
      </c>
      <c r="BO63" s="206" t="str">
        <f t="shared" si="9"/>
        <v/>
      </c>
    </row>
    <row r="64" spans="1:67" ht="17.100000000000001" customHeight="1" x14ac:dyDescent="0.25">
      <c r="A64" s="144">
        <v>52</v>
      </c>
      <c r="B64" s="180" t="str">
        <f>IF(Oprávnené_výdavky_obnova!AL66="","",Oprávnené_výdavky_obnova!AN66)</f>
        <v/>
      </c>
      <c r="C64" s="181" t="str">
        <f>IF(Oprávnené_výdavky_obnova!AL66="","",Oprávnené_výdavky_obnova!B66)</f>
        <v/>
      </c>
      <c r="D64" s="182" t="str">
        <f>IF(Oprávnené_výdavky_obnova!AL66="","",Oprávnené_výdavky_obnova!AO66)</f>
        <v/>
      </c>
      <c r="E64" s="182" t="str">
        <f>IF(Oprávnené_výdavky_obnova!AL66="","",Oprávnené_výdavky_obnova!AP66)</f>
        <v/>
      </c>
      <c r="F64" s="182" t="str">
        <f>IF(Oprávnené_výdavky_obnova!AL66="","",Oprávnené_výdavky_obnova!AQ66)</f>
        <v/>
      </c>
      <c r="G64" s="183" t="str">
        <f>IF(Oprávnené_výdavky_obnova!AL66="","",Oprávnené_výdavky_obnova!I66)</f>
        <v/>
      </c>
      <c r="H64" s="208" t="str">
        <f>IF(D64="","",SUMIFS(Oprávnené_výdavky_obnova!$K$15:$K$214,JPRL,BO64,Oprávnené_výdavky_obnova!$J$15:$J$214,Oprávnené_výdavky_obnova!$CC$8)+SUMIFS(Oprávnené_výdavky_obnova!$K$15:$K$214,JPRL,BO64,Oprávnené_výdavky_obnova!$J$15:$J$214,Oprávnené_výdavky_obnova!$CC$9))</f>
        <v/>
      </c>
      <c r="I64" s="179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32">
        <f t="array" ref="T64">IF(AND(D64&lt;&gt;"",OR($J$11=Smrek,$K$11=Smrek,$L$11=Smrek,$M$11=Smrek,$N$11=Smrek,$O$11=Smrek,$P$11=Smrek,$Q$11=Smrek,$R$11=Smrek,$S$11=Smrek)),1,0)</f>
        <v>0</v>
      </c>
      <c r="U64" s="132">
        <f t="shared" si="4"/>
        <v>0</v>
      </c>
      <c r="V64" s="164" t="str">
        <f t="array" ref="V64">IF($D64="","",IF(AND(J64&gt;=0.3,I64="nie",Oprávnené_výdavky_obnova!DG66&gt;=0.3,OR($J$11=Smrek)),0,IF(AND(Oprávnené_výdavky_obnova!DG66&gt;=0.3,J64&gt;=0.3),1,0)))</f>
        <v/>
      </c>
      <c r="W64" s="164" t="str">
        <f t="array" ref="W64">IF($D64="","",IF(AND(K64&gt;=0.3,I64="nie",Oprávnené_výdavky_obnova!DH66&gt;=0.3,OR($K$11=Smrek)),0,IF(AND(Oprávnené_výdavky_obnova!DH66&gt;=0.3,K64&gt;=0.3),1,0)))</f>
        <v/>
      </c>
      <c r="X64" s="164" t="str">
        <f t="array" ref="X64">IF($D64="","",IF(AND(L64&gt;=0.3,I64="nie",Oprávnené_výdavky_obnova!DI66&gt;=0.3,OR($L$11=Smrek)),0,IF(AND(Oprávnené_výdavky_obnova!DI66&gt;=0.3,L64&gt;=0.3),1,0)))</f>
        <v/>
      </c>
      <c r="Y64" s="164" t="str">
        <f t="array" ref="Y64">IF($D64="","",IF(AND(M64&gt;=0.3,I64="nie",Oprávnené_výdavky_obnova!DJ66&gt;=0.3,OR($M$11=Smrek)),0,IF(AND(Oprávnené_výdavky_obnova!DJ66&gt;=0.3,M64&gt;=0.3),1,0)))</f>
        <v/>
      </c>
      <c r="Z64" s="164" t="str">
        <f t="array" ref="Z64">IF($D64="","",IF(AND(N64&gt;=0.3,I64="nie",Oprávnené_výdavky_obnova!DK66&gt;=0.3,OR($N$11=Smrek)),0,IF(AND(Oprávnené_výdavky_obnova!DK66&gt;=0.3,N64&gt;=0.3),1,0)))</f>
        <v/>
      </c>
      <c r="AA64" s="164" t="str">
        <f t="array" ref="AA64">IF($D64="","",IF(AND(O64&gt;=0.3,I64="nie",Oprávnené_výdavky_obnova!DL66&gt;=0.3,OR($O$11=Smrek)),0,IF(AND(Oprávnené_výdavky_obnova!DL66&gt;=0.3,O64&gt;=0.3),1,0)))</f>
        <v/>
      </c>
      <c r="AB64" s="164" t="str">
        <f t="array" ref="AB64">IF($D64="","",IF(AND(P64&gt;=0.3,I64="nie",Oprávnené_výdavky_obnova!DM66&gt;=0.3,OR($P$11=Smrek)),0,IF(AND(Oprávnené_výdavky_obnova!DM66&gt;=0.3,P64&gt;=0.3),1,0)))</f>
        <v/>
      </c>
      <c r="AC64" s="164" t="str">
        <f t="array" ref="AC64">IF($D64="","",IF(AND(Q64&gt;=0.3,I64="nie",Oprávnené_výdavky_obnova!DN66&gt;=0.3,OR($Q$11=Smrek)),0,IF(AND(Oprávnené_výdavky_obnova!DN66&gt;=0.3,Q64&gt;=0.3),1,0)))</f>
        <v/>
      </c>
      <c r="AD64" s="164" t="str">
        <f t="array" ref="AD64">IF($D64="","",IF(AND(R64&gt;=0.3,I64="nie",Oprávnené_výdavky_obnova!DO66&gt;=0.3,OR($R$11=Smrek)),0,IF(AND(Oprávnené_výdavky_obnova!DO66&gt;=0.3,R64&gt;=0.3),1,0)))</f>
        <v/>
      </c>
      <c r="AE64" s="164" t="str">
        <f t="array" ref="AE64">IF($D64="","",IF(AND(S64&gt;=0.3,I64="nie",Oprávnené_výdavky_obnova!DP66&gt;=0.3,OR($S$11=Smrek)),0,IF(AND(Oprávnené_výdavky_obnova!DP66&gt;=0.3,S64&gt;=0.3),1,0)))</f>
        <v/>
      </c>
      <c r="AF64" s="164">
        <f t="shared" si="5"/>
        <v>0</v>
      </c>
      <c r="AG64" s="164" t="str">
        <f t="array" ref="AG64">IF($D64="","",IF(AND(J64&gt;=0.1,I64="nie",Oprávnené_výdavky_obnova!DG66&gt;=0.1,OR($J$11=Smrek)),0,IF(AND(Oprávnené_výdavky_obnova!DG66&gt;=0.1,J64&gt;=0.1),1,0)))</f>
        <v/>
      </c>
      <c r="AH64" s="164" t="str">
        <f t="array" ref="AH64">IF($D64="","",IF(AND(K64&gt;=0.1,I64="nie",Oprávnené_výdavky_obnova!DH66&gt;=0.1,OR($K$11=Smrek)),0,IF(AND(Oprávnené_výdavky_obnova!DH66&gt;=0.1,K64&gt;=0.1),1,0)))</f>
        <v/>
      </c>
      <c r="AI64" s="164" t="str">
        <f t="array" ref="AI64">IF($D64="","",IF(AND(L64&gt;=0.1,I64="nie",Oprávnené_výdavky_obnova!DI66&gt;=0.1,OR($L$11=Smrek)),0,IF(AND(Oprávnené_výdavky_obnova!DI66&gt;=0.1,L64&gt;=0.1),1,0)))</f>
        <v/>
      </c>
      <c r="AJ64" s="164" t="str">
        <f t="array" ref="AJ64">IF($D64="","",IF(AND(M64&gt;=0.1,I64="nie",Oprávnené_výdavky_obnova!DJ66&gt;=0.1,OR($M$11=Smrek)),0,IF(AND(Oprávnené_výdavky_obnova!DJ66&gt;=0.1,M64&gt;=0.1),1,0)))</f>
        <v/>
      </c>
      <c r="AK64" s="164" t="str">
        <f t="array" ref="AK64">IF($D64="","",IF(AND(N64&gt;=0.1,I64="nie",Oprávnené_výdavky_obnova!DK66&gt;=0.1,OR($N$11=Smrek)),0,IF(AND(Oprávnené_výdavky_obnova!DK66&gt;=0.1,N64&gt;=0.1),1,0)))</f>
        <v/>
      </c>
      <c r="AL64" s="164" t="str">
        <f t="array" ref="AL64">IF($D64="","",IF(AND(O64&gt;=0.1,I64="nie",Oprávnené_výdavky_obnova!DL66&gt;=0.1,OR($O$11=Smrek)),0,IF(AND(Oprávnené_výdavky_obnova!DL66&gt;=0.1,O64&gt;=0.1),1,0)))</f>
        <v/>
      </c>
      <c r="AM64" s="164" t="str">
        <f t="array" ref="AM64">IF($D64="","",IF(AND(P64&gt;=0.1,I64="nie",Oprávnené_výdavky_obnova!DM66&gt;=0.1,OR($P$11=Smrek)),0,IF(AND(Oprávnené_výdavky_obnova!DM66&gt;=0.1,P64&gt;=0.1),1,0)))</f>
        <v/>
      </c>
      <c r="AN64" s="164" t="str">
        <f t="array" ref="AN64">IF($D64="","",IF(AND(Q64&gt;=0.1,I64="nie",Oprávnené_výdavky_obnova!DN66&gt;=0.1,OR($Q$11=Smrek)),0,IF(AND(Oprávnené_výdavky_obnova!DN66&gt;=0.1,Q64&gt;=0.1),1,0)))</f>
        <v/>
      </c>
      <c r="AO64" s="164" t="str">
        <f t="array" ref="AO64">IF($D64="","",IF(AND(R64&gt;=0.1,I64="nie",Oprávnené_výdavky_obnova!DO66&gt;=0.1,OR($R$11=Smrek)),0,IF(AND(Oprávnené_výdavky_obnova!DO66&gt;=0.1,R64&gt;=0.1),1,0)))</f>
        <v/>
      </c>
      <c r="AP64" s="164" t="str">
        <f t="array" ref="AP64">IF($D64="","",IF(AND(S64&gt;=0.1,I64="nie",Oprávnené_výdavky_obnova!DP66&gt;=0.1,OR($S$11=Smrek)),0,IF(AND(Oprávnené_výdavky_obnova!DP66&gt;=0.1,S64&gt;=0.1),1,0)))</f>
        <v/>
      </c>
      <c r="AQ64" s="164">
        <f t="shared" si="6"/>
        <v>0</v>
      </c>
      <c r="AR64" s="132">
        <f t="shared" si="7"/>
        <v>0</v>
      </c>
      <c r="AS64" s="132" t="str">
        <f t="shared" si="8"/>
        <v/>
      </c>
      <c r="AT64" s="164">
        <f>IF(AND(J64="",OR(Oprávnené_výdavky_obnova!CW66&gt;0,Oprávnené_výdavky_obnova!DG66&gt;0)),1,0)</f>
        <v>0</v>
      </c>
      <c r="AU64" s="164">
        <f>IF(AND(K64="",OR(Oprávnené_výdavky_obnova!CX66&gt;0,Oprávnené_výdavky_obnova!DH66&gt;0)),1,0)</f>
        <v>0</v>
      </c>
      <c r="AV64" s="164">
        <f>IF(AND(L64="",OR(Oprávnené_výdavky_obnova!CY66&gt;0,Oprávnené_výdavky_obnova!DI66&gt;0)),1,0)</f>
        <v>0</v>
      </c>
      <c r="AW64" s="164">
        <f>IF(AND(M64="",OR(Oprávnené_výdavky_obnova!CZ66&gt;0,Oprávnené_výdavky_obnova!DJ66&gt;0)),1,0)</f>
        <v>0</v>
      </c>
      <c r="AX64" s="164">
        <f>IF(AND(N64="",OR(Oprávnené_výdavky_obnova!DA66&gt;0,Oprávnené_výdavky_obnova!DK66&gt;0)),1,0)</f>
        <v>0</v>
      </c>
      <c r="AY64" s="164">
        <f>IF(AND(O64="",OR(Oprávnené_výdavky_obnova!DB66&gt;0,Oprávnené_výdavky_obnova!DL66&gt;0)),1,0)</f>
        <v>0</v>
      </c>
      <c r="AZ64" s="164">
        <f>IF(AND(P64="",OR(Oprávnené_výdavky_obnova!DC66&gt;0,Oprávnené_výdavky_obnova!DM66&gt;0)),1,0)</f>
        <v>0</v>
      </c>
      <c r="BA64" s="164">
        <f>IF(AND(Q64="",OR(Oprávnené_výdavky_obnova!DD66&gt;0,Oprávnené_výdavky_obnova!DN66&gt;0)),1,0)</f>
        <v>0</v>
      </c>
      <c r="BB64" s="164">
        <f>IF(AND(R64="",OR(Oprávnené_výdavky_obnova!DE66&gt;0,Oprávnené_výdavky_obnova!DO66&gt;0)),1,0)</f>
        <v>0</v>
      </c>
      <c r="BC64" s="164">
        <f>IF(AND(S64="",OR(Oprávnené_výdavky_obnova!DF66&gt;0,Oprávnené_výdavky_obnova!DP66&gt;0)),1,0)</f>
        <v>0</v>
      </c>
      <c r="BE64" s="132">
        <f t="array" ref="BE64">IF(AND($J$13=Smrek,OR(V64&gt;=0.3,AG64&gt;=0.1)),1,0)</f>
        <v>0</v>
      </c>
      <c r="BF64" s="132">
        <f t="array" ref="BF64">IF(AND($JK64=Smrek,OR(W64&gt;=0.3,AH64&gt;=0.1)),1,0)</f>
        <v>0</v>
      </c>
      <c r="BG64" s="132">
        <f t="array" ref="BG64">IF(AND($L$13=Smrek,OR(X64&gt;=0.3,AI64&gt;=0.1)),1,0)</f>
        <v>0</v>
      </c>
      <c r="BH64" s="132">
        <f t="array" ref="BH64">IF(AND($M$13=Smrek,OR(Y64&gt;=0.3,AJ64&gt;=0.1)),1,0)</f>
        <v>0</v>
      </c>
      <c r="BI64" s="132">
        <f t="array" ref="BI64">IF(AND($N$13=Smrek,OR(Z64&gt;=0.3,AK64&gt;=0.1)),1,0)</f>
        <v>0</v>
      </c>
      <c r="BJ64" s="132">
        <f t="array" ref="BJ64">IF(AND($O$13=Smrek,OR(AA64&gt;=0.3,AL64&gt;=0.1)),1,0)</f>
        <v>0</v>
      </c>
      <c r="BK64" s="132">
        <f t="array" ref="BK64">IF(AND($P$13=Smrek,OR(AB64&gt;=0.3,AM64&gt;=0.1)),1,0)</f>
        <v>0</v>
      </c>
      <c r="BL64" s="132">
        <f t="array" ref="BL64">IF(AND($Q$13=Smrek,OR(AC64&gt;=0.3,AN64&gt;=0.1)),1,0)</f>
        <v>0</v>
      </c>
      <c r="BM64" s="132">
        <f t="array" ref="BM64">IF(AND($R$13=Smrek,OR(AD64&gt;=0.3,AO64&gt;=0.1)),1,0)</f>
        <v>0</v>
      </c>
      <c r="BN64" s="132">
        <f t="array" ref="BN64">IF(AND($S$13=Smrek,OR(AE64&gt;=0.3,AP64&gt;=0.1)),1,0)</f>
        <v>0</v>
      </c>
      <c r="BO64" s="206" t="str">
        <f t="shared" si="9"/>
        <v/>
      </c>
    </row>
    <row r="65" spans="1:67" ht="17.100000000000001" customHeight="1" x14ac:dyDescent="0.25">
      <c r="A65" s="144">
        <v>53</v>
      </c>
      <c r="B65" s="180" t="str">
        <f>IF(Oprávnené_výdavky_obnova!AL67="","",Oprávnené_výdavky_obnova!AN67)</f>
        <v/>
      </c>
      <c r="C65" s="181" t="str">
        <f>IF(Oprávnené_výdavky_obnova!AL67="","",Oprávnené_výdavky_obnova!B67)</f>
        <v/>
      </c>
      <c r="D65" s="182" t="str">
        <f>IF(Oprávnené_výdavky_obnova!AL67="","",Oprávnené_výdavky_obnova!AO67)</f>
        <v/>
      </c>
      <c r="E65" s="182" t="str">
        <f>IF(Oprávnené_výdavky_obnova!AL67="","",Oprávnené_výdavky_obnova!AP67)</f>
        <v/>
      </c>
      <c r="F65" s="182" t="str">
        <f>IF(Oprávnené_výdavky_obnova!AL67="","",Oprávnené_výdavky_obnova!AQ67)</f>
        <v/>
      </c>
      <c r="G65" s="183" t="str">
        <f>IF(Oprávnené_výdavky_obnova!AL67="","",Oprávnené_výdavky_obnova!I67)</f>
        <v/>
      </c>
      <c r="H65" s="208" t="str">
        <f>IF(D65="","",SUMIFS(Oprávnené_výdavky_obnova!$K$15:$K$214,JPRL,BO65,Oprávnené_výdavky_obnova!$J$15:$J$214,Oprávnené_výdavky_obnova!$CC$8)+SUMIFS(Oprávnené_výdavky_obnova!$K$15:$K$214,JPRL,BO65,Oprávnené_výdavky_obnova!$J$15:$J$214,Oprávnené_výdavky_obnova!$CC$9))</f>
        <v/>
      </c>
      <c r="I65" s="179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32">
        <f t="array" ref="T65">IF(AND(D65&lt;&gt;"",OR($J$11=Smrek,$K$11=Smrek,$L$11=Smrek,$M$11=Smrek,$N$11=Smrek,$O$11=Smrek,$P$11=Smrek,$Q$11=Smrek,$R$11=Smrek,$S$11=Smrek)),1,0)</f>
        <v>0</v>
      </c>
      <c r="U65" s="132">
        <f t="shared" si="4"/>
        <v>0</v>
      </c>
      <c r="V65" s="164" t="str">
        <f t="array" ref="V65">IF($D65="","",IF(AND(J65&gt;=0.3,I65="nie",Oprávnené_výdavky_obnova!DG67&gt;=0.3,OR($J$11=Smrek)),0,IF(AND(Oprávnené_výdavky_obnova!DG67&gt;=0.3,J65&gt;=0.3),1,0)))</f>
        <v/>
      </c>
      <c r="W65" s="164" t="str">
        <f t="array" ref="W65">IF($D65="","",IF(AND(K65&gt;=0.3,I65="nie",Oprávnené_výdavky_obnova!DH67&gt;=0.3,OR($K$11=Smrek)),0,IF(AND(Oprávnené_výdavky_obnova!DH67&gt;=0.3,K65&gt;=0.3),1,0)))</f>
        <v/>
      </c>
      <c r="X65" s="164" t="str">
        <f t="array" ref="X65">IF($D65="","",IF(AND(L65&gt;=0.3,I65="nie",Oprávnené_výdavky_obnova!DI67&gt;=0.3,OR($L$11=Smrek)),0,IF(AND(Oprávnené_výdavky_obnova!DI67&gt;=0.3,L65&gt;=0.3),1,0)))</f>
        <v/>
      </c>
      <c r="Y65" s="164" t="str">
        <f t="array" ref="Y65">IF($D65="","",IF(AND(M65&gt;=0.3,I65="nie",Oprávnené_výdavky_obnova!DJ67&gt;=0.3,OR($M$11=Smrek)),0,IF(AND(Oprávnené_výdavky_obnova!DJ67&gt;=0.3,M65&gt;=0.3),1,0)))</f>
        <v/>
      </c>
      <c r="Z65" s="164" t="str">
        <f t="array" ref="Z65">IF($D65="","",IF(AND(N65&gt;=0.3,I65="nie",Oprávnené_výdavky_obnova!DK67&gt;=0.3,OR($N$11=Smrek)),0,IF(AND(Oprávnené_výdavky_obnova!DK67&gt;=0.3,N65&gt;=0.3),1,0)))</f>
        <v/>
      </c>
      <c r="AA65" s="164" t="str">
        <f t="array" ref="AA65">IF($D65="","",IF(AND(O65&gt;=0.3,I65="nie",Oprávnené_výdavky_obnova!DL67&gt;=0.3,OR($O$11=Smrek)),0,IF(AND(Oprávnené_výdavky_obnova!DL67&gt;=0.3,O65&gt;=0.3),1,0)))</f>
        <v/>
      </c>
      <c r="AB65" s="164" t="str">
        <f t="array" ref="AB65">IF($D65="","",IF(AND(P65&gt;=0.3,I65="nie",Oprávnené_výdavky_obnova!DM67&gt;=0.3,OR($P$11=Smrek)),0,IF(AND(Oprávnené_výdavky_obnova!DM67&gt;=0.3,P65&gt;=0.3),1,0)))</f>
        <v/>
      </c>
      <c r="AC65" s="164" t="str">
        <f t="array" ref="AC65">IF($D65="","",IF(AND(Q65&gt;=0.3,I65="nie",Oprávnené_výdavky_obnova!DN67&gt;=0.3,OR($Q$11=Smrek)),0,IF(AND(Oprávnené_výdavky_obnova!DN67&gt;=0.3,Q65&gt;=0.3),1,0)))</f>
        <v/>
      </c>
      <c r="AD65" s="164" t="str">
        <f t="array" ref="AD65">IF($D65="","",IF(AND(R65&gt;=0.3,I65="nie",Oprávnené_výdavky_obnova!DO67&gt;=0.3,OR($R$11=Smrek)),0,IF(AND(Oprávnené_výdavky_obnova!DO67&gt;=0.3,R65&gt;=0.3),1,0)))</f>
        <v/>
      </c>
      <c r="AE65" s="164" t="str">
        <f t="array" ref="AE65">IF($D65="","",IF(AND(S65&gt;=0.3,I65="nie",Oprávnené_výdavky_obnova!DP67&gt;=0.3,OR($S$11=Smrek)),0,IF(AND(Oprávnené_výdavky_obnova!DP67&gt;=0.3,S65&gt;=0.3),1,0)))</f>
        <v/>
      </c>
      <c r="AF65" s="164">
        <f t="shared" si="5"/>
        <v>0</v>
      </c>
      <c r="AG65" s="164" t="str">
        <f t="array" ref="AG65">IF($D65="","",IF(AND(J65&gt;=0.1,I65="nie",Oprávnené_výdavky_obnova!DG67&gt;=0.1,OR($J$11=Smrek)),0,IF(AND(Oprávnené_výdavky_obnova!DG67&gt;=0.1,J65&gt;=0.1),1,0)))</f>
        <v/>
      </c>
      <c r="AH65" s="164" t="str">
        <f t="array" ref="AH65">IF($D65="","",IF(AND(K65&gt;=0.1,I65="nie",Oprávnené_výdavky_obnova!DH67&gt;=0.1,OR($K$11=Smrek)),0,IF(AND(Oprávnené_výdavky_obnova!DH67&gt;=0.1,K65&gt;=0.1),1,0)))</f>
        <v/>
      </c>
      <c r="AI65" s="164" t="str">
        <f t="array" ref="AI65">IF($D65="","",IF(AND(L65&gt;=0.1,I65="nie",Oprávnené_výdavky_obnova!DI67&gt;=0.1,OR($L$11=Smrek)),0,IF(AND(Oprávnené_výdavky_obnova!DI67&gt;=0.1,L65&gt;=0.1),1,0)))</f>
        <v/>
      </c>
      <c r="AJ65" s="164" t="str">
        <f t="array" ref="AJ65">IF($D65="","",IF(AND(M65&gt;=0.1,I65="nie",Oprávnené_výdavky_obnova!DJ67&gt;=0.1,OR($M$11=Smrek)),0,IF(AND(Oprávnené_výdavky_obnova!DJ67&gt;=0.1,M65&gt;=0.1),1,0)))</f>
        <v/>
      </c>
      <c r="AK65" s="164" t="str">
        <f t="array" ref="AK65">IF($D65="","",IF(AND(N65&gt;=0.1,I65="nie",Oprávnené_výdavky_obnova!DK67&gt;=0.1,OR($N$11=Smrek)),0,IF(AND(Oprávnené_výdavky_obnova!DK67&gt;=0.1,N65&gt;=0.1),1,0)))</f>
        <v/>
      </c>
      <c r="AL65" s="164" t="str">
        <f t="array" ref="AL65">IF($D65="","",IF(AND(O65&gt;=0.1,I65="nie",Oprávnené_výdavky_obnova!DL67&gt;=0.1,OR($O$11=Smrek)),0,IF(AND(Oprávnené_výdavky_obnova!DL67&gt;=0.1,O65&gt;=0.1),1,0)))</f>
        <v/>
      </c>
      <c r="AM65" s="164" t="str">
        <f t="array" ref="AM65">IF($D65="","",IF(AND(P65&gt;=0.1,I65="nie",Oprávnené_výdavky_obnova!DM67&gt;=0.1,OR($P$11=Smrek)),0,IF(AND(Oprávnené_výdavky_obnova!DM67&gt;=0.1,P65&gt;=0.1),1,0)))</f>
        <v/>
      </c>
      <c r="AN65" s="164" t="str">
        <f t="array" ref="AN65">IF($D65="","",IF(AND(Q65&gt;=0.1,I65="nie",Oprávnené_výdavky_obnova!DN67&gt;=0.1,OR($Q$11=Smrek)),0,IF(AND(Oprávnené_výdavky_obnova!DN67&gt;=0.1,Q65&gt;=0.1),1,0)))</f>
        <v/>
      </c>
      <c r="AO65" s="164" t="str">
        <f t="array" ref="AO65">IF($D65="","",IF(AND(R65&gt;=0.1,I65="nie",Oprávnené_výdavky_obnova!DO67&gt;=0.1,OR($R$11=Smrek)),0,IF(AND(Oprávnené_výdavky_obnova!DO67&gt;=0.1,R65&gt;=0.1),1,0)))</f>
        <v/>
      </c>
      <c r="AP65" s="164" t="str">
        <f t="array" ref="AP65">IF($D65="","",IF(AND(S65&gt;=0.1,I65="nie",Oprávnené_výdavky_obnova!DP67&gt;=0.1,OR($S$11=Smrek)),0,IF(AND(Oprávnené_výdavky_obnova!DP67&gt;=0.1,S65&gt;=0.1),1,0)))</f>
        <v/>
      </c>
      <c r="AQ65" s="164">
        <f t="shared" si="6"/>
        <v>0</v>
      </c>
      <c r="AR65" s="132">
        <f t="shared" si="7"/>
        <v>0</v>
      </c>
      <c r="AS65" s="132" t="str">
        <f t="shared" si="8"/>
        <v/>
      </c>
      <c r="AT65" s="164">
        <f>IF(AND(J65="",OR(Oprávnené_výdavky_obnova!CW67&gt;0,Oprávnené_výdavky_obnova!DG67&gt;0)),1,0)</f>
        <v>0</v>
      </c>
      <c r="AU65" s="164">
        <f>IF(AND(K65="",OR(Oprávnené_výdavky_obnova!CX67&gt;0,Oprávnené_výdavky_obnova!DH67&gt;0)),1,0)</f>
        <v>0</v>
      </c>
      <c r="AV65" s="164">
        <f>IF(AND(L65="",OR(Oprávnené_výdavky_obnova!CY67&gt;0,Oprávnené_výdavky_obnova!DI67&gt;0)),1,0)</f>
        <v>0</v>
      </c>
      <c r="AW65" s="164">
        <f>IF(AND(M65="",OR(Oprávnené_výdavky_obnova!CZ67&gt;0,Oprávnené_výdavky_obnova!DJ67&gt;0)),1,0)</f>
        <v>0</v>
      </c>
      <c r="AX65" s="164">
        <f>IF(AND(N65="",OR(Oprávnené_výdavky_obnova!DA67&gt;0,Oprávnené_výdavky_obnova!DK67&gt;0)),1,0)</f>
        <v>0</v>
      </c>
      <c r="AY65" s="164">
        <f>IF(AND(O65="",OR(Oprávnené_výdavky_obnova!DB67&gt;0,Oprávnené_výdavky_obnova!DL67&gt;0)),1,0)</f>
        <v>0</v>
      </c>
      <c r="AZ65" s="164">
        <f>IF(AND(P65="",OR(Oprávnené_výdavky_obnova!DC67&gt;0,Oprávnené_výdavky_obnova!DM67&gt;0)),1,0)</f>
        <v>0</v>
      </c>
      <c r="BA65" s="164">
        <f>IF(AND(Q65="",OR(Oprávnené_výdavky_obnova!DD67&gt;0,Oprávnené_výdavky_obnova!DN67&gt;0)),1,0)</f>
        <v>0</v>
      </c>
      <c r="BB65" s="164">
        <f>IF(AND(R65="",OR(Oprávnené_výdavky_obnova!DE67&gt;0,Oprávnené_výdavky_obnova!DO67&gt;0)),1,0)</f>
        <v>0</v>
      </c>
      <c r="BC65" s="164">
        <f>IF(AND(S65="",OR(Oprávnené_výdavky_obnova!DF67&gt;0,Oprávnené_výdavky_obnova!DP67&gt;0)),1,0)</f>
        <v>0</v>
      </c>
      <c r="BE65" s="132">
        <f t="array" ref="BE65">IF(AND($J$13=Smrek,OR(V65&gt;=0.3,AG65&gt;=0.1)),1,0)</f>
        <v>0</v>
      </c>
      <c r="BF65" s="132">
        <f t="array" ref="BF65">IF(AND($JK65=Smrek,OR(W65&gt;=0.3,AH65&gt;=0.1)),1,0)</f>
        <v>0</v>
      </c>
      <c r="BG65" s="132">
        <f t="array" ref="BG65">IF(AND($L$13=Smrek,OR(X65&gt;=0.3,AI65&gt;=0.1)),1,0)</f>
        <v>0</v>
      </c>
      <c r="BH65" s="132">
        <f t="array" ref="BH65">IF(AND($M$13=Smrek,OR(Y65&gt;=0.3,AJ65&gt;=0.1)),1,0)</f>
        <v>0</v>
      </c>
      <c r="BI65" s="132">
        <f t="array" ref="BI65">IF(AND($N$13=Smrek,OR(Z65&gt;=0.3,AK65&gt;=0.1)),1,0)</f>
        <v>0</v>
      </c>
      <c r="BJ65" s="132">
        <f t="array" ref="BJ65">IF(AND($O$13=Smrek,OR(AA65&gt;=0.3,AL65&gt;=0.1)),1,0)</f>
        <v>0</v>
      </c>
      <c r="BK65" s="132">
        <f t="array" ref="BK65">IF(AND($P$13=Smrek,OR(AB65&gt;=0.3,AM65&gt;=0.1)),1,0)</f>
        <v>0</v>
      </c>
      <c r="BL65" s="132">
        <f t="array" ref="BL65">IF(AND($Q$13=Smrek,OR(AC65&gt;=0.3,AN65&gt;=0.1)),1,0)</f>
        <v>0</v>
      </c>
      <c r="BM65" s="132">
        <f t="array" ref="BM65">IF(AND($R$13=Smrek,OR(AD65&gt;=0.3,AO65&gt;=0.1)),1,0)</f>
        <v>0</v>
      </c>
      <c r="BN65" s="132">
        <f t="array" ref="BN65">IF(AND($S$13=Smrek,OR(AE65&gt;=0.3,AP65&gt;=0.1)),1,0)</f>
        <v>0</v>
      </c>
      <c r="BO65" s="206" t="str">
        <f t="shared" si="9"/>
        <v/>
      </c>
    </row>
    <row r="66" spans="1:67" ht="17.100000000000001" customHeight="1" x14ac:dyDescent="0.25">
      <c r="A66" s="144">
        <v>54</v>
      </c>
      <c r="B66" s="180" t="str">
        <f>IF(Oprávnené_výdavky_obnova!AL68="","",Oprávnené_výdavky_obnova!AN68)</f>
        <v/>
      </c>
      <c r="C66" s="181" t="str">
        <f>IF(Oprávnené_výdavky_obnova!AL68="","",Oprávnené_výdavky_obnova!B68)</f>
        <v/>
      </c>
      <c r="D66" s="182" t="str">
        <f>IF(Oprávnené_výdavky_obnova!AL68="","",Oprávnené_výdavky_obnova!AO68)</f>
        <v/>
      </c>
      <c r="E66" s="182" t="str">
        <f>IF(Oprávnené_výdavky_obnova!AL68="","",Oprávnené_výdavky_obnova!AP68)</f>
        <v/>
      </c>
      <c r="F66" s="182" t="str">
        <f>IF(Oprávnené_výdavky_obnova!AL68="","",Oprávnené_výdavky_obnova!AQ68)</f>
        <v/>
      </c>
      <c r="G66" s="183" t="str">
        <f>IF(Oprávnené_výdavky_obnova!AL68="","",Oprávnené_výdavky_obnova!I68)</f>
        <v/>
      </c>
      <c r="H66" s="208" t="str">
        <f>IF(D66="","",SUMIFS(Oprávnené_výdavky_obnova!$K$15:$K$214,JPRL,BO66,Oprávnené_výdavky_obnova!$J$15:$J$214,Oprávnené_výdavky_obnova!$CC$8)+SUMIFS(Oprávnené_výdavky_obnova!$K$15:$K$214,JPRL,BO66,Oprávnené_výdavky_obnova!$J$15:$J$214,Oprávnené_výdavky_obnova!$CC$9))</f>
        <v/>
      </c>
      <c r="I66" s="179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32">
        <f t="array" ref="T66">IF(AND(D66&lt;&gt;"",OR($J$11=Smrek,$K$11=Smrek,$L$11=Smrek,$M$11=Smrek,$N$11=Smrek,$O$11=Smrek,$P$11=Smrek,$Q$11=Smrek,$R$11=Smrek,$S$11=Smrek)),1,0)</f>
        <v>0</v>
      </c>
      <c r="U66" s="132">
        <f t="shared" si="4"/>
        <v>0</v>
      </c>
      <c r="V66" s="164" t="str">
        <f t="array" ref="V66">IF($D66="","",IF(AND(J66&gt;=0.3,I66="nie",Oprávnené_výdavky_obnova!DG68&gt;=0.3,OR($J$11=Smrek)),0,IF(AND(Oprávnené_výdavky_obnova!DG68&gt;=0.3,J66&gt;=0.3),1,0)))</f>
        <v/>
      </c>
      <c r="W66" s="164" t="str">
        <f t="array" ref="W66">IF($D66="","",IF(AND(K66&gt;=0.3,I66="nie",Oprávnené_výdavky_obnova!DH68&gt;=0.3,OR($K$11=Smrek)),0,IF(AND(Oprávnené_výdavky_obnova!DH68&gt;=0.3,K66&gt;=0.3),1,0)))</f>
        <v/>
      </c>
      <c r="X66" s="164" t="str">
        <f t="array" ref="X66">IF($D66="","",IF(AND(L66&gt;=0.3,I66="nie",Oprávnené_výdavky_obnova!DI68&gt;=0.3,OR($L$11=Smrek)),0,IF(AND(Oprávnené_výdavky_obnova!DI68&gt;=0.3,L66&gt;=0.3),1,0)))</f>
        <v/>
      </c>
      <c r="Y66" s="164" t="str">
        <f t="array" ref="Y66">IF($D66="","",IF(AND(M66&gt;=0.3,I66="nie",Oprávnené_výdavky_obnova!DJ68&gt;=0.3,OR($M$11=Smrek)),0,IF(AND(Oprávnené_výdavky_obnova!DJ68&gt;=0.3,M66&gt;=0.3),1,0)))</f>
        <v/>
      </c>
      <c r="Z66" s="164" t="str">
        <f t="array" ref="Z66">IF($D66="","",IF(AND(N66&gt;=0.3,I66="nie",Oprávnené_výdavky_obnova!DK68&gt;=0.3,OR($N$11=Smrek)),0,IF(AND(Oprávnené_výdavky_obnova!DK68&gt;=0.3,N66&gt;=0.3),1,0)))</f>
        <v/>
      </c>
      <c r="AA66" s="164" t="str">
        <f t="array" ref="AA66">IF($D66="","",IF(AND(O66&gt;=0.3,I66="nie",Oprávnené_výdavky_obnova!DL68&gt;=0.3,OR($O$11=Smrek)),0,IF(AND(Oprávnené_výdavky_obnova!DL68&gt;=0.3,O66&gt;=0.3),1,0)))</f>
        <v/>
      </c>
      <c r="AB66" s="164" t="str">
        <f t="array" ref="AB66">IF($D66="","",IF(AND(P66&gt;=0.3,I66="nie",Oprávnené_výdavky_obnova!DM68&gt;=0.3,OR($P$11=Smrek)),0,IF(AND(Oprávnené_výdavky_obnova!DM68&gt;=0.3,P66&gt;=0.3),1,0)))</f>
        <v/>
      </c>
      <c r="AC66" s="164" t="str">
        <f t="array" ref="AC66">IF($D66="","",IF(AND(Q66&gt;=0.3,I66="nie",Oprávnené_výdavky_obnova!DN68&gt;=0.3,OR($Q$11=Smrek)),0,IF(AND(Oprávnené_výdavky_obnova!DN68&gt;=0.3,Q66&gt;=0.3),1,0)))</f>
        <v/>
      </c>
      <c r="AD66" s="164" t="str">
        <f t="array" ref="AD66">IF($D66="","",IF(AND(R66&gt;=0.3,I66="nie",Oprávnené_výdavky_obnova!DO68&gt;=0.3,OR($R$11=Smrek)),0,IF(AND(Oprávnené_výdavky_obnova!DO68&gt;=0.3,R66&gt;=0.3),1,0)))</f>
        <v/>
      </c>
      <c r="AE66" s="164" t="str">
        <f t="array" ref="AE66">IF($D66="","",IF(AND(S66&gt;=0.3,I66="nie",Oprávnené_výdavky_obnova!DP68&gt;=0.3,OR($S$11=Smrek)),0,IF(AND(Oprávnené_výdavky_obnova!DP68&gt;=0.3,S66&gt;=0.3),1,0)))</f>
        <v/>
      </c>
      <c r="AF66" s="164">
        <f t="shared" si="5"/>
        <v>0</v>
      </c>
      <c r="AG66" s="164" t="str">
        <f t="array" ref="AG66">IF($D66="","",IF(AND(J66&gt;=0.1,I66="nie",Oprávnené_výdavky_obnova!DG68&gt;=0.1,OR($J$11=Smrek)),0,IF(AND(Oprávnené_výdavky_obnova!DG68&gt;=0.1,J66&gt;=0.1),1,0)))</f>
        <v/>
      </c>
      <c r="AH66" s="164" t="str">
        <f t="array" ref="AH66">IF($D66="","",IF(AND(K66&gt;=0.1,I66="nie",Oprávnené_výdavky_obnova!DH68&gt;=0.1,OR($K$11=Smrek)),0,IF(AND(Oprávnené_výdavky_obnova!DH68&gt;=0.1,K66&gt;=0.1),1,0)))</f>
        <v/>
      </c>
      <c r="AI66" s="164" t="str">
        <f t="array" ref="AI66">IF($D66="","",IF(AND(L66&gt;=0.1,I66="nie",Oprávnené_výdavky_obnova!DI68&gt;=0.1,OR($L$11=Smrek)),0,IF(AND(Oprávnené_výdavky_obnova!DI68&gt;=0.1,L66&gt;=0.1),1,0)))</f>
        <v/>
      </c>
      <c r="AJ66" s="164" t="str">
        <f t="array" ref="AJ66">IF($D66="","",IF(AND(M66&gt;=0.1,I66="nie",Oprávnené_výdavky_obnova!DJ68&gt;=0.1,OR($M$11=Smrek)),0,IF(AND(Oprávnené_výdavky_obnova!DJ68&gt;=0.1,M66&gt;=0.1),1,0)))</f>
        <v/>
      </c>
      <c r="AK66" s="164" t="str">
        <f t="array" ref="AK66">IF($D66="","",IF(AND(N66&gt;=0.1,I66="nie",Oprávnené_výdavky_obnova!DK68&gt;=0.1,OR($N$11=Smrek)),0,IF(AND(Oprávnené_výdavky_obnova!DK68&gt;=0.1,N66&gt;=0.1),1,0)))</f>
        <v/>
      </c>
      <c r="AL66" s="164" t="str">
        <f t="array" ref="AL66">IF($D66="","",IF(AND(O66&gt;=0.1,I66="nie",Oprávnené_výdavky_obnova!DL68&gt;=0.1,OR($O$11=Smrek)),0,IF(AND(Oprávnené_výdavky_obnova!DL68&gt;=0.1,O66&gt;=0.1),1,0)))</f>
        <v/>
      </c>
      <c r="AM66" s="164" t="str">
        <f t="array" ref="AM66">IF($D66="","",IF(AND(P66&gt;=0.1,I66="nie",Oprávnené_výdavky_obnova!DM68&gt;=0.1,OR($P$11=Smrek)),0,IF(AND(Oprávnené_výdavky_obnova!DM68&gt;=0.1,P66&gt;=0.1),1,0)))</f>
        <v/>
      </c>
      <c r="AN66" s="164" t="str">
        <f t="array" ref="AN66">IF($D66="","",IF(AND(Q66&gt;=0.1,I66="nie",Oprávnené_výdavky_obnova!DN68&gt;=0.1,OR($Q$11=Smrek)),0,IF(AND(Oprávnené_výdavky_obnova!DN68&gt;=0.1,Q66&gt;=0.1),1,0)))</f>
        <v/>
      </c>
      <c r="AO66" s="164" t="str">
        <f t="array" ref="AO66">IF($D66="","",IF(AND(R66&gt;=0.1,I66="nie",Oprávnené_výdavky_obnova!DO68&gt;=0.1,OR($R$11=Smrek)),0,IF(AND(Oprávnené_výdavky_obnova!DO68&gt;=0.1,R66&gt;=0.1),1,0)))</f>
        <v/>
      </c>
      <c r="AP66" s="164" t="str">
        <f t="array" ref="AP66">IF($D66="","",IF(AND(S66&gt;=0.1,I66="nie",Oprávnené_výdavky_obnova!DP68&gt;=0.1,OR($S$11=Smrek)),0,IF(AND(Oprávnené_výdavky_obnova!DP68&gt;=0.1,S66&gt;=0.1),1,0)))</f>
        <v/>
      </c>
      <c r="AQ66" s="164">
        <f t="shared" si="6"/>
        <v>0</v>
      </c>
      <c r="AR66" s="132">
        <f t="shared" si="7"/>
        <v>0</v>
      </c>
      <c r="AS66" s="132" t="str">
        <f t="shared" si="8"/>
        <v/>
      </c>
      <c r="AT66" s="164">
        <f>IF(AND(J66="",OR(Oprávnené_výdavky_obnova!CW68&gt;0,Oprávnené_výdavky_obnova!DG68&gt;0)),1,0)</f>
        <v>0</v>
      </c>
      <c r="AU66" s="164">
        <f>IF(AND(K66="",OR(Oprávnené_výdavky_obnova!CX68&gt;0,Oprávnené_výdavky_obnova!DH68&gt;0)),1,0)</f>
        <v>0</v>
      </c>
      <c r="AV66" s="164">
        <f>IF(AND(L66="",OR(Oprávnené_výdavky_obnova!CY68&gt;0,Oprávnené_výdavky_obnova!DI68&gt;0)),1,0)</f>
        <v>0</v>
      </c>
      <c r="AW66" s="164">
        <f>IF(AND(M66="",OR(Oprávnené_výdavky_obnova!CZ68&gt;0,Oprávnené_výdavky_obnova!DJ68&gt;0)),1,0)</f>
        <v>0</v>
      </c>
      <c r="AX66" s="164">
        <f>IF(AND(N66="",OR(Oprávnené_výdavky_obnova!DA68&gt;0,Oprávnené_výdavky_obnova!DK68&gt;0)),1,0)</f>
        <v>0</v>
      </c>
      <c r="AY66" s="164">
        <f>IF(AND(O66="",OR(Oprávnené_výdavky_obnova!DB68&gt;0,Oprávnené_výdavky_obnova!DL68&gt;0)),1,0)</f>
        <v>0</v>
      </c>
      <c r="AZ66" s="164">
        <f>IF(AND(P66="",OR(Oprávnené_výdavky_obnova!DC68&gt;0,Oprávnené_výdavky_obnova!DM68&gt;0)),1,0)</f>
        <v>0</v>
      </c>
      <c r="BA66" s="164">
        <f>IF(AND(Q66="",OR(Oprávnené_výdavky_obnova!DD68&gt;0,Oprávnené_výdavky_obnova!DN68&gt;0)),1,0)</f>
        <v>0</v>
      </c>
      <c r="BB66" s="164">
        <f>IF(AND(R66="",OR(Oprávnené_výdavky_obnova!DE68&gt;0,Oprávnené_výdavky_obnova!DO68&gt;0)),1,0)</f>
        <v>0</v>
      </c>
      <c r="BC66" s="164">
        <f>IF(AND(S66="",OR(Oprávnené_výdavky_obnova!DF68&gt;0,Oprávnené_výdavky_obnova!DP68&gt;0)),1,0)</f>
        <v>0</v>
      </c>
      <c r="BE66" s="132">
        <f t="array" ref="BE66">IF(AND($J$13=Smrek,OR(V66&gt;=0.3,AG66&gt;=0.1)),1,0)</f>
        <v>0</v>
      </c>
      <c r="BF66" s="132">
        <f t="array" ref="BF66">IF(AND($JK66=Smrek,OR(W66&gt;=0.3,AH66&gt;=0.1)),1,0)</f>
        <v>0</v>
      </c>
      <c r="BG66" s="132">
        <f t="array" ref="BG66">IF(AND($L$13=Smrek,OR(X66&gt;=0.3,AI66&gt;=0.1)),1,0)</f>
        <v>0</v>
      </c>
      <c r="BH66" s="132">
        <f t="array" ref="BH66">IF(AND($M$13=Smrek,OR(Y66&gt;=0.3,AJ66&gt;=0.1)),1,0)</f>
        <v>0</v>
      </c>
      <c r="BI66" s="132">
        <f t="array" ref="BI66">IF(AND($N$13=Smrek,OR(Z66&gt;=0.3,AK66&gt;=0.1)),1,0)</f>
        <v>0</v>
      </c>
      <c r="BJ66" s="132">
        <f t="array" ref="BJ66">IF(AND($O$13=Smrek,OR(AA66&gt;=0.3,AL66&gt;=0.1)),1,0)</f>
        <v>0</v>
      </c>
      <c r="BK66" s="132">
        <f t="array" ref="BK66">IF(AND($P$13=Smrek,OR(AB66&gt;=0.3,AM66&gt;=0.1)),1,0)</f>
        <v>0</v>
      </c>
      <c r="BL66" s="132">
        <f t="array" ref="BL66">IF(AND($Q$13=Smrek,OR(AC66&gt;=0.3,AN66&gt;=0.1)),1,0)</f>
        <v>0</v>
      </c>
      <c r="BM66" s="132">
        <f t="array" ref="BM66">IF(AND($R$13=Smrek,OR(AD66&gt;=0.3,AO66&gt;=0.1)),1,0)</f>
        <v>0</v>
      </c>
      <c r="BN66" s="132">
        <f t="array" ref="BN66">IF(AND($S$13=Smrek,OR(AE66&gt;=0.3,AP66&gt;=0.1)),1,0)</f>
        <v>0</v>
      </c>
      <c r="BO66" s="206" t="str">
        <f t="shared" si="9"/>
        <v/>
      </c>
    </row>
    <row r="67" spans="1:67" ht="17.100000000000001" customHeight="1" x14ac:dyDescent="0.25">
      <c r="A67" s="144">
        <v>55</v>
      </c>
      <c r="B67" s="180" t="str">
        <f>IF(Oprávnené_výdavky_obnova!AL69="","",Oprávnené_výdavky_obnova!AN69)</f>
        <v/>
      </c>
      <c r="C67" s="181" t="str">
        <f>IF(Oprávnené_výdavky_obnova!AL69="","",Oprávnené_výdavky_obnova!B69)</f>
        <v/>
      </c>
      <c r="D67" s="182" t="str">
        <f>IF(Oprávnené_výdavky_obnova!AL69="","",Oprávnené_výdavky_obnova!AO69)</f>
        <v/>
      </c>
      <c r="E67" s="182" t="str">
        <f>IF(Oprávnené_výdavky_obnova!AL69="","",Oprávnené_výdavky_obnova!AP69)</f>
        <v/>
      </c>
      <c r="F67" s="182" t="str">
        <f>IF(Oprávnené_výdavky_obnova!AL69="","",Oprávnené_výdavky_obnova!AQ69)</f>
        <v/>
      </c>
      <c r="G67" s="183" t="str">
        <f>IF(Oprávnené_výdavky_obnova!AL69="","",Oprávnené_výdavky_obnova!I69)</f>
        <v/>
      </c>
      <c r="H67" s="208" t="str">
        <f>IF(D67="","",SUMIFS(Oprávnené_výdavky_obnova!$K$15:$K$214,JPRL,BO67,Oprávnené_výdavky_obnova!$J$15:$J$214,Oprávnené_výdavky_obnova!$CC$8)+SUMIFS(Oprávnené_výdavky_obnova!$K$15:$K$214,JPRL,BO67,Oprávnené_výdavky_obnova!$J$15:$J$214,Oprávnené_výdavky_obnova!$CC$9))</f>
        <v/>
      </c>
      <c r="I67" s="179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32">
        <f t="array" ref="T67">IF(AND(D67&lt;&gt;"",OR($J$11=Smrek,$K$11=Smrek,$L$11=Smrek,$M$11=Smrek,$N$11=Smrek,$O$11=Smrek,$P$11=Smrek,$Q$11=Smrek,$R$11=Smrek,$S$11=Smrek)),1,0)</f>
        <v>0</v>
      </c>
      <c r="U67" s="132">
        <f t="shared" si="4"/>
        <v>0</v>
      </c>
      <c r="V67" s="164" t="str">
        <f t="array" ref="V67">IF($D67="","",IF(AND(J67&gt;=0.3,I67="nie",Oprávnené_výdavky_obnova!DG69&gt;=0.3,OR($J$11=Smrek)),0,IF(AND(Oprávnené_výdavky_obnova!DG69&gt;=0.3,J67&gt;=0.3),1,0)))</f>
        <v/>
      </c>
      <c r="W67" s="164" t="str">
        <f t="array" ref="W67">IF($D67="","",IF(AND(K67&gt;=0.3,I67="nie",Oprávnené_výdavky_obnova!DH69&gt;=0.3,OR($K$11=Smrek)),0,IF(AND(Oprávnené_výdavky_obnova!DH69&gt;=0.3,K67&gt;=0.3),1,0)))</f>
        <v/>
      </c>
      <c r="X67" s="164" t="str">
        <f t="array" ref="X67">IF($D67="","",IF(AND(L67&gt;=0.3,I67="nie",Oprávnené_výdavky_obnova!DI69&gt;=0.3,OR($L$11=Smrek)),0,IF(AND(Oprávnené_výdavky_obnova!DI69&gt;=0.3,L67&gt;=0.3),1,0)))</f>
        <v/>
      </c>
      <c r="Y67" s="164" t="str">
        <f t="array" ref="Y67">IF($D67="","",IF(AND(M67&gt;=0.3,I67="nie",Oprávnené_výdavky_obnova!DJ69&gt;=0.3,OR($M$11=Smrek)),0,IF(AND(Oprávnené_výdavky_obnova!DJ69&gt;=0.3,M67&gt;=0.3),1,0)))</f>
        <v/>
      </c>
      <c r="Z67" s="164" t="str">
        <f t="array" ref="Z67">IF($D67="","",IF(AND(N67&gt;=0.3,I67="nie",Oprávnené_výdavky_obnova!DK69&gt;=0.3,OR($N$11=Smrek)),0,IF(AND(Oprávnené_výdavky_obnova!DK69&gt;=0.3,N67&gt;=0.3),1,0)))</f>
        <v/>
      </c>
      <c r="AA67" s="164" t="str">
        <f t="array" ref="AA67">IF($D67="","",IF(AND(O67&gt;=0.3,I67="nie",Oprávnené_výdavky_obnova!DL69&gt;=0.3,OR($O$11=Smrek)),0,IF(AND(Oprávnené_výdavky_obnova!DL69&gt;=0.3,O67&gt;=0.3),1,0)))</f>
        <v/>
      </c>
      <c r="AB67" s="164" t="str">
        <f t="array" ref="AB67">IF($D67="","",IF(AND(P67&gt;=0.3,I67="nie",Oprávnené_výdavky_obnova!DM69&gt;=0.3,OR($P$11=Smrek)),0,IF(AND(Oprávnené_výdavky_obnova!DM69&gt;=0.3,P67&gt;=0.3),1,0)))</f>
        <v/>
      </c>
      <c r="AC67" s="164" t="str">
        <f t="array" ref="AC67">IF($D67="","",IF(AND(Q67&gt;=0.3,I67="nie",Oprávnené_výdavky_obnova!DN69&gt;=0.3,OR($Q$11=Smrek)),0,IF(AND(Oprávnené_výdavky_obnova!DN69&gt;=0.3,Q67&gt;=0.3),1,0)))</f>
        <v/>
      </c>
      <c r="AD67" s="164" t="str">
        <f t="array" ref="AD67">IF($D67="","",IF(AND(R67&gt;=0.3,I67="nie",Oprávnené_výdavky_obnova!DO69&gt;=0.3,OR($R$11=Smrek)),0,IF(AND(Oprávnené_výdavky_obnova!DO69&gt;=0.3,R67&gt;=0.3),1,0)))</f>
        <v/>
      </c>
      <c r="AE67" s="164" t="str">
        <f t="array" ref="AE67">IF($D67="","",IF(AND(S67&gt;=0.3,I67="nie",Oprávnené_výdavky_obnova!DP69&gt;=0.3,OR($S$11=Smrek)),0,IF(AND(Oprávnené_výdavky_obnova!DP69&gt;=0.3,S67&gt;=0.3),1,0)))</f>
        <v/>
      </c>
      <c r="AF67" s="164">
        <f t="shared" si="5"/>
        <v>0</v>
      </c>
      <c r="AG67" s="164" t="str">
        <f t="array" ref="AG67">IF($D67="","",IF(AND(J67&gt;=0.1,I67="nie",Oprávnené_výdavky_obnova!DG69&gt;=0.1,OR($J$11=Smrek)),0,IF(AND(Oprávnené_výdavky_obnova!DG69&gt;=0.1,J67&gt;=0.1),1,0)))</f>
        <v/>
      </c>
      <c r="AH67" s="164" t="str">
        <f t="array" ref="AH67">IF($D67="","",IF(AND(K67&gt;=0.1,I67="nie",Oprávnené_výdavky_obnova!DH69&gt;=0.1,OR($K$11=Smrek)),0,IF(AND(Oprávnené_výdavky_obnova!DH69&gt;=0.1,K67&gt;=0.1),1,0)))</f>
        <v/>
      </c>
      <c r="AI67" s="164" t="str">
        <f t="array" ref="AI67">IF($D67="","",IF(AND(L67&gt;=0.1,I67="nie",Oprávnené_výdavky_obnova!DI69&gt;=0.1,OR($L$11=Smrek)),0,IF(AND(Oprávnené_výdavky_obnova!DI69&gt;=0.1,L67&gt;=0.1),1,0)))</f>
        <v/>
      </c>
      <c r="AJ67" s="164" t="str">
        <f t="array" ref="AJ67">IF($D67="","",IF(AND(M67&gt;=0.1,I67="nie",Oprávnené_výdavky_obnova!DJ69&gt;=0.1,OR($M$11=Smrek)),0,IF(AND(Oprávnené_výdavky_obnova!DJ69&gt;=0.1,M67&gt;=0.1),1,0)))</f>
        <v/>
      </c>
      <c r="AK67" s="164" t="str">
        <f t="array" ref="AK67">IF($D67="","",IF(AND(N67&gt;=0.1,I67="nie",Oprávnené_výdavky_obnova!DK69&gt;=0.1,OR($N$11=Smrek)),0,IF(AND(Oprávnené_výdavky_obnova!DK69&gt;=0.1,N67&gt;=0.1),1,0)))</f>
        <v/>
      </c>
      <c r="AL67" s="164" t="str">
        <f t="array" ref="AL67">IF($D67="","",IF(AND(O67&gt;=0.1,I67="nie",Oprávnené_výdavky_obnova!DL69&gt;=0.1,OR($O$11=Smrek)),0,IF(AND(Oprávnené_výdavky_obnova!DL69&gt;=0.1,O67&gt;=0.1),1,0)))</f>
        <v/>
      </c>
      <c r="AM67" s="164" t="str">
        <f t="array" ref="AM67">IF($D67="","",IF(AND(P67&gt;=0.1,I67="nie",Oprávnené_výdavky_obnova!DM69&gt;=0.1,OR($P$11=Smrek)),0,IF(AND(Oprávnené_výdavky_obnova!DM69&gt;=0.1,P67&gt;=0.1),1,0)))</f>
        <v/>
      </c>
      <c r="AN67" s="164" t="str">
        <f t="array" ref="AN67">IF($D67="","",IF(AND(Q67&gt;=0.1,I67="nie",Oprávnené_výdavky_obnova!DN69&gt;=0.1,OR($Q$11=Smrek)),0,IF(AND(Oprávnené_výdavky_obnova!DN69&gt;=0.1,Q67&gt;=0.1),1,0)))</f>
        <v/>
      </c>
      <c r="AO67" s="164" t="str">
        <f t="array" ref="AO67">IF($D67="","",IF(AND(R67&gt;=0.1,I67="nie",Oprávnené_výdavky_obnova!DO69&gt;=0.1,OR($R$11=Smrek)),0,IF(AND(Oprávnené_výdavky_obnova!DO69&gt;=0.1,R67&gt;=0.1),1,0)))</f>
        <v/>
      </c>
      <c r="AP67" s="164" t="str">
        <f t="array" ref="AP67">IF($D67="","",IF(AND(S67&gt;=0.1,I67="nie",Oprávnené_výdavky_obnova!DP69&gt;=0.1,OR($S$11=Smrek)),0,IF(AND(Oprávnené_výdavky_obnova!DP69&gt;=0.1,S67&gt;=0.1),1,0)))</f>
        <v/>
      </c>
      <c r="AQ67" s="164">
        <f t="shared" si="6"/>
        <v>0</v>
      </c>
      <c r="AR67" s="132">
        <f t="shared" si="7"/>
        <v>0</v>
      </c>
      <c r="AS67" s="132" t="str">
        <f t="shared" si="8"/>
        <v/>
      </c>
      <c r="AT67" s="164">
        <f>IF(AND(J67="",OR(Oprávnené_výdavky_obnova!CW69&gt;0,Oprávnené_výdavky_obnova!DG69&gt;0)),1,0)</f>
        <v>0</v>
      </c>
      <c r="AU67" s="164">
        <f>IF(AND(K67="",OR(Oprávnené_výdavky_obnova!CX69&gt;0,Oprávnené_výdavky_obnova!DH69&gt;0)),1,0)</f>
        <v>0</v>
      </c>
      <c r="AV67" s="164">
        <f>IF(AND(L67="",OR(Oprávnené_výdavky_obnova!CY69&gt;0,Oprávnené_výdavky_obnova!DI69&gt;0)),1,0)</f>
        <v>0</v>
      </c>
      <c r="AW67" s="164">
        <f>IF(AND(M67="",OR(Oprávnené_výdavky_obnova!CZ69&gt;0,Oprávnené_výdavky_obnova!DJ69&gt;0)),1,0)</f>
        <v>0</v>
      </c>
      <c r="AX67" s="164">
        <f>IF(AND(N67="",OR(Oprávnené_výdavky_obnova!DA69&gt;0,Oprávnené_výdavky_obnova!DK69&gt;0)),1,0)</f>
        <v>0</v>
      </c>
      <c r="AY67" s="164">
        <f>IF(AND(O67="",OR(Oprávnené_výdavky_obnova!DB69&gt;0,Oprávnené_výdavky_obnova!DL69&gt;0)),1,0)</f>
        <v>0</v>
      </c>
      <c r="AZ67" s="164">
        <f>IF(AND(P67="",OR(Oprávnené_výdavky_obnova!DC69&gt;0,Oprávnené_výdavky_obnova!DM69&gt;0)),1,0)</f>
        <v>0</v>
      </c>
      <c r="BA67" s="164">
        <f>IF(AND(Q67="",OR(Oprávnené_výdavky_obnova!DD69&gt;0,Oprávnené_výdavky_obnova!DN69&gt;0)),1,0)</f>
        <v>0</v>
      </c>
      <c r="BB67" s="164">
        <f>IF(AND(R67="",OR(Oprávnené_výdavky_obnova!DE69&gt;0,Oprávnené_výdavky_obnova!DO69&gt;0)),1,0)</f>
        <v>0</v>
      </c>
      <c r="BC67" s="164">
        <f>IF(AND(S67="",OR(Oprávnené_výdavky_obnova!DF69&gt;0,Oprávnené_výdavky_obnova!DP69&gt;0)),1,0)</f>
        <v>0</v>
      </c>
      <c r="BE67" s="132">
        <f t="array" ref="BE67">IF(AND($J$13=Smrek,OR(V67&gt;=0.3,AG67&gt;=0.1)),1,0)</f>
        <v>0</v>
      </c>
      <c r="BF67" s="132">
        <f t="array" ref="BF67">IF(AND($JK67=Smrek,OR(W67&gt;=0.3,AH67&gt;=0.1)),1,0)</f>
        <v>0</v>
      </c>
      <c r="BG67" s="132">
        <f t="array" ref="BG67">IF(AND($L$13=Smrek,OR(X67&gt;=0.3,AI67&gt;=0.1)),1,0)</f>
        <v>0</v>
      </c>
      <c r="BH67" s="132">
        <f t="array" ref="BH67">IF(AND($M$13=Smrek,OR(Y67&gt;=0.3,AJ67&gt;=0.1)),1,0)</f>
        <v>0</v>
      </c>
      <c r="BI67" s="132">
        <f t="array" ref="BI67">IF(AND($N$13=Smrek,OR(Z67&gt;=0.3,AK67&gt;=0.1)),1,0)</f>
        <v>0</v>
      </c>
      <c r="BJ67" s="132">
        <f t="array" ref="BJ67">IF(AND($O$13=Smrek,OR(AA67&gt;=0.3,AL67&gt;=0.1)),1,0)</f>
        <v>0</v>
      </c>
      <c r="BK67" s="132">
        <f t="array" ref="BK67">IF(AND($P$13=Smrek,OR(AB67&gt;=0.3,AM67&gt;=0.1)),1,0)</f>
        <v>0</v>
      </c>
      <c r="BL67" s="132">
        <f t="array" ref="BL67">IF(AND($Q$13=Smrek,OR(AC67&gt;=0.3,AN67&gt;=0.1)),1,0)</f>
        <v>0</v>
      </c>
      <c r="BM67" s="132">
        <f t="array" ref="BM67">IF(AND($R$13=Smrek,OR(AD67&gt;=0.3,AO67&gt;=0.1)),1,0)</f>
        <v>0</v>
      </c>
      <c r="BN67" s="132">
        <f t="array" ref="BN67">IF(AND($S$13=Smrek,OR(AE67&gt;=0.3,AP67&gt;=0.1)),1,0)</f>
        <v>0</v>
      </c>
      <c r="BO67" s="206" t="str">
        <f t="shared" si="9"/>
        <v/>
      </c>
    </row>
    <row r="68" spans="1:67" ht="17.100000000000001" customHeight="1" x14ac:dyDescent="0.25">
      <c r="A68" s="144">
        <v>56</v>
      </c>
      <c r="B68" s="180" t="str">
        <f>IF(Oprávnené_výdavky_obnova!AL70="","",Oprávnené_výdavky_obnova!AN70)</f>
        <v/>
      </c>
      <c r="C68" s="181" t="str">
        <f>IF(Oprávnené_výdavky_obnova!AL70="","",Oprávnené_výdavky_obnova!B70)</f>
        <v/>
      </c>
      <c r="D68" s="182" t="str">
        <f>IF(Oprávnené_výdavky_obnova!AL70="","",Oprávnené_výdavky_obnova!AO70)</f>
        <v/>
      </c>
      <c r="E68" s="182" t="str">
        <f>IF(Oprávnené_výdavky_obnova!AL70="","",Oprávnené_výdavky_obnova!AP70)</f>
        <v/>
      </c>
      <c r="F68" s="182" t="str">
        <f>IF(Oprávnené_výdavky_obnova!AL70="","",Oprávnené_výdavky_obnova!AQ70)</f>
        <v/>
      </c>
      <c r="G68" s="183" t="str">
        <f>IF(Oprávnené_výdavky_obnova!AL70="","",Oprávnené_výdavky_obnova!I70)</f>
        <v/>
      </c>
      <c r="H68" s="208" t="str">
        <f>IF(D68="","",SUMIFS(Oprávnené_výdavky_obnova!$K$15:$K$214,JPRL,BO68,Oprávnené_výdavky_obnova!$J$15:$J$214,Oprávnené_výdavky_obnova!$CC$8)+SUMIFS(Oprávnené_výdavky_obnova!$K$15:$K$214,JPRL,BO68,Oprávnené_výdavky_obnova!$J$15:$J$214,Oprávnené_výdavky_obnova!$CC$9))</f>
        <v/>
      </c>
      <c r="I68" s="179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32">
        <f t="array" ref="T68">IF(AND(D68&lt;&gt;"",OR($J$11=Smrek,$K$11=Smrek,$L$11=Smrek,$M$11=Smrek,$N$11=Smrek,$O$11=Smrek,$P$11=Smrek,$Q$11=Smrek,$R$11=Smrek,$S$11=Smrek)),1,0)</f>
        <v>0</v>
      </c>
      <c r="U68" s="132">
        <f t="shared" si="4"/>
        <v>0</v>
      </c>
      <c r="V68" s="164" t="str">
        <f t="array" ref="V68">IF($D68="","",IF(AND(J68&gt;=0.3,I68="nie",Oprávnené_výdavky_obnova!DG70&gt;=0.3,OR($J$11=Smrek)),0,IF(AND(Oprávnené_výdavky_obnova!DG70&gt;=0.3,J68&gt;=0.3),1,0)))</f>
        <v/>
      </c>
      <c r="W68" s="164" t="str">
        <f t="array" ref="W68">IF($D68="","",IF(AND(K68&gt;=0.3,I68="nie",Oprávnené_výdavky_obnova!DH70&gt;=0.3,OR($K$11=Smrek)),0,IF(AND(Oprávnené_výdavky_obnova!DH70&gt;=0.3,K68&gt;=0.3),1,0)))</f>
        <v/>
      </c>
      <c r="X68" s="164" t="str">
        <f t="array" ref="X68">IF($D68="","",IF(AND(L68&gt;=0.3,I68="nie",Oprávnené_výdavky_obnova!DI70&gt;=0.3,OR($L$11=Smrek)),0,IF(AND(Oprávnené_výdavky_obnova!DI70&gt;=0.3,L68&gt;=0.3),1,0)))</f>
        <v/>
      </c>
      <c r="Y68" s="164" t="str">
        <f t="array" ref="Y68">IF($D68="","",IF(AND(M68&gt;=0.3,I68="nie",Oprávnené_výdavky_obnova!DJ70&gt;=0.3,OR($M$11=Smrek)),0,IF(AND(Oprávnené_výdavky_obnova!DJ70&gt;=0.3,M68&gt;=0.3),1,0)))</f>
        <v/>
      </c>
      <c r="Z68" s="164" t="str">
        <f t="array" ref="Z68">IF($D68="","",IF(AND(N68&gt;=0.3,I68="nie",Oprávnené_výdavky_obnova!DK70&gt;=0.3,OR($N$11=Smrek)),0,IF(AND(Oprávnené_výdavky_obnova!DK70&gt;=0.3,N68&gt;=0.3),1,0)))</f>
        <v/>
      </c>
      <c r="AA68" s="164" t="str">
        <f t="array" ref="AA68">IF($D68="","",IF(AND(O68&gt;=0.3,I68="nie",Oprávnené_výdavky_obnova!DL70&gt;=0.3,OR($O$11=Smrek)),0,IF(AND(Oprávnené_výdavky_obnova!DL70&gt;=0.3,O68&gt;=0.3),1,0)))</f>
        <v/>
      </c>
      <c r="AB68" s="164" t="str">
        <f t="array" ref="AB68">IF($D68="","",IF(AND(P68&gt;=0.3,I68="nie",Oprávnené_výdavky_obnova!DM70&gt;=0.3,OR($P$11=Smrek)),0,IF(AND(Oprávnené_výdavky_obnova!DM70&gt;=0.3,P68&gt;=0.3),1,0)))</f>
        <v/>
      </c>
      <c r="AC68" s="164" t="str">
        <f t="array" ref="AC68">IF($D68="","",IF(AND(Q68&gt;=0.3,I68="nie",Oprávnené_výdavky_obnova!DN70&gt;=0.3,OR($Q$11=Smrek)),0,IF(AND(Oprávnené_výdavky_obnova!DN70&gt;=0.3,Q68&gt;=0.3),1,0)))</f>
        <v/>
      </c>
      <c r="AD68" s="164" t="str">
        <f t="array" ref="AD68">IF($D68="","",IF(AND(R68&gt;=0.3,I68="nie",Oprávnené_výdavky_obnova!DO70&gt;=0.3,OR($R$11=Smrek)),0,IF(AND(Oprávnené_výdavky_obnova!DO70&gt;=0.3,R68&gt;=0.3),1,0)))</f>
        <v/>
      </c>
      <c r="AE68" s="164" t="str">
        <f t="array" ref="AE68">IF($D68="","",IF(AND(S68&gt;=0.3,I68="nie",Oprávnené_výdavky_obnova!DP70&gt;=0.3,OR($S$11=Smrek)),0,IF(AND(Oprávnené_výdavky_obnova!DP70&gt;=0.3,S68&gt;=0.3),1,0)))</f>
        <v/>
      </c>
      <c r="AF68" s="164">
        <f t="shared" si="5"/>
        <v>0</v>
      </c>
      <c r="AG68" s="164" t="str">
        <f t="array" ref="AG68">IF($D68="","",IF(AND(J68&gt;=0.1,I68="nie",Oprávnené_výdavky_obnova!DG70&gt;=0.1,OR($J$11=Smrek)),0,IF(AND(Oprávnené_výdavky_obnova!DG70&gt;=0.1,J68&gt;=0.1),1,0)))</f>
        <v/>
      </c>
      <c r="AH68" s="164" t="str">
        <f t="array" ref="AH68">IF($D68="","",IF(AND(K68&gt;=0.1,I68="nie",Oprávnené_výdavky_obnova!DH70&gt;=0.1,OR($K$11=Smrek)),0,IF(AND(Oprávnené_výdavky_obnova!DH70&gt;=0.1,K68&gt;=0.1),1,0)))</f>
        <v/>
      </c>
      <c r="AI68" s="164" t="str">
        <f t="array" ref="AI68">IF($D68="","",IF(AND(L68&gt;=0.1,I68="nie",Oprávnené_výdavky_obnova!DI70&gt;=0.1,OR($L$11=Smrek)),0,IF(AND(Oprávnené_výdavky_obnova!DI70&gt;=0.1,L68&gt;=0.1),1,0)))</f>
        <v/>
      </c>
      <c r="AJ68" s="164" t="str">
        <f t="array" ref="AJ68">IF($D68="","",IF(AND(M68&gt;=0.1,I68="nie",Oprávnené_výdavky_obnova!DJ70&gt;=0.1,OR($M$11=Smrek)),0,IF(AND(Oprávnené_výdavky_obnova!DJ70&gt;=0.1,M68&gt;=0.1),1,0)))</f>
        <v/>
      </c>
      <c r="AK68" s="164" t="str">
        <f t="array" ref="AK68">IF($D68="","",IF(AND(N68&gt;=0.1,I68="nie",Oprávnené_výdavky_obnova!DK70&gt;=0.1,OR($N$11=Smrek)),0,IF(AND(Oprávnené_výdavky_obnova!DK70&gt;=0.1,N68&gt;=0.1),1,0)))</f>
        <v/>
      </c>
      <c r="AL68" s="164" t="str">
        <f t="array" ref="AL68">IF($D68="","",IF(AND(O68&gt;=0.1,I68="nie",Oprávnené_výdavky_obnova!DL70&gt;=0.1,OR($O$11=Smrek)),0,IF(AND(Oprávnené_výdavky_obnova!DL70&gt;=0.1,O68&gt;=0.1),1,0)))</f>
        <v/>
      </c>
      <c r="AM68" s="164" t="str">
        <f t="array" ref="AM68">IF($D68="","",IF(AND(P68&gt;=0.1,I68="nie",Oprávnené_výdavky_obnova!DM70&gt;=0.1,OR($P$11=Smrek)),0,IF(AND(Oprávnené_výdavky_obnova!DM70&gt;=0.1,P68&gt;=0.1),1,0)))</f>
        <v/>
      </c>
      <c r="AN68" s="164" t="str">
        <f t="array" ref="AN68">IF($D68="","",IF(AND(Q68&gt;=0.1,I68="nie",Oprávnené_výdavky_obnova!DN70&gt;=0.1,OR($Q$11=Smrek)),0,IF(AND(Oprávnené_výdavky_obnova!DN70&gt;=0.1,Q68&gt;=0.1),1,0)))</f>
        <v/>
      </c>
      <c r="AO68" s="164" t="str">
        <f t="array" ref="AO68">IF($D68="","",IF(AND(R68&gt;=0.1,I68="nie",Oprávnené_výdavky_obnova!DO70&gt;=0.1,OR($R$11=Smrek)),0,IF(AND(Oprávnené_výdavky_obnova!DO70&gt;=0.1,R68&gt;=0.1),1,0)))</f>
        <v/>
      </c>
      <c r="AP68" s="164" t="str">
        <f t="array" ref="AP68">IF($D68="","",IF(AND(S68&gt;=0.1,I68="nie",Oprávnené_výdavky_obnova!DP70&gt;=0.1,OR($S$11=Smrek)),0,IF(AND(Oprávnené_výdavky_obnova!DP70&gt;=0.1,S68&gt;=0.1),1,0)))</f>
        <v/>
      </c>
      <c r="AQ68" s="164">
        <f t="shared" si="6"/>
        <v>0</v>
      </c>
      <c r="AR68" s="132">
        <f t="shared" si="7"/>
        <v>0</v>
      </c>
      <c r="AS68" s="132" t="str">
        <f t="shared" si="8"/>
        <v/>
      </c>
      <c r="AT68" s="164">
        <f>IF(AND(J68="",OR(Oprávnené_výdavky_obnova!CW70&gt;0,Oprávnené_výdavky_obnova!DG70&gt;0)),1,0)</f>
        <v>0</v>
      </c>
      <c r="AU68" s="164">
        <f>IF(AND(K68="",OR(Oprávnené_výdavky_obnova!CX70&gt;0,Oprávnené_výdavky_obnova!DH70&gt;0)),1,0)</f>
        <v>0</v>
      </c>
      <c r="AV68" s="164">
        <f>IF(AND(L68="",OR(Oprávnené_výdavky_obnova!CY70&gt;0,Oprávnené_výdavky_obnova!DI70&gt;0)),1,0)</f>
        <v>0</v>
      </c>
      <c r="AW68" s="164">
        <f>IF(AND(M68="",OR(Oprávnené_výdavky_obnova!CZ70&gt;0,Oprávnené_výdavky_obnova!DJ70&gt;0)),1,0)</f>
        <v>0</v>
      </c>
      <c r="AX68" s="164">
        <f>IF(AND(N68="",OR(Oprávnené_výdavky_obnova!DA70&gt;0,Oprávnené_výdavky_obnova!DK70&gt;0)),1,0)</f>
        <v>0</v>
      </c>
      <c r="AY68" s="164">
        <f>IF(AND(O68="",OR(Oprávnené_výdavky_obnova!DB70&gt;0,Oprávnené_výdavky_obnova!DL70&gt;0)),1,0)</f>
        <v>0</v>
      </c>
      <c r="AZ68" s="164">
        <f>IF(AND(P68="",OR(Oprávnené_výdavky_obnova!DC70&gt;0,Oprávnené_výdavky_obnova!DM70&gt;0)),1,0)</f>
        <v>0</v>
      </c>
      <c r="BA68" s="164">
        <f>IF(AND(Q68="",OR(Oprávnené_výdavky_obnova!DD70&gt;0,Oprávnené_výdavky_obnova!DN70&gt;0)),1,0)</f>
        <v>0</v>
      </c>
      <c r="BB68" s="164">
        <f>IF(AND(R68="",OR(Oprávnené_výdavky_obnova!DE70&gt;0,Oprávnené_výdavky_obnova!DO70&gt;0)),1,0)</f>
        <v>0</v>
      </c>
      <c r="BC68" s="164">
        <f>IF(AND(S68="",OR(Oprávnené_výdavky_obnova!DF70&gt;0,Oprávnené_výdavky_obnova!DP70&gt;0)),1,0)</f>
        <v>0</v>
      </c>
      <c r="BE68" s="132">
        <f t="array" ref="BE68">IF(AND($J$13=Smrek,OR(V68&gt;=0.3,AG68&gt;=0.1)),1,0)</f>
        <v>0</v>
      </c>
      <c r="BF68" s="132">
        <f t="array" ref="BF68">IF(AND($JK68=Smrek,OR(W68&gt;=0.3,AH68&gt;=0.1)),1,0)</f>
        <v>0</v>
      </c>
      <c r="BG68" s="132">
        <f t="array" ref="BG68">IF(AND($L$13=Smrek,OR(X68&gt;=0.3,AI68&gt;=0.1)),1,0)</f>
        <v>0</v>
      </c>
      <c r="BH68" s="132">
        <f t="array" ref="BH68">IF(AND($M$13=Smrek,OR(Y68&gt;=0.3,AJ68&gt;=0.1)),1,0)</f>
        <v>0</v>
      </c>
      <c r="BI68" s="132">
        <f t="array" ref="BI68">IF(AND($N$13=Smrek,OR(Z68&gt;=0.3,AK68&gt;=0.1)),1,0)</f>
        <v>0</v>
      </c>
      <c r="BJ68" s="132">
        <f t="array" ref="BJ68">IF(AND($O$13=Smrek,OR(AA68&gt;=0.3,AL68&gt;=0.1)),1,0)</f>
        <v>0</v>
      </c>
      <c r="BK68" s="132">
        <f t="array" ref="BK68">IF(AND($P$13=Smrek,OR(AB68&gt;=0.3,AM68&gt;=0.1)),1,0)</f>
        <v>0</v>
      </c>
      <c r="BL68" s="132">
        <f t="array" ref="BL68">IF(AND($Q$13=Smrek,OR(AC68&gt;=0.3,AN68&gt;=0.1)),1,0)</f>
        <v>0</v>
      </c>
      <c r="BM68" s="132">
        <f t="array" ref="BM68">IF(AND($R$13=Smrek,OR(AD68&gt;=0.3,AO68&gt;=0.1)),1,0)</f>
        <v>0</v>
      </c>
      <c r="BN68" s="132">
        <f t="array" ref="BN68">IF(AND($S$13=Smrek,OR(AE68&gt;=0.3,AP68&gt;=0.1)),1,0)</f>
        <v>0</v>
      </c>
      <c r="BO68" s="206" t="str">
        <f t="shared" si="9"/>
        <v/>
      </c>
    </row>
    <row r="69" spans="1:67" ht="17.100000000000001" customHeight="1" x14ac:dyDescent="0.25">
      <c r="A69" s="144">
        <v>57</v>
      </c>
      <c r="B69" s="180" t="str">
        <f>IF(Oprávnené_výdavky_obnova!AL71="","",Oprávnené_výdavky_obnova!AN71)</f>
        <v/>
      </c>
      <c r="C69" s="181" t="str">
        <f>IF(Oprávnené_výdavky_obnova!AL71="","",Oprávnené_výdavky_obnova!B71)</f>
        <v/>
      </c>
      <c r="D69" s="182" t="str">
        <f>IF(Oprávnené_výdavky_obnova!AL71="","",Oprávnené_výdavky_obnova!AO71)</f>
        <v/>
      </c>
      <c r="E69" s="182" t="str">
        <f>IF(Oprávnené_výdavky_obnova!AL71="","",Oprávnené_výdavky_obnova!AP71)</f>
        <v/>
      </c>
      <c r="F69" s="182" t="str">
        <f>IF(Oprávnené_výdavky_obnova!AL71="","",Oprávnené_výdavky_obnova!AQ71)</f>
        <v/>
      </c>
      <c r="G69" s="183" t="str">
        <f>IF(Oprávnené_výdavky_obnova!AL71="","",Oprávnené_výdavky_obnova!I71)</f>
        <v/>
      </c>
      <c r="H69" s="208" t="str">
        <f>IF(D69="","",SUMIFS(Oprávnené_výdavky_obnova!$K$15:$K$214,JPRL,BO69,Oprávnené_výdavky_obnova!$J$15:$J$214,Oprávnené_výdavky_obnova!$CC$8)+SUMIFS(Oprávnené_výdavky_obnova!$K$15:$K$214,JPRL,BO69,Oprávnené_výdavky_obnova!$J$15:$J$214,Oprávnené_výdavky_obnova!$CC$9))</f>
        <v/>
      </c>
      <c r="I69" s="179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32">
        <f t="array" ref="T69">IF(AND(D69&lt;&gt;"",OR($J$11=Smrek,$K$11=Smrek,$L$11=Smrek,$M$11=Smrek,$N$11=Smrek,$O$11=Smrek,$P$11=Smrek,$Q$11=Smrek,$R$11=Smrek,$S$11=Smrek)),1,0)</f>
        <v>0</v>
      </c>
      <c r="U69" s="132">
        <f t="shared" si="4"/>
        <v>0</v>
      </c>
      <c r="V69" s="164" t="str">
        <f t="array" ref="V69">IF($D69="","",IF(AND(J69&gt;=0.3,I69="nie",Oprávnené_výdavky_obnova!DG71&gt;=0.3,OR($J$11=Smrek)),0,IF(AND(Oprávnené_výdavky_obnova!DG71&gt;=0.3,J69&gt;=0.3),1,0)))</f>
        <v/>
      </c>
      <c r="W69" s="164" t="str">
        <f t="array" ref="W69">IF($D69="","",IF(AND(K69&gt;=0.3,I69="nie",Oprávnené_výdavky_obnova!DH71&gt;=0.3,OR($K$11=Smrek)),0,IF(AND(Oprávnené_výdavky_obnova!DH71&gt;=0.3,K69&gt;=0.3),1,0)))</f>
        <v/>
      </c>
      <c r="X69" s="164" t="str">
        <f t="array" ref="X69">IF($D69="","",IF(AND(L69&gt;=0.3,I69="nie",Oprávnené_výdavky_obnova!DI71&gt;=0.3,OR($L$11=Smrek)),0,IF(AND(Oprávnené_výdavky_obnova!DI71&gt;=0.3,L69&gt;=0.3),1,0)))</f>
        <v/>
      </c>
      <c r="Y69" s="164" t="str">
        <f t="array" ref="Y69">IF($D69="","",IF(AND(M69&gt;=0.3,I69="nie",Oprávnené_výdavky_obnova!DJ71&gt;=0.3,OR($M$11=Smrek)),0,IF(AND(Oprávnené_výdavky_obnova!DJ71&gt;=0.3,M69&gt;=0.3),1,0)))</f>
        <v/>
      </c>
      <c r="Z69" s="164" t="str">
        <f t="array" ref="Z69">IF($D69="","",IF(AND(N69&gt;=0.3,I69="nie",Oprávnené_výdavky_obnova!DK71&gt;=0.3,OR($N$11=Smrek)),0,IF(AND(Oprávnené_výdavky_obnova!DK71&gt;=0.3,N69&gt;=0.3),1,0)))</f>
        <v/>
      </c>
      <c r="AA69" s="164" t="str">
        <f t="array" ref="AA69">IF($D69="","",IF(AND(O69&gt;=0.3,I69="nie",Oprávnené_výdavky_obnova!DL71&gt;=0.3,OR($O$11=Smrek)),0,IF(AND(Oprávnené_výdavky_obnova!DL71&gt;=0.3,O69&gt;=0.3),1,0)))</f>
        <v/>
      </c>
      <c r="AB69" s="164" t="str">
        <f t="array" ref="AB69">IF($D69="","",IF(AND(P69&gt;=0.3,I69="nie",Oprávnené_výdavky_obnova!DM71&gt;=0.3,OR($P$11=Smrek)),0,IF(AND(Oprávnené_výdavky_obnova!DM71&gt;=0.3,P69&gt;=0.3),1,0)))</f>
        <v/>
      </c>
      <c r="AC69" s="164" t="str">
        <f t="array" ref="AC69">IF($D69="","",IF(AND(Q69&gt;=0.3,I69="nie",Oprávnené_výdavky_obnova!DN71&gt;=0.3,OR($Q$11=Smrek)),0,IF(AND(Oprávnené_výdavky_obnova!DN71&gt;=0.3,Q69&gt;=0.3),1,0)))</f>
        <v/>
      </c>
      <c r="AD69" s="164" t="str">
        <f t="array" ref="AD69">IF($D69="","",IF(AND(R69&gt;=0.3,I69="nie",Oprávnené_výdavky_obnova!DO71&gt;=0.3,OR($R$11=Smrek)),0,IF(AND(Oprávnené_výdavky_obnova!DO71&gt;=0.3,R69&gt;=0.3),1,0)))</f>
        <v/>
      </c>
      <c r="AE69" s="164" t="str">
        <f t="array" ref="AE69">IF($D69="","",IF(AND(S69&gt;=0.3,I69="nie",Oprávnené_výdavky_obnova!DP71&gt;=0.3,OR($S$11=Smrek)),0,IF(AND(Oprávnené_výdavky_obnova!DP71&gt;=0.3,S69&gt;=0.3),1,0)))</f>
        <v/>
      </c>
      <c r="AF69" s="164">
        <f t="shared" si="5"/>
        <v>0</v>
      </c>
      <c r="AG69" s="164" t="str">
        <f t="array" ref="AG69">IF($D69="","",IF(AND(J69&gt;=0.1,I69="nie",Oprávnené_výdavky_obnova!DG71&gt;=0.1,OR($J$11=Smrek)),0,IF(AND(Oprávnené_výdavky_obnova!DG71&gt;=0.1,J69&gt;=0.1),1,0)))</f>
        <v/>
      </c>
      <c r="AH69" s="164" t="str">
        <f t="array" ref="AH69">IF($D69="","",IF(AND(K69&gt;=0.1,I69="nie",Oprávnené_výdavky_obnova!DH71&gt;=0.1,OR($K$11=Smrek)),0,IF(AND(Oprávnené_výdavky_obnova!DH71&gt;=0.1,K69&gt;=0.1),1,0)))</f>
        <v/>
      </c>
      <c r="AI69" s="164" t="str">
        <f t="array" ref="AI69">IF($D69="","",IF(AND(L69&gt;=0.1,I69="nie",Oprávnené_výdavky_obnova!DI71&gt;=0.1,OR($L$11=Smrek)),0,IF(AND(Oprávnené_výdavky_obnova!DI71&gt;=0.1,L69&gt;=0.1),1,0)))</f>
        <v/>
      </c>
      <c r="AJ69" s="164" t="str">
        <f t="array" ref="AJ69">IF($D69="","",IF(AND(M69&gt;=0.1,I69="nie",Oprávnené_výdavky_obnova!DJ71&gt;=0.1,OR($M$11=Smrek)),0,IF(AND(Oprávnené_výdavky_obnova!DJ71&gt;=0.1,M69&gt;=0.1),1,0)))</f>
        <v/>
      </c>
      <c r="AK69" s="164" t="str">
        <f t="array" ref="AK69">IF($D69="","",IF(AND(N69&gt;=0.1,I69="nie",Oprávnené_výdavky_obnova!DK71&gt;=0.1,OR($N$11=Smrek)),0,IF(AND(Oprávnené_výdavky_obnova!DK71&gt;=0.1,N69&gt;=0.1),1,0)))</f>
        <v/>
      </c>
      <c r="AL69" s="164" t="str">
        <f t="array" ref="AL69">IF($D69="","",IF(AND(O69&gt;=0.1,I69="nie",Oprávnené_výdavky_obnova!DL71&gt;=0.1,OR($O$11=Smrek)),0,IF(AND(Oprávnené_výdavky_obnova!DL71&gt;=0.1,O69&gt;=0.1),1,0)))</f>
        <v/>
      </c>
      <c r="AM69" s="164" t="str">
        <f t="array" ref="AM69">IF($D69="","",IF(AND(P69&gt;=0.1,I69="nie",Oprávnené_výdavky_obnova!DM71&gt;=0.1,OR($P$11=Smrek)),0,IF(AND(Oprávnené_výdavky_obnova!DM71&gt;=0.1,P69&gt;=0.1),1,0)))</f>
        <v/>
      </c>
      <c r="AN69" s="164" t="str">
        <f t="array" ref="AN69">IF($D69="","",IF(AND(Q69&gt;=0.1,I69="nie",Oprávnené_výdavky_obnova!DN71&gt;=0.1,OR($Q$11=Smrek)),0,IF(AND(Oprávnené_výdavky_obnova!DN71&gt;=0.1,Q69&gt;=0.1),1,0)))</f>
        <v/>
      </c>
      <c r="AO69" s="164" t="str">
        <f t="array" ref="AO69">IF($D69="","",IF(AND(R69&gt;=0.1,I69="nie",Oprávnené_výdavky_obnova!DO71&gt;=0.1,OR($R$11=Smrek)),0,IF(AND(Oprávnené_výdavky_obnova!DO71&gt;=0.1,R69&gt;=0.1),1,0)))</f>
        <v/>
      </c>
      <c r="AP69" s="164" t="str">
        <f t="array" ref="AP69">IF($D69="","",IF(AND(S69&gt;=0.1,I69="nie",Oprávnené_výdavky_obnova!DP71&gt;=0.1,OR($S$11=Smrek)),0,IF(AND(Oprávnené_výdavky_obnova!DP71&gt;=0.1,S69&gt;=0.1),1,0)))</f>
        <v/>
      </c>
      <c r="AQ69" s="164">
        <f t="shared" si="6"/>
        <v>0</v>
      </c>
      <c r="AR69" s="132">
        <f t="shared" si="7"/>
        <v>0</v>
      </c>
      <c r="AS69" s="132" t="str">
        <f t="shared" si="8"/>
        <v/>
      </c>
      <c r="AT69" s="164">
        <f>IF(AND(J69="",OR(Oprávnené_výdavky_obnova!CW71&gt;0,Oprávnené_výdavky_obnova!DG71&gt;0)),1,0)</f>
        <v>0</v>
      </c>
      <c r="AU69" s="164">
        <f>IF(AND(K69="",OR(Oprávnené_výdavky_obnova!CX71&gt;0,Oprávnené_výdavky_obnova!DH71&gt;0)),1,0)</f>
        <v>0</v>
      </c>
      <c r="AV69" s="164">
        <f>IF(AND(L69="",OR(Oprávnené_výdavky_obnova!CY71&gt;0,Oprávnené_výdavky_obnova!DI71&gt;0)),1,0)</f>
        <v>0</v>
      </c>
      <c r="AW69" s="164">
        <f>IF(AND(M69="",OR(Oprávnené_výdavky_obnova!CZ71&gt;0,Oprávnené_výdavky_obnova!DJ71&gt;0)),1,0)</f>
        <v>0</v>
      </c>
      <c r="AX69" s="164">
        <f>IF(AND(N69="",OR(Oprávnené_výdavky_obnova!DA71&gt;0,Oprávnené_výdavky_obnova!DK71&gt;0)),1,0)</f>
        <v>0</v>
      </c>
      <c r="AY69" s="164">
        <f>IF(AND(O69="",OR(Oprávnené_výdavky_obnova!DB71&gt;0,Oprávnené_výdavky_obnova!DL71&gt;0)),1,0)</f>
        <v>0</v>
      </c>
      <c r="AZ69" s="164">
        <f>IF(AND(P69="",OR(Oprávnené_výdavky_obnova!DC71&gt;0,Oprávnené_výdavky_obnova!DM71&gt;0)),1,0)</f>
        <v>0</v>
      </c>
      <c r="BA69" s="164">
        <f>IF(AND(Q69="",OR(Oprávnené_výdavky_obnova!DD71&gt;0,Oprávnené_výdavky_obnova!DN71&gt;0)),1,0)</f>
        <v>0</v>
      </c>
      <c r="BB69" s="164">
        <f>IF(AND(R69="",OR(Oprávnené_výdavky_obnova!DE71&gt;0,Oprávnené_výdavky_obnova!DO71&gt;0)),1,0)</f>
        <v>0</v>
      </c>
      <c r="BC69" s="164">
        <f>IF(AND(S69="",OR(Oprávnené_výdavky_obnova!DF71&gt;0,Oprávnené_výdavky_obnova!DP71&gt;0)),1,0)</f>
        <v>0</v>
      </c>
      <c r="BE69" s="132">
        <f t="array" ref="BE69">IF(AND($J$13=Smrek,OR(V69&gt;=0.3,AG69&gt;=0.1)),1,0)</f>
        <v>0</v>
      </c>
      <c r="BF69" s="132">
        <f t="array" ref="BF69">IF(AND($JK69=Smrek,OR(W69&gt;=0.3,AH69&gt;=0.1)),1,0)</f>
        <v>0</v>
      </c>
      <c r="BG69" s="132">
        <f t="array" ref="BG69">IF(AND($L$13=Smrek,OR(X69&gt;=0.3,AI69&gt;=0.1)),1,0)</f>
        <v>0</v>
      </c>
      <c r="BH69" s="132">
        <f t="array" ref="BH69">IF(AND($M$13=Smrek,OR(Y69&gt;=0.3,AJ69&gt;=0.1)),1,0)</f>
        <v>0</v>
      </c>
      <c r="BI69" s="132">
        <f t="array" ref="BI69">IF(AND($N$13=Smrek,OR(Z69&gt;=0.3,AK69&gt;=0.1)),1,0)</f>
        <v>0</v>
      </c>
      <c r="BJ69" s="132">
        <f t="array" ref="BJ69">IF(AND($O$13=Smrek,OR(AA69&gt;=0.3,AL69&gt;=0.1)),1,0)</f>
        <v>0</v>
      </c>
      <c r="BK69" s="132">
        <f t="array" ref="BK69">IF(AND($P$13=Smrek,OR(AB69&gt;=0.3,AM69&gt;=0.1)),1,0)</f>
        <v>0</v>
      </c>
      <c r="BL69" s="132">
        <f t="array" ref="BL69">IF(AND($Q$13=Smrek,OR(AC69&gt;=0.3,AN69&gt;=0.1)),1,0)</f>
        <v>0</v>
      </c>
      <c r="BM69" s="132">
        <f t="array" ref="BM69">IF(AND($R$13=Smrek,OR(AD69&gt;=0.3,AO69&gt;=0.1)),1,0)</f>
        <v>0</v>
      </c>
      <c r="BN69" s="132">
        <f t="array" ref="BN69">IF(AND($S$13=Smrek,OR(AE69&gt;=0.3,AP69&gt;=0.1)),1,0)</f>
        <v>0</v>
      </c>
      <c r="BO69" s="206" t="str">
        <f t="shared" si="9"/>
        <v/>
      </c>
    </row>
    <row r="70" spans="1:67" ht="17.100000000000001" customHeight="1" x14ac:dyDescent="0.25">
      <c r="A70" s="144">
        <v>58</v>
      </c>
      <c r="B70" s="180" t="str">
        <f>IF(Oprávnené_výdavky_obnova!AL72="","",Oprávnené_výdavky_obnova!AN72)</f>
        <v/>
      </c>
      <c r="C70" s="181" t="str">
        <f>IF(Oprávnené_výdavky_obnova!AL72="","",Oprávnené_výdavky_obnova!B72)</f>
        <v/>
      </c>
      <c r="D70" s="182" t="str">
        <f>IF(Oprávnené_výdavky_obnova!AL72="","",Oprávnené_výdavky_obnova!AO72)</f>
        <v/>
      </c>
      <c r="E70" s="182" t="str">
        <f>IF(Oprávnené_výdavky_obnova!AL72="","",Oprávnené_výdavky_obnova!AP72)</f>
        <v/>
      </c>
      <c r="F70" s="182" t="str">
        <f>IF(Oprávnené_výdavky_obnova!AL72="","",Oprávnené_výdavky_obnova!AQ72)</f>
        <v/>
      </c>
      <c r="G70" s="183" t="str">
        <f>IF(Oprávnené_výdavky_obnova!AL72="","",Oprávnené_výdavky_obnova!I72)</f>
        <v/>
      </c>
      <c r="H70" s="208" t="str">
        <f>IF(D70="","",SUMIFS(Oprávnené_výdavky_obnova!$K$15:$K$214,JPRL,BO70,Oprávnené_výdavky_obnova!$J$15:$J$214,Oprávnené_výdavky_obnova!$CC$8)+SUMIFS(Oprávnené_výdavky_obnova!$K$15:$K$214,JPRL,BO70,Oprávnené_výdavky_obnova!$J$15:$J$214,Oprávnené_výdavky_obnova!$CC$9))</f>
        <v/>
      </c>
      <c r="I70" s="179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32">
        <f t="array" ref="T70">IF(AND(D70&lt;&gt;"",OR($J$11=Smrek,$K$11=Smrek,$L$11=Smrek,$M$11=Smrek,$N$11=Smrek,$O$11=Smrek,$P$11=Smrek,$Q$11=Smrek,$R$11=Smrek,$S$11=Smrek)),1,0)</f>
        <v>0</v>
      </c>
      <c r="U70" s="132">
        <f t="shared" si="4"/>
        <v>0</v>
      </c>
      <c r="V70" s="164" t="str">
        <f t="array" ref="V70">IF($D70="","",IF(AND(J70&gt;=0.3,I70="nie",Oprávnené_výdavky_obnova!DG72&gt;=0.3,OR($J$11=Smrek)),0,IF(AND(Oprávnené_výdavky_obnova!DG72&gt;=0.3,J70&gt;=0.3),1,0)))</f>
        <v/>
      </c>
      <c r="W70" s="164" t="str">
        <f t="array" ref="W70">IF($D70="","",IF(AND(K70&gt;=0.3,I70="nie",Oprávnené_výdavky_obnova!DH72&gt;=0.3,OR($K$11=Smrek)),0,IF(AND(Oprávnené_výdavky_obnova!DH72&gt;=0.3,K70&gt;=0.3),1,0)))</f>
        <v/>
      </c>
      <c r="X70" s="164" t="str">
        <f t="array" ref="X70">IF($D70="","",IF(AND(L70&gt;=0.3,I70="nie",Oprávnené_výdavky_obnova!DI72&gt;=0.3,OR($L$11=Smrek)),0,IF(AND(Oprávnené_výdavky_obnova!DI72&gt;=0.3,L70&gt;=0.3),1,0)))</f>
        <v/>
      </c>
      <c r="Y70" s="164" t="str">
        <f t="array" ref="Y70">IF($D70="","",IF(AND(M70&gt;=0.3,I70="nie",Oprávnené_výdavky_obnova!DJ72&gt;=0.3,OR($M$11=Smrek)),0,IF(AND(Oprávnené_výdavky_obnova!DJ72&gt;=0.3,M70&gt;=0.3),1,0)))</f>
        <v/>
      </c>
      <c r="Z70" s="164" t="str">
        <f t="array" ref="Z70">IF($D70="","",IF(AND(N70&gt;=0.3,I70="nie",Oprávnené_výdavky_obnova!DK72&gt;=0.3,OR($N$11=Smrek)),0,IF(AND(Oprávnené_výdavky_obnova!DK72&gt;=0.3,N70&gt;=0.3),1,0)))</f>
        <v/>
      </c>
      <c r="AA70" s="164" t="str">
        <f t="array" ref="AA70">IF($D70="","",IF(AND(O70&gt;=0.3,I70="nie",Oprávnené_výdavky_obnova!DL72&gt;=0.3,OR($O$11=Smrek)),0,IF(AND(Oprávnené_výdavky_obnova!DL72&gt;=0.3,O70&gt;=0.3),1,0)))</f>
        <v/>
      </c>
      <c r="AB70" s="164" t="str">
        <f t="array" ref="AB70">IF($D70="","",IF(AND(P70&gt;=0.3,I70="nie",Oprávnené_výdavky_obnova!DM72&gt;=0.3,OR($P$11=Smrek)),0,IF(AND(Oprávnené_výdavky_obnova!DM72&gt;=0.3,P70&gt;=0.3),1,0)))</f>
        <v/>
      </c>
      <c r="AC70" s="164" t="str">
        <f t="array" ref="AC70">IF($D70="","",IF(AND(Q70&gt;=0.3,I70="nie",Oprávnené_výdavky_obnova!DN72&gt;=0.3,OR($Q$11=Smrek)),0,IF(AND(Oprávnené_výdavky_obnova!DN72&gt;=0.3,Q70&gt;=0.3),1,0)))</f>
        <v/>
      </c>
      <c r="AD70" s="164" t="str">
        <f t="array" ref="AD70">IF($D70="","",IF(AND(R70&gt;=0.3,I70="nie",Oprávnené_výdavky_obnova!DO72&gt;=0.3,OR($R$11=Smrek)),0,IF(AND(Oprávnené_výdavky_obnova!DO72&gt;=0.3,R70&gt;=0.3),1,0)))</f>
        <v/>
      </c>
      <c r="AE70" s="164" t="str">
        <f t="array" ref="AE70">IF($D70="","",IF(AND(S70&gt;=0.3,I70="nie",Oprávnené_výdavky_obnova!DP72&gt;=0.3,OR($S$11=Smrek)),0,IF(AND(Oprávnené_výdavky_obnova!DP72&gt;=0.3,S70&gt;=0.3),1,0)))</f>
        <v/>
      </c>
      <c r="AF70" s="164">
        <f t="shared" si="5"/>
        <v>0</v>
      </c>
      <c r="AG70" s="164" t="str">
        <f t="array" ref="AG70">IF($D70="","",IF(AND(J70&gt;=0.1,I70="nie",Oprávnené_výdavky_obnova!DG72&gt;=0.1,OR($J$11=Smrek)),0,IF(AND(Oprávnené_výdavky_obnova!DG72&gt;=0.1,J70&gt;=0.1),1,0)))</f>
        <v/>
      </c>
      <c r="AH70" s="164" t="str">
        <f t="array" ref="AH70">IF($D70="","",IF(AND(K70&gt;=0.1,I70="nie",Oprávnené_výdavky_obnova!DH72&gt;=0.1,OR($K$11=Smrek)),0,IF(AND(Oprávnené_výdavky_obnova!DH72&gt;=0.1,K70&gt;=0.1),1,0)))</f>
        <v/>
      </c>
      <c r="AI70" s="164" t="str">
        <f t="array" ref="AI70">IF($D70="","",IF(AND(L70&gt;=0.1,I70="nie",Oprávnené_výdavky_obnova!DI72&gt;=0.1,OR($L$11=Smrek)),0,IF(AND(Oprávnené_výdavky_obnova!DI72&gt;=0.1,L70&gt;=0.1),1,0)))</f>
        <v/>
      </c>
      <c r="AJ70" s="164" t="str">
        <f t="array" ref="AJ70">IF($D70="","",IF(AND(M70&gt;=0.1,I70="nie",Oprávnené_výdavky_obnova!DJ72&gt;=0.1,OR($M$11=Smrek)),0,IF(AND(Oprávnené_výdavky_obnova!DJ72&gt;=0.1,M70&gt;=0.1),1,0)))</f>
        <v/>
      </c>
      <c r="AK70" s="164" t="str">
        <f t="array" ref="AK70">IF($D70="","",IF(AND(N70&gt;=0.1,I70="nie",Oprávnené_výdavky_obnova!DK72&gt;=0.1,OR($N$11=Smrek)),0,IF(AND(Oprávnené_výdavky_obnova!DK72&gt;=0.1,N70&gt;=0.1),1,0)))</f>
        <v/>
      </c>
      <c r="AL70" s="164" t="str">
        <f t="array" ref="AL70">IF($D70="","",IF(AND(O70&gt;=0.1,I70="nie",Oprávnené_výdavky_obnova!DL72&gt;=0.1,OR($O$11=Smrek)),0,IF(AND(Oprávnené_výdavky_obnova!DL72&gt;=0.1,O70&gt;=0.1),1,0)))</f>
        <v/>
      </c>
      <c r="AM70" s="164" t="str">
        <f t="array" ref="AM70">IF($D70="","",IF(AND(P70&gt;=0.1,I70="nie",Oprávnené_výdavky_obnova!DM72&gt;=0.1,OR($P$11=Smrek)),0,IF(AND(Oprávnené_výdavky_obnova!DM72&gt;=0.1,P70&gt;=0.1),1,0)))</f>
        <v/>
      </c>
      <c r="AN70" s="164" t="str">
        <f t="array" ref="AN70">IF($D70="","",IF(AND(Q70&gt;=0.1,I70="nie",Oprávnené_výdavky_obnova!DN72&gt;=0.1,OR($Q$11=Smrek)),0,IF(AND(Oprávnené_výdavky_obnova!DN72&gt;=0.1,Q70&gt;=0.1),1,0)))</f>
        <v/>
      </c>
      <c r="AO70" s="164" t="str">
        <f t="array" ref="AO70">IF($D70="","",IF(AND(R70&gt;=0.1,I70="nie",Oprávnené_výdavky_obnova!DO72&gt;=0.1,OR($R$11=Smrek)),0,IF(AND(Oprávnené_výdavky_obnova!DO72&gt;=0.1,R70&gt;=0.1),1,0)))</f>
        <v/>
      </c>
      <c r="AP70" s="164" t="str">
        <f t="array" ref="AP70">IF($D70="","",IF(AND(S70&gt;=0.1,I70="nie",Oprávnené_výdavky_obnova!DP72&gt;=0.1,OR($S$11=Smrek)),0,IF(AND(Oprávnené_výdavky_obnova!DP72&gt;=0.1,S70&gt;=0.1),1,0)))</f>
        <v/>
      </c>
      <c r="AQ70" s="164">
        <f t="shared" si="6"/>
        <v>0</v>
      </c>
      <c r="AR70" s="132">
        <f t="shared" si="7"/>
        <v>0</v>
      </c>
      <c r="AS70" s="132" t="str">
        <f t="shared" si="8"/>
        <v/>
      </c>
      <c r="AT70" s="164">
        <f>IF(AND(J70="",OR(Oprávnené_výdavky_obnova!CW72&gt;0,Oprávnené_výdavky_obnova!DG72&gt;0)),1,0)</f>
        <v>0</v>
      </c>
      <c r="AU70" s="164">
        <f>IF(AND(K70="",OR(Oprávnené_výdavky_obnova!CX72&gt;0,Oprávnené_výdavky_obnova!DH72&gt;0)),1,0)</f>
        <v>0</v>
      </c>
      <c r="AV70" s="164">
        <f>IF(AND(L70="",OR(Oprávnené_výdavky_obnova!CY72&gt;0,Oprávnené_výdavky_obnova!DI72&gt;0)),1,0)</f>
        <v>0</v>
      </c>
      <c r="AW70" s="164">
        <f>IF(AND(M70="",OR(Oprávnené_výdavky_obnova!CZ72&gt;0,Oprávnené_výdavky_obnova!DJ72&gt;0)),1,0)</f>
        <v>0</v>
      </c>
      <c r="AX70" s="164">
        <f>IF(AND(N70="",OR(Oprávnené_výdavky_obnova!DA72&gt;0,Oprávnené_výdavky_obnova!DK72&gt;0)),1,0)</f>
        <v>0</v>
      </c>
      <c r="AY70" s="164">
        <f>IF(AND(O70="",OR(Oprávnené_výdavky_obnova!DB72&gt;0,Oprávnené_výdavky_obnova!DL72&gt;0)),1,0)</f>
        <v>0</v>
      </c>
      <c r="AZ70" s="164">
        <f>IF(AND(P70="",OR(Oprávnené_výdavky_obnova!DC72&gt;0,Oprávnené_výdavky_obnova!DM72&gt;0)),1,0)</f>
        <v>0</v>
      </c>
      <c r="BA70" s="164">
        <f>IF(AND(Q70="",OR(Oprávnené_výdavky_obnova!DD72&gt;0,Oprávnené_výdavky_obnova!DN72&gt;0)),1,0)</f>
        <v>0</v>
      </c>
      <c r="BB70" s="164">
        <f>IF(AND(R70="",OR(Oprávnené_výdavky_obnova!DE72&gt;0,Oprávnené_výdavky_obnova!DO72&gt;0)),1,0)</f>
        <v>0</v>
      </c>
      <c r="BC70" s="164">
        <f>IF(AND(S70="",OR(Oprávnené_výdavky_obnova!DF72&gt;0,Oprávnené_výdavky_obnova!DP72&gt;0)),1,0)</f>
        <v>0</v>
      </c>
      <c r="BE70" s="132">
        <f t="array" ref="BE70">IF(AND($J$13=Smrek,OR(V70&gt;=0.3,AG70&gt;=0.1)),1,0)</f>
        <v>0</v>
      </c>
      <c r="BF70" s="132">
        <f t="array" ref="BF70">IF(AND($JK70=Smrek,OR(W70&gt;=0.3,AH70&gt;=0.1)),1,0)</f>
        <v>0</v>
      </c>
      <c r="BG70" s="132">
        <f t="array" ref="BG70">IF(AND($L$13=Smrek,OR(X70&gt;=0.3,AI70&gt;=0.1)),1,0)</f>
        <v>0</v>
      </c>
      <c r="BH70" s="132">
        <f t="array" ref="BH70">IF(AND($M$13=Smrek,OR(Y70&gt;=0.3,AJ70&gt;=0.1)),1,0)</f>
        <v>0</v>
      </c>
      <c r="BI70" s="132">
        <f t="array" ref="BI70">IF(AND($N$13=Smrek,OR(Z70&gt;=0.3,AK70&gt;=0.1)),1,0)</f>
        <v>0</v>
      </c>
      <c r="BJ70" s="132">
        <f t="array" ref="BJ70">IF(AND($O$13=Smrek,OR(AA70&gt;=0.3,AL70&gt;=0.1)),1,0)</f>
        <v>0</v>
      </c>
      <c r="BK70" s="132">
        <f t="array" ref="BK70">IF(AND($P$13=Smrek,OR(AB70&gt;=0.3,AM70&gt;=0.1)),1,0)</f>
        <v>0</v>
      </c>
      <c r="BL70" s="132">
        <f t="array" ref="BL70">IF(AND($Q$13=Smrek,OR(AC70&gt;=0.3,AN70&gt;=0.1)),1,0)</f>
        <v>0</v>
      </c>
      <c r="BM70" s="132">
        <f t="array" ref="BM70">IF(AND($R$13=Smrek,OR(AD70&gt;=0.3,AO70&gt;=0.1)),1,0)</f>
        <v>0</v>
      </c>
      <c r="BN70" s="132">
        <f t="array" ref="BN70">IF(AND($S$13=Smrek,OR(AE70&gt;=0.3,AP70&gt;=0.1)),1,0)</f>
        <v>0</v>
      </c>
      <c r="BO70" s="206" t="str">
        <f t="shared" si="9"/>
        <v/>
      </c>
    </row>
    <row r="71" spans="1:67" ht="17.100000000000001" customHeight="1" x14ac:dyDescent="0.25">
      <c r="A71" s="144">
        <v>59</v>
      </c>
      <c r="B71" s="180" t="str">
        <f>IF(Oprávnené_výdavky_obnova!AL73="","",Oprávnené_výdavky_obnova!AN73)</f>
        <v/>
      </c>
      <c r="C71" s="181" t="str">
        <f>IF(Oprávnené_výdavky_obnova!AL73="","",Oprávnené_výdavky_obnova!B73)</f>
        <v/>
      </c>
      <c r="D71" s="182" t="str">
        <f>IF(Oprávnené_výdavky_obnova!AL73="","",Oprávnené_výdavky_obnova!AO73)</f>
        <v/>
      </c>
      <c r="E71" s="182" t="str">
        <f>IF(Oprávnené_výdavky_obnova!AL73="","",Oprávnené_výdavky_obnova!AP73)</f>
        <v/>
      </c>
      <c r="F71" s="182" t="str">
        <f>IF(Oprávnené_výdavky_obnova!AL73="","",Oprávnené_výdavky_obnova!AQ73)</f>
        <v/>
      </c>
      <c r="G71" s="183" t="str">
        <f>IF(Oprávnené_výdavky_obnova!AL73="","",Oprávnené_výdavky_obnova!I73)</f>
        <v/>
      </c>
      <c r="H71" s="208" t="str">
        <f>IF(D71="","",SUMIFS(Oprávnené_výdavky_obnova!$K$15:$K$214,JPRL,BO71,Oprávnené_výdavky_obnova!$J$15:$J$214,Oprávnené_výdavky_obnova!$CC$8)+SUMIFS(Oprávnené_výdavky_obnova!$K$15:$K$214,JPRL,BO71,Oprávnené_výdavky_obnova!$J$15:$J$214,Oprávnené_výdavky_obnova!$CC$9))</f>
        <v/>
      </c>
      <c r="I71" s="179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32">
        <f t="array" ref="T71">IF(AND(D71&lt;&gt;"",OR($J$11=Smrek,$K$11=Smrek,$L$11=Smrek,$M$11=Smrek,$N$11=Smrek,$O$11=Smrek,$P$11=Smrek,$Q$11=Smrek,$R$11=Smrek,$S$11=Smrek)),1,0)</f>
        <v>0</v>
      </c>
      <c r="U71" s="132">
        <f t="shared" si="4"/>
        <v>0</v>
      </c>
      <c r="V71" s="164" t="str">
        <f t="array" ref="V71">IF($D71="","",IF(AND(J71&gt;=0.3,I71="nie",Oprávnené_výdavky_obnova!DG73&gt;=0.3,OR($J$11=Smrek)),0,IF(AND(Oprávnené_výdavky_obnova!DG73&gt;=0.3,J71&gt;=0.3),1,0)))</f>
        <v/>
      </c>
      <c r="W71" s="164" t="str">
        <f t="array" ref="W71">IF($D71="","",IF(AND(K71&gt;=0.3,I71="nie",Oprávnené_výdavky_obnova!DH73&gt;=0.3,OR($K$11=Smrek)),0,IF(AND(Oprávnené_výdavky_obnova!DH73&gt;=0.3,K71&gt;=0.3),1,0)))</f>
        <v/>
      </c>
      <c r="X71" s="164" t="str">
        <f t="array" ref="X71">IF($D71="","",IF(AND(L71&gt;=0.3,I71="nie",Oprávnené_výdavky_obnova!DI73&gt;=0.3,OR($L$11=Smrek)),0,IF(AND(Oprávnené_výdavky_obnova!DI73&gt;=0.3,L71&gt;=0.3),1,0)))</f>
        <v/>
      </c>
      <c r="Y71" s="164" t="str">
        <f t="array" ref="Y71">IF($D71="","",IF(AND(M71&gt;=0.3,I71="nie",Oprávnené_výdavky_obnova!DJ73&gt;=0.3,OR($M$11=Smrek)),0,IF(AND(Oprávnené_výdavky_obnova!DJ73&gt;=0.3,M71&gt;=0.3),1,0)))</f>
        <v/>
      </c>
      <c r="Z71" s="164" t="str">
        <f t="array" ref="Z71">IF($D71="","",IF(AND(N71&gt;=0.3,I71="nie",Oprávnené_výdavky_obnova!DK73&gt;=0.3,OR($N$11=Smrek)),0,IF(AND(Oprávnené_výdavky_obnova!DK73&gt;=0.3,N71&gt;=0.3),1,0)))</f>
        <v/>
      </c>
      <c r="AA71" s="164" t="str">
        <f t="array" ref="AA71">IF($D71="","",IF(AND(O71&gt;=0.3,I71="nie",Oprávnené_výdavky_obnova!DL73&gt;=0.3,OR($O$11=Smrek)),0,IF(AND(Oprávnené_výdavky_obnova!DL73&gt;=0.3,O71&gt;=0.3),1,0)))</f>
        <v/>
      </c>
      <c r="AB71" s="164" t="str">
        <f t="array" ref="AB71">IF($D71="","",IF(AND(P71&gt;=0.3,I71="nie",Oprávnené_výdavky_obnova!DM73&gt;=0.3,OR($P$11=Smrek)),0,IF(AND(Oprávnené_výdavky_obnova!DM73&gt;=0.3,P71&gt;=0.3),1,0)))</f>
        <v/>
      </c>
      <c r="AC71" s="164" t="str">
        <f t="array" ref="AC71">IF($D71="","",IF(AND(Q71&gt;=0.3,I71="nie",Oprávnené_výdavky_obnova!DN73&gt;=0.3,OR($Q$11=Smrek)),0,IF(AND(Oprávnené_výdavky_obnova!DN73&gt;=0.3,Q71&gt;=0.3),1,0)))</f>
        <v/>
      </c>
      <c r="AD71" s="164" t="str">
        <f t="array" ref="AD71">IF($D71="","",IF(AND(R71&gt;=0.3,I71="nie",Oprávnené_výdavky_obnova!DO73&gt;=0.3,OR($R$11=Smrek)),0,IF(AND(Oprávnené_výdavky_obnova!DO73&gt;=0.3,R71&gt;=0.3),1,0)))</f>
        <v/>
      </c>
      <c r="AE71" s="164" t="str">
        <f t="array" ref="AE71">IF($D71="","",IF(AND(S71&gt;=0.3,I71="nie",Oprávnené_výdavky_obnova!DP73&gt;=0.3,OR($S$11=Smrek)),0,IF(AND(Oprávnené_výdavky_obnova!DP73&gt;=0.3,S71&gt;=0.3),1,0)))</f>
        <v/>
      </c>
      <c r="AF71" s="164">
        <f t="shared" si="5"/>
        <v>0</v>
      </c>
      <c r="AG71" s="164" t="str">
        <f t="array" ref="AG71">IF($D71="","",IF(AND(J71&gt;=0.1,I71="nie",Oprávnené_výdavky_obnova!DG73&gt;=0.1,OR($J$11=Smrek)),0,IF(AND(Oprávnené_výdavky_obnova!DG73&gt;=0.1,J71&gt;=0.1),1,0)))</f>
        <v/>
      </c>
      <c r="AH71" s="164" t="str">
        <f t="array" ref="AH71">IF($D71="","",IF(AND(K71&gt;=0.1,I71="nie",Oprávnené_výdavky_obnova!DH73&gt;=0.1,OR($K$11=Smrek)),0,IF(AND(Oprávnené_výdavky_obnova!DH73&gt;=0.1,K71&gt;=0.1),1,0)))</f>
        <v/>
      </c>
      <c r="AI71" s="164" t="str">
        <f t="array" ref="AI71">IF($D71="","",IF(AND(L71&gt;=0.1,I71="nie",Oprávnené_výdavky_obnova!DI73&gt;=0.1,OR($L$11=Smrek)),0,IF(AND(Oprávnené_výdavky_obnova!DI73&gt;=0.1,L71&gt;=0.1),1,0)))</f>
        <v/>
      </c>
      <c r="AJ71" s="164" t="str">
        <f t="array" ref="AJ71">IF($D71="","",IF(AND(M71&gt;=0.1,I71="nie",Oprávnené_výdavky_obnova!DJ73&gt;=0.1,OR($M$11=Smrek)),0,IF(AND(Oprávnené_výdavky_obnova!DJ73&gt;=0.1,M71&gt;=0.1),1,0)))</f>
        <v/>
      </c>
      <c r="AK71" s="164" t="str">
        <f t="array" ref="AK71">IF($D71="","",IF(AND(N71&gt;=0.1,I71="nie",Oprávnené_výdavky_obnova!DK73&gt;=0.1,OR($N$11=Smrek)),0,IF(AND(Oprávnené_výdavky_obnova!DK73&gt;=0.1,N71&gt;=0.1),1,0)))</f>
        <v/>
      </c>
      <c r="AL71" s="164" t="str">
        <f t="array" ref="AL71">IF($D71="","",IF(AND(O71&gt;=0.1,I71="nie",Oprávnené_výdavky_obnova!DL73&gt;=0.1,OR($O$11=Smrek)),0,IF(AND(Oprávnené_výdavky_obnova!DL73&gt;=0.1,O71&gt;=0.1),1,0)))</f>
        <v/>
      </c>
      <c r="AM71" s="164" t="str">
        <f t="array" ref="AM71">IF($D71="","",IF(AND(P71&gt;=0.1,I71="nie",Oprávnené_výdavky_obnova!DM73&gt;=0.1,OR($P$11=Smrek)),0,IF(AND(Oprávnené_výdavky_obnova!DM73&gt;=0.1,P71&gt;=0.1),1,0)))</f>
        <v/>
      </c>
      <c r="AN71" s="164" t="str">
        <f t="array" ref="AN71">IF($D71="","",IF(AND(Q71&gt;=0.1,I71="nie",Oprávnené_výdavky_obnova!DN73&gt;=0.1,OR($Q$11=Smrek)),0,IF(AND(Oprávnené_výdavky_obnova!DN73&gt;=0.1,Q71&gt;=0.1),1,0)))</f>
        <v/>
      </c>
      <c r="AO71" s="164" t="str">
        <f t="array" ref="AO71">IF($D71="","",IF(AND(R71&gt;=0.1,I71="nie",Oprávnené_výdavky_obnova!DO73&gt;=0.1,OR($R$11=Smrek)),0,IF(AND(Oprávnené_výdavky_obnova!DO73&gt;=0.1,R71&gt;=0.1),1,0)))</f>
        <v/>
      </c>
      <c r="AP71" s="164" t="str">
        <f t="array" ref="AP71">IF($D71="","",IF(AND(S71&gt;=0.1,I71="nie",Oprávnené_výdavky_obnova!DP73&gt;=0.1,OR($S$11=Smrek)),0,IF(AND(Oprávnené_výdavky_obnova!DP73&gt;=0.1,S71&gt;=0.1),1,0)))</f>
        <v/>
      </c>
      <c r="AQ71" s="164">
        <f t="shared" si="6"/>
        <v>0</v>
      </c>
      <c r="AR71" s="132">
        <f t="shared" si="7"/>
        <v>0</v>
      </c>
      <c r="AS71" s="132" t="str">
        <f t="shared" si="8"/>
        <v/>
      </c>
      <c r="AT71" s="164">
        <f>IF(AND(J71="",OR(Oprávnené_výdavky_obnova!CW73&gt;0,Oprávnené_výdavky_obnova!DG73&gt;0)),1,0)</f>
        <v>0</v>
      </c>
      <c r="AU71" s="164">
        <f>IF(AND(K71="",OR(Oprávnené_výdavky_obnova!CX73&gt;0,Oprávnené_výdavky_obnova!DH73&gt;0)),1,0)</f>
        <v>0</v>
      </c>
      <c r="AV71" s="164">
        <f>IF(AND(L71="",OR(Oprávnené_výdavky_obnova!CY73&gt;0,Oprávnené_výdavky_obnova!DI73&gt;0)),1,0)</f>
        <v>0</v>
      </c>
      <c r="AW71" s="164">
        <f>IF(AND(M71="",OR(Oprávnené_výdavky_obnova!CZ73&gt;0,Oprávnené_výdavky_obnova!DJ73&gt;0)),1,0)</f>
        <v>0</v>
      </c>
      <c r="AX71" s="164">
        <f>IF(AND(N71="",OR(Oprávnené_výdavky_obnova!DA73&gt;0,Oprávnené_výdavky_obnova!DK73&gt;0)),1,0)</f>
        <v>0</v>
      </c>
      <c r="AY71" s="164">
        <f>IF(AND(O71="",OR(Oprávnené_výdavky_obnova!DB73&gt;0,Oprávnené_výdavky_obnova!DL73&gt;0)),1,0)</f>
        <v>0</v>
      </c>
      <c r="AZ71" s="164">
        <f>IF(AND(P71="",OR(Oprávnené_výdavky_obnova!DC73&gt;0,Oprávnené_výdavky_obnova!DM73&gt;0)),1,0)</f>
        <v>0</v>
      </c>
      <c r="BA71" s="164">
        <f>IF(AND(Q71="",OR(Oprávnené_výdavky_obnova!DD73&gt;0,Oprávnené_výdavky_obnova!DN73&gt;0)),1,0)</f>
        <v>0</v>
      </c>
      <c r="BB71" s="164">
        <f>IF(AND(R71="",OR(Oprávnené_výdavky_obnova!DE73&gt;0,Oprávnené_výdavky_obnova!DO73&gt;0)),1,0)</f>
        <v>0</v>
      </c>
      <c r="BC71" s="164">
        <f>IF(AND(S71="",OR(Oprávnené_výdavky_obnova!DF73&gt;0,Oprávnené_výdavky_obnova!DP73&gt;0)),1,0)</f>
        <v>0</v>
      </c>
      <c r="BE71" s="132">
        <f t="array" ref="BE71">IF(AND($J$13=Smrek,OR(V71&gt;=0.3,AG71&gt;=0.1)),1,0)</f>
        <v>0</v>
      </c>
      <c r="BF71" s="132">
        <f t="array" ref="BF71">IF(AND($JK71=Smrek,OR(W71&gt;=0.3,AH71&gt;=0.1)),1,0)</f>
        <v>0</v>
      </c>
      <c r="BG71" s="132">
        <f t="array" ref="BG71">IF(AND($L$13=Smrek,OR(X71&gt;=0.3,AI71&gt;=0.1)),1,0)</f>
        <v>0</v>
      </c>
      <c r="BH71" s="132">
        <f t="array" ref="BH71">IF(AND($M$13=Smrek,OR(Y71&gt;=0.3,AJ71&gt;=0.1)),1,0)</f>
        <v>0</v>
      </c>
      <c r="BI71" s="132">
        <f t="array" ref="BI71">IF(AND($N$13=Smrek,OR(Z71&gt;=0.3,AK71&gt;=0.1)),1,0)</f>
        <v>0</v>
      </c>
      <c r="BJ71" s="132">
        <f t="array" ref="BJ71">IF(AND($O$13=Smrek,OR(AA71&gt;=0.3,AL71&gt;=0.1)),1,0)</f>
        <v>0</v>
      </c>
      <c r="BK71" s="132">
        <f t="array" ref="BK71">IF(AND($P$13=Smrek,OR(AB71&gt;=0.3,AM71&gt;=0.1)),1,0)</f>
        <v>0</v>
      </c>
      <c r="BL71" s="132">
        <f t="array" ref="BL71">IF(AND($Q$13=Smrek,OR(AC71&gt;=0.3,AN71&gt;=0.1)),1,0)</f>
        <v>0</v>
      </c>
      <c r="BM71" s="132">
        <f t="array" ref="BM71">IF(AND($R$13=Smrek,OR(AD71&gt;=0.3,AO71&gt;=0.1)),1,0)</f>
        <v>0</v>
      </c>
      <c r="BN71" s="132">
        <f t="array" ref="BN71">IF(AND($S$13=Smrek,OR(AE71&gt;=0.3,AP71&gt;=0.1)),1,0)</f>
        <v>0</v>
      </c>
      <c r="BO71" s="206" t="str">
        <f t="shared" si="9"/>
        <v/>
      </c>
    </row>
    <row r="72" spans="1:67" ht="17.100000000000001" customHeight="1" x14ac:dyDescent="0.25">
      <c r="A72" s="144">
        <v>60</v>
      </c>
      <c r="B72" s="180" t="str">
        <f>IF(Oprávnené_výdavky_obnova!AL74="","",Oprávnené_výdavky_obnova!AN74)</f>
        <v/>
      </c>
      <c r="C72" s="181" t="str">
        <f>IF(Oprávnené_výdavky_obnova!AL74="","",Oprávnené_výdavky_obnova!B74)</f>
        <v/>
      </c>
      <c r="D72" s="182" t="str">
        <f>IF(Oprávnené_výdavky_obnova!AL74="","",Oprávnené_výdavky_obnova!AO74)</f>
        <v/>
      </c>
      <c r="E72" s="182" t="str">
        <f>IF(Oprávnené_výdavky_obnova!AL74="","",Oprávnené_výdavky_obnova!AP74)</f>
        <v/>
      </c>
      <c r="F72" s="182" t="str">
        <f>IF(Oprávnené_výdavky_obnova!AL74="","",Oprávnené_výdavky_obnova!AQ74)</f>
        <v/>
      </c>
      <c r="G72" s="183" t="str">
        <f>IF(Oprávnené_výdavky_obnova!AL74="","",Oprávnené_výdavky_obnova!I74)</f>
        <v/>
      </c>
      <c r="H72" s="208" t="str">
        <f>IF(D72="","",SUMIFS(Oprávnené_výdavky_obnova!$K$15:$K$214,JPRL,BO72,Oprávnené_výdavky_obnova!$J$15:$J$214,Oprávnené_výdavky_obnova!$CC$8)+SUMIFS(Oprávnené_výdavky_obnova!$K$15:$K$214,JPRL,BO72,Oprávnené_výdavky_obnova!$J$15:$J$214,Oprávnené_výdavky_obnova!$CC$9))</f>
        <v/>
      </c>
      <c r="I72" s="179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32">
        <f t="array" ref="T72">IF(AND(D72&lt;&gt;"",OR($J$11=Smrek,$K$11=Smrek,$L$11=Smrek,$M$11=Smrek,$N$11=Smrek,$O$11=Smrek,$P$11=Smrek,$Q$11=Smrek,$R$11=Smrek,$S$11=Smrek)),1,0)</f>
        <v>0</v>
      </c>
      <c r="U72" s="132">
        <f t="shared" si="4"/>
        <v>0</v>
      </c>
      <c r="V72" s="164" t="str">
        <f t="array" ref="V72">IF($D72="","",IF(AND(J72&gt;=0.3,I72="nie",Oprávnené_výdavky_obnova!DG74&gt;=0.3,OR($J$11=Smrek)),0,IF(AND(Oprávnené_výdavky_obnova!DG74&gt;=0.3,J72&gt;=0.3),1,0)))</f>
        <v/>
      </c>
      <c r="W72" s="164" t="str">
        <f t="array" ref="W72">IF($D72="","",IF(AND(K72&gt;=0.3,I72="nie",Oprávnené_výdavky_obnova!DH74&gt;=0.3,OR($K$11=Smrek)),0,IF(AND(Oprávnené_výdavky_obnova!DH74&gt;=0.3,K72&gt;=0.3),1,0)))</f>
        <v/>
      </c>
      <c r="X72" s="164" t="str">
        <f t="array" ref="X72">IF($D72="","",IF(AND(L72&gt;=0.3,I72="nie",Oprávnené_výdavky_obnova!DI74&gt;=0.3,OR($L$11=Smrek)),0,IF(AND(Oprávnené_výdavky_obnova!DI74&gt;=0.3,L72&gt;=0.3),1,0)))</f>
        <v/>
      </c>
      <c r="Y72" s="164" t="str">
        <f t="array" ref="Y72">IF($D72="","",IF(AND(M72&gt;=0.3,I72="nie",Oprávnené_výdavky_obnova!DJ74&gt;=0.3,OR($M$11=Smrek)),0,IF(AND(Oprávnené_výdavky_obnova!DJ74&gt;=0.3,M72&gt;=0.3),1,0)))</f>
        <v/>
      </c>
      <c r="Z72" s="164" t="str">
        <f t="array" ref="Z72">IF($D72="","",IF(AND(N72&gt;=0.3,I72="nie",Oprávnené_výdavky_obnova!DK74&gt;=0.3,OR($N$11=Smrek)),0,IF(AND(Oprávnené_výdavky_obnova!DK74&gt;=0.3,N72&gt;=0.3),1,0)))</f>
        <v/>
      </c>
      <c r="AA72" s="164" t="str">
        <f t="array" ref="AA72">IF($D72="","",IF(AND(O72&gt;=0.3,I72="nie",Oprávnené_výdavky_obnova!DL74&gt;=0.3,OR($O$11=Smrek)),0,IF(AND(Oprávnené_výdavky_obnova!DL74&gt;=0.3,O72&gt;=0.3),1,0)))</f>
        <v/>
      </c>
      <c r="AB72" s="164" t="str">
        <f t="array" ref="AB72">IF($D72="","",IF(AND(P72&gt;=0.3,I72="nie",Oprávnené_výdavky_obnova!DM74&gt;=0.3,OR($P$11=Smrek)),0,IF(AND(Oprávnené_výdavky_obnova!DM74&gt;=0.3,P72&gt;=0.3),1,0)))</f>
        <v/>
      </c>
      <c r="AC72" s="164" t="str">
        <f t="array" ref="AC72">IF($D72="","",IF(AND(Q72&gt;=0.3,I72="nie",Oprávnené_výdavky_obnova!DN74&gt;=0.3,OR($Q$11=Smrek)),0,IF(AND(Oprávnené_výdavky_obnova!DN74&gt;=0.3,Q72&gt;=0.3),1,0)))</f>
        <v/>
      </c>
      <c r="AD72" s="164" t="str">
        <f t="array" ref="AD72">IF($D72="","",IF(AND(R72&gt;=0.3,I72="nie",Oprávnené_výdavky_obnova!DO74&gt;=0.3,OR($R$11=Smrek)),0,IF(AND(Oprávnené_výdavky_obnova!DO74&gt;=0.3,R72&gt;=0.3),1,0)))</f>
        <v/>
      </c>
      <c r="AE72" s="164" t="str">
        <f t="array" ref="AE72">IF($D72="","",IF(AND(S72&gt;=0.3,I72="nie",Oprávnené_výdavky_obnova!DP74&gt;=0.3,OR($S$11=Smrek)),0,IF(AND(Oprávnené_výdavky_obnova!DP74&gt;=0.3,S72&gt;=0.3),1,0)))</f>
        <v/>
      </c>
      <c r="AF72" s="164">
        <f t="shared" si="5"/>
        <v>0</v>
      </c>
      <c r="AG72" s="164" t="str">
        <f t="array" ref="AG72">IF($D72="","",IF(AND(J72&gt;=0.1,I72="nie",Oprávnené_výdavky_obnova!DG74&gt;=0.1,OR($J$11=Smrek)),0,IF(AND(Oprávnené_výdavky_obnova!DG74&gt;=0.1,J72&gt;=0.1),1,0)))</f>
        <v/>
      </c>
      <c r="AH72" s="164" t="str">
        <f t="array" ref="AH72">IF($D72="","",IF(AND(K72&gt;=0.1,I72="nie",Oprávnené_výdavky_obnova!DH74&gt;=0.1,OR($K$11=Smrek)),0,IF(AND(Oprávnené_výdavky_obnova!DH74&gt;=0.1,K72&gt;=0.1),1,0)))</f>
        <v/>
      </c>
      <c r="AI72" s="164" t="str">
        <f t="array" ref="AI72">IF($D72="","",IF(AND(L72&gt;=0.1,I72="nie",Oprávnené_výdavky_obnova!DI74&gt;=0.1,OR($L$11=Smrek)),0,IF(AND(Oprávnené_výdavky_obnova!DI74&gt;=0.1,L72&gt;=0.1),1,0)))</f>
        <v/>
      </c>
      <c r="AJ72" s="164" t="str">
        <f t="array" ref="AJ72">IF($D72="","",IF(AND(M72&gt;=0.1,I72="nie",Oprávnené_výdavky_obnova!DJ74&gt;=0.1,OR($M$11=Smrek)),0,IF(AND(Oprávnené_výdavky_obnova!DJ74&gt;=0.1,M72&gt;=0.1),1,0)))</f>
        <v/>
      </c>
      <c r="AK72" s="164" t="str">
        <f t="array" ref="AK72">IF($D72="","",IF(AND(N72&gt;=0.1,I72="nie",Oprávnené_výdavky_obnova!DK74&gt;=0.1,OR($N$11=Smrek)),0,IF(AND(Oprávnené_výdavky_obnova!DK74&gt;=0.1,N72&gt;=0.1),1,0)))</f>
        <v/>
      </c>
      <c r="AL72" s="164" t="str">
        <f t="array" ref="AL72">IF($D72="","",IF(AND(O72&gt;=0.1,I72="nie",Oprávnené_výdavky_obnova!DL74&gt;=0.1,OR($O$11=Smrek)),0,IF(AND(Oprávnené_výdavky_obnova!DL74&gt;=0.1,O72&gt;=0.1),1,0)))</f>
        <v/>
      </c>
      <c r="AM72" s="164" t="str">
        <f t="array" ref="AM72">IF($D72="","",IF(AND(P72&gt;=0.1,I72="nie",Oprávnené_výdavky_obnova!DM74&gt;=0.1,OR($P$11=Smrek)),0,IF(AND(Oprávnené_výdavky_obnova!DM74&gt;=0.1,P72&gt;=0.1),1,0)))</f>
        <v/>
      </c>
      <c r="AN72" s="164" t="str">
        <f t="array" ref="AN72">IF($D72="","",IF(AND(Q72&gt;=0.1,I72="nie",Oprávnené_výdavky_obnova!DN74&gt;=0.1,OR($Q$11=Smrek)),0,IF(AND(Oprávnené_výdavky_obnova!DN74&gt;=0.1,Q72&gt;=0.1),1,0)))</f>
        <v/>
      </c>
      <c r="AO72" s="164" t="str">
        <f t="array" ref="AO72">IF($D72="","",IF(AND(R72&gt;=0.1,I72="nie",Oprávnené_výdavky_obnova!DO74&gt;=0.1,OR($R$11=Smrek)),0,IF(AND(Oprávnené_výdavky_obnova!DO74&gt;=0.1,R72&gt;=0.1),1,0)))</f>
        <v/>
      </c>
      <c r="AP72" s="164" t="str">
        <f t="array" ref="AP72">IF($D72="","",IF(AND(S72&gt;=0.1,I72="nie",Oprávnené_výdavky_obnova!DP74&gt;=0.1,OR($S$11=Smrek)),0,IF(AND(Oprávnené_výdavky_obnova!DP74&gt;=0.1,S72&gt;=0.1),1,0)))</f>
        <v/>
      </c>
      <c r="AQ72" s="164">
        <f t="shared" si="6"/>
        <v>0</v>
      </c>
      <c r="AR72" s="132">
        <f t="shared" si="7"/>
        <v>0</v>
      </c>
      <c r="AS72" s="132" t="str">
        <f t="shared" si="8"/>
        <v/>
      </c>
      <c r="AT72" s="164">
        <f>IF(AND(J72="",OR(Oprávnené_výdavky_obnova!CW74&gt;0,Oprávnené_výdavky_obnova!DG74&gt;0)),1,0)</f>
        <v>0</v>
      </c>
      <c r="AU72" s="164">
        <f>IF(AND(K72="",OR(Oprávnené_výdavky_obnova!CX74&gt;0,Oprávnené_výdavky_obnova!DH74&gt;0)),1,0)</f>
        <v>0</v>
      </c>
      <c r="AV72" s="164">
        <f>IF(AND(L72="",OR(Oprávnené_výdavky_obnova!CY74&gt;0,Oprávnené_výdavky_obnova!DI74&gt;0)),1,0)</f>
        <v>0</v>
      </c>
      <c r="AW72" s="164">
        <f>IF(AND(M72="",OR(Oprávnené_výdavky_obnova!CZ74&gt;0,Oprávnené_výdavky_obnova!DJ74&gt;0)),1,0)</f>
        <v>0</v>
      </c>
      <c r="AX72" s="164">
        <f>IF(AND(N72="",OR(Oprávnené_výdavky_obnova!DA74&gt;0,Oprávnené_výdavky_obnova!DK74&gt;0)),1,0)</f>
        <v>0</v>
      </c>
      <c r="AY72" s="164">
        <f>IF(AND(O72="",OR(Oprávnené_výdavky_obnova!DB74&gt;0,Oprávnené_výdavky_obnova!DL74&gt;0)),1,0)</f>
        <v>0</v>
      </c>
      <c r="AZ72" s="164">
        <f>IF(AND(P72="",OR(Oprávnené_výdavky_obnova!DC74&gt;0,Oprávnené_výdavky_obnova!DM74&gt;0)),1,0)</f>
        <v>0</v>
      </c>
      <c r="BA72" s="164">
        <f>IF(AND(Q72="",OR(Oprávnené_výdavky_obnova!DD74&gt;0,Oprávnené_výdavky_obnova!DN74&gt;0)),1,0)</f>
        <v>0</v>
      </c>
      <c r="BB72" s="164">
        <f>IF(AND(R72="",OR(Oprávnené_výdavky_obnova!DE74&gt;0,Oprávnené_výdavky_obnova!DO74&gt;0)),1,0)</f>
        <v>0</v>
      </c>
      <c r="BC72" s="164">
        <f>IF(AND(S72="",OR(Oprávnené_výdavky_obnova!DF74&gt;0,Oprávnené_výdavky_obnova!DP74&gt;0)),1,0)</f>
        <v>0</v>
      </c>
      <c r="BE72" s="132">
        <f t="array" ref="BE72">IF(AND($J$13=Smrek,OR(V72&gt;=0.3,AG72&gt;=0.1)),1,0)</f>
        <v>0</v>
      </c>
      <c r="BF72" s="132">
        <f t="array" ref="BF72">IF(AND($JK72=Smrek,OR(W72&gt;=0.3,AH72&gt;=0.1)),1,0)</f>
        <v>0</v>
      </c>
      <c r="BG72" s="132">
        <f t="array" ref="BG72">IF(AND($L$13=Smrek,OR(X72&gt;=0.3,AI72&gt;=0.1)),1,0)</f>
        <v>0</v>
      </c>
      <c r="BH72" s="132">
        <f t="array" ref="BH72">IF(AND($M$13=Smrek,OR(Y72&gt;=0.3,AJ72&gt;=0.1)),1,0)</f>
        <v>0</v>
      </c>
      <c r="BI72" s="132">
        <f t="array" ref="BI72">IF(AND($N$13=Smrek,OR(Z72&gt;=0.3,AK72&gt;=0.1)),1,0)</f>
        <v>0</v>
      </c>
      <c r="BJ72" s="132">
        <f t="array" ref="BJ72">IF(AND($O$13=Smrek,OR(AA72&gt;=0.3,AL72&gt;=0.1)),1,0)</f>
        <v>0</v>
      </c>
      <c r="BK72" s="132">
        <f t="array" ref="BK72">IF(AND($P$13=Smrek,OR(AB72&gt;=0.3,AM72&gt;=0.1)),1,0)</f>
        <v>0</v>
      </c>
      <c r="BL72" s="132">
        <f t="array" ref="BL72">IF(AND($Q$13=Smrek,OR(AC72&gt;=0.3,AN72&gt;=0.1)),1,0)</f>
        <v>0</v>
      </c>
      <c r="BM72" s="132">
        <f t="array" ref="BM72">IF(AND($R$13=Smrek,OR(AD72&gt;=0.3,AO72&gt;=0.1)),1,0)</f>
        <v>0</v>
      </c>
      <c r="BN72" s="132">
        <f t="array" ref="BN72">IF(AND($S$13=Smrek,OR(AE72&gt;=0.3,AP72&gt;=0.1)),1,0)</f>
        <v>0</v>
      </c>
      <c r="BO72" s="206" t="str">
        <f t="shared" si="9"/>
        <v/>
      </c>
    </row>
    <row r="73" spans="1:67" ht="17.100000000000001" customHeight="1" x14ac:dyDescent="0.25">
      <c r="A73" s="144">
        <v>61</v>
      </c>
      <c r="B73" s="180" t="str">
        <f>IF(Oprávnené_výdavky_obnova!AL75="","",Oprávnené_výdavky_obnova!AN75)</f>
        <v/>
      </c>
      <c r="C73" s="181" t="str">
        <f>IF(Oprávnené_výdavky_obnova!AL75="","",Oprávnené_výdavky_obnova!B75)</f>
        <v/>
      </c>
      <c r="D73" s="182" t="str">
        <f>IF(Oprávnené_výdavky_obnova!AL75="","",Oprávnené_výdavky_obnova!AO75)</f>
        <v/>
      </c>
      <c r="E73" s="182" t="str">
        <f>IF(Oprávnené_výdavky_obnova!AL75="","",Oprávnené_výdavky_obnova!AP75)</f>
        <v/>
      </c>
      <c r="F73" s="182" t="str">
        <f>IF(Oprávnené_výdavky_obnova!AL75="","",Oprávnené_výdavky_obnova!AQ75)</f>
        <v/>
      </c>
      <c r="G73" s="183" t="str">
        <f>IF(Oprávnené_výdavky_obnova!AL75="","",Oprávnené_výdavky_obnova!I75)</f>
        <v/>
      </c>
      <c r="H73" s="208" t="str">
        <f>IF(D73="","",SUMIFS(Oprávnené_výdavky_obnova!$K$15:$K$214,JPRL,BO73,Oprávnené_výdavky_obnova!$J$15:$J$214,Oprávnené_výdavky_obnova!$CC$8)+SUMIFS(Oprávnené_výdavky_obnova!$K$15:$K$214,JPRL,BO73,Oprávnené_výdavky_obnova!$J$15:$J$214,Oprávnené_výdavky_obnova!$CC$9))</f>
        <v/>
      </c>
      <c r="I73" s="179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32">
        <f t="array" ref="T73">IF(AND(D73&lt;&gt;"",OR($J$11=Smrek,$K$11=Smrek,$L$11=Smrek,$M$11=Smrek,$N$11=Smrek,$O$11=Smrek,$P$11=Smrek,$Q$11=Smrek,$R$11=Smrek,$S$11=Smrek)),1,0)</f>
        <v>0</v>
      </c>
      <c r="U73" s="132">
        <f t="shared" si="4"/>
        <v>0</v>
      </c>
      <c r="V73" s="164" t="str">
        <f t="array" ref="V73">IF($D73="","",IF(AND(J73&gt;=0.3,I73="nie",Oprávnené_výdavky_obnova!DG75&gt;=0.3,OR($J$11=Smrek)),0,IF(AND(Oprávnené_výdavky_obnova!DG75&gt;=0.3,J73&gt;=0.3),1,0)))</f>
        <v/>
      </c>
      <c r="W73" s="164" t="str">
        <f t="array" ref="W73">IF($D73="","",IF(AND(K73&gt;=0.3,I73="nie",Oprávnené_výdavky_obnova!DH75&gt;=0.3,OR($K$11=Smrek)),0,IF(AND(Oprávnené_výdavky_obnova!DH75&gt;=0.3,K73&gt;=0.3),1,0)))</f>
        <v/>
      </c>
      <c r="X73" s="164" t="str">
        <f t="array" ref="X73">IF($D73="","",IF(AND(L73&gt;=0.3,I73="nie",Oprávnené_výdavky_obnova!DI75&gt;=0.3,OR($L$11=Smrek)),0,IF(AND(Oprávnené_výdavky_obnova!DI75&gt;=0.3,L73&gt;=0.3),1,0)))</f>
        <v/>
      </c>
      <c r="Y73" s="164" t="str">
        <f t="array" ref="Y73">IF($D73="","",IF(AND(M73&gt;=0.3,I73="nie",Oprávnené_výdavky_obnova!DJ75&gt;=0.3,OR($M$11=Smrek)),0,IF(AND(Oprávnené_výdavky_obnova!DJ75&gt;=0.3,M73&gt;=0.3),1,0)))</f>
        <v/>
      </c>
      <c r="Z73" s="164" t="str">
        <f t="array" ref="Z73">IF($D73="","",IF(AND(N73&gt;=0.3,I73="nie",Oprávnené_výdavky_obnova!DK75&gt;=0.3,OR($N$11=Smrek)),0,IF(AND(Oprávnené_výdavky_obnova!DK75&gt;=0.3,N73&gt;=0.3),1,0)))</f>
        <v/>
      </c>
      <c r="AA73" s="164" t="str">
        <f t="array" ref="AA73">IF($D73="","",IF(AND(O73&gt;=0.3,I73="nie",Oprávnené_výdavky_obnova!DL75&gt;=0.3,OR($O$11=Smrek)),0,IF(AND(Oprávnené_výdavky_obnova!DL75&gt;=0.3,O73&gt;=0.3),1,0)))</f>
        <v/>
      </c>
      <c r="AB73" s="164" t="str">
        <f t="array" ref="AB73">IF($D73="","",IF(AND(P73&gt;=0.3,I73="nie",Oprávnené_výdavky_obnova!DM75&gt;=0.3,OR($P$11=Smrek)),0,IF(AND(Oprávnené_výdavky_obnova!DM75&gt;=0.3,P73&gt;=0.3),1,0)))</f>
        <v/>
      </c>
      <c r="AC73" s="164" t="str">
        <f t="array" ref="AC73">IF($D73="","",IF(AND(Q73&gt;=0.3,I73="nie",Oprávnené_výdavky_obnova!DN75&gt;=0.3,OR($Q$11=Smrek)),0,IF(AND(Oprávnené_výdavky_obnova!DN75&gt;=0.3,Q73&gt;=0.3),1,0)))</f>
        <v/>
      </c>
      <c r="AD73" s="164" t="str">
        <f t="array" ref="AD73">IF($D73="","",IF(AND(R73&gt;=0.3,I73="nie",Oprávnené_výdavky_obnova!DO75&gt;=0.3,OR($R$11=Smrek)),0,IF(AND(Oprávnené_výdavky_obnova!DO75&gt;=0.3,R73&gt;=0.3),1,0)))</f>
        <v/>
      </c>
      <c r="AE73" s="164" t="str">
        <f t="array" ref="AE73">IF($D73="","",IF(AND(S73&gt;=0.3,I73="nie",Oprávnené_výdavky_obnova!DP75&gt;=0.3,OR($S$11=Smrek)),0,IF(AND(Oprávnené_výdavky_obnova!DP75&gt;=0.3,S73&gt;=0.3),1,0)))</f>
        <v/>
      </c>
      <c r="AF73" s="164">
        <f t="shared" si="5"/>
        <v>0</v>
      </c>
      <c r="AG73" s="164" t="str">
        <f t="array" ref="AG73">IF($D73="","",IF(AND(J73&gt;=0.1,I73="nie",Oprávnené_výdavky_obnova!DG75&gt;=0.1,OR($J$11=Smrek)),0,IF(AND(Oprávnené_výdavky_obnova!DG75&gt;=0.1,J73&gt;=0.1),1,0)))</f>
        <v/>
      </c>
      <c r="AH73" s="164" t="str">
        <f t="array" ref="AH73">IF($D73="","",IF(AND(K73&gt;=0.1,I73="nie",Oprávnené_výdavky_obnova!DH75&gt;=0.1,OR($K$11=Smrek)),0,IF(AND(Oprávnené_výdavky_obnova!DH75&gt;=0.1,K73&gt;=0.1),1,0)))</f>
        <v/>
      </c>
      <c r="AI73" s="164" t="str">
        <f t="array" ref="AI73">IF($D73="","",IF(AND(L73&gt;=0.1,I73="nie",Oprávnené_výdavky_obnova!DI75&gt;=0.1,OR($L$11=Smrek)),0,IF(AND(Oprávnené_výdavky_obnova!DI75&gt;=0.1,L73&gt;=0.1),1,0)))</f>
        <v/>
      </c>
      <c r="AJ73" s="164" t="str">
        <f t="array" ref="AJ73">IF($D73="","",IF(AND(M73&gt;=0.1,I73="nie",Oprávnené_výdavky_obnova!DJ75&gt;=0.1,OR($M$11=Smrek)),0,IF(AND(Oprávnené_výdavky_obnova!DJ75&gt;=0.1,M73&gt;=0.1),1,0)))</f>
        <v/>
      </c>
      <c r="AK73" s="164" t="str">
        <f t="array" ref="AK73">IF($D73="","",IF(AND(N73&gt;=0.1,I73="nie",Oprávnené_výdavky_obnova!DK75&gt;=0.1,OR($N$11=Smrek)),0,IF(AND(Oprávnené_výdavky_obnova!DK75&gt;=0.1,N73&gt;=0.1),1,0)))</f>
        <v/>
      </c>
      <c r="AL73" s="164" t="str">
        <f t="array" ref="AL73">IF($D73="","",IF(AND(O73&gt;=0.1,I73="nie",Oprávnené_výdavky_obnova!DL75&gt;=0.1,OR($O$11=Smrek)),0,IF(AND(Oprávnené_výdavky_obnova!DL75&gt;=0.1,O73&gt;=0.1),1,0)))</f>
        <v/>
      </c>
      <c r="AM73" s="164" t="str">
        <f t="array" ref="AM73">IF($D73="","",IF(AND(P73&gt;=0.1,I73="nie",Oprávnené_výdavky_obnova!DM75&gt;=0.1,OR($P$11=Smrek)),0,IF(AND(Oprávnené_výdavky_obnova!DM75&gt;=0.1,P73&gt;=0.1),1,0)))</f>
        <v/>
      </c>
      <c r="AN73" s="164" t="str">
        <f t="array" ref="AN73">IF($D73="","",IF(AND(Q73&gt;=0.1,I73="nie",Oprávnené_výdavky_obnova!DN75&gt;=0.1,OR($Q$11=Smrek)),0,IF(AND(Oprávnené_výdavky_obnova!DN75&gt;=0.1,Q73&gt;=0.1),1,0)))</f>
        <v/>
      </c>
      <c r="AO73" s="164" t="str">
        <f t="array" ref="AO73">IF($D73="","",IF(AND(R73&gt;=0.1,I73="nie",Oprávnené_výdavky_obnova!DO75&gt;=0.1,OR($R$11=Smrek)),0,IF(AND(Oprávnené_výdavky_obnova!DO75&gt;=0.1,R73&gt;=0.1),1,0)))</f>
        <v/>
      </c>
      <c r="AP73" s="164" t="str">
        <f t="array" ref="AP73">IF($D73="","",IF(AND(S73&gt;=0.1,I73="nie",Oprávnené_výdavky_obnova!DP75&gt;=0.1,OR($S$11=Smrek)),0,IF(AND(Oprávnené_výdavky_obnova!DP75&gt;=0.1,S73&gt;=0.1),1,0)))</f>
        <v/>
      </c>
      <c r="AQ73" s="164">
        <f t="shared" si="6"/>
        <v>0</v>
      </c>
      <c r="AR73" s="132">
        <f t="shared" si="7"/>
        <v>0</v>
      </c>
      <c r="AS73" s="132" t="str">
        <f t="shared" si="8"/>
        <v/>
      </c>
      <c r="AT73" s="164">
        <f>IF(AND(J73="",OR(Oprávnené_výdavky_obnova!CW75&gt;0,Oprávnené_výdavky_obnova!DG75&gt;0)),1,0)</f>
        <v>0</v>
      </c>
      <c r="AU73" s="164">
        <f>IF(AND(K73="",OR(Oprávnené_výdavky_obnova!CX75&gt;0,Oprávnené_výdavky_obnova!DH75&gt;0)),1,0)</f>
        <v>0</v>
      </c>
      <c r="AV73" s="164">
        <f>IF(AND(L73="",OR(Oprávnené_výdavky_obnova!CY75&gt;0,Oprávnené_výdavky_obnova!DI75&gt;0)),1,0)</f>
        <v>0</v>
      </c>
      <c r="AW73" s="164">
        <f>IF(AND(M73="",OR(Oprávnené_výdavky_obnova!CZ75&gt;0,Oprávnené_výdavky_obnova!DJ75&gt;0)),1,0)</f>
        <v>0</v>
      </c>
      <c r="AX73" s="164">
        <f>IF(AND(N73="",OR(Oprávnené_výdavky_obnova!DA75&gt;0,Oprávnené_výdavky_obnova!DK75&gt;0)),1,0)</f>
        <v>0</v>
      </c>
      <c r="AY73" s="164">
        <f>IF(AND(O73="",OR(Oprávnené_výdavky_obnova!DB75&gt;0,Oprávnené_výdavky_obnova!DL75&gt;0)),1,0)</f>
        <v>0</v>
      </c>
      <c r="AZ73" s="164">
        <f>IF(AND(P73="",OR(Oprávnené_výdavky_obnova!DC75&gt;0,Oprávnené_výdavky_obnova!DM75&gt;0)),1,0)</f>
        <v>0</v>
      </c>
      <c r="BA73" s="164">
        <f>IF(AND(Q73="",OR(Oprávnené_výdavky_obnova!DD75&gt;0,Oprávnené_výdavky_obnova!DN75&gt;0)),1,0)</f>
        <v>0</v>
      </c>
      <c r="BB73" s="164">
        <f>IF(AND(R73="",OR(Oprávnené_výdavky_obnova!DE75&gt;0,Oprávnené_výdavky_obnova!DO75&gt;0)),1,0)</f>
        <v>0</v>
      </c>
      <c r="BC73" s="164">
        <f>IF(AND(S73="",OR(Oprávnené_výdavky_obnova!DF75&gt;0,Oprávnené_výdavky_obnova!DP75&gt;0)),1,0)</f>
        <v>0</v>
      </c>
      <c r="BE73" s="132">
        <f t="array" ref="BE73">IF(AND($J$13=Smrek,OR(V73&gt;=0.3,AG73&gt;=0.1)),1,0)</f>
        <v>0</v>
      </c>
      <c r="BF73" s="132">
        <f t="array" ref="BF73">IF(AND($JK73=Smrek,OR(W73&gt;=0.3,AH73&gt;=0.1)),1,0)</f>
        <v>0</v>
      </c>
      <c r="BG73" s="132">
        <f t="array" ref="BG73">IF(AND($L$13=Smrek,OR(X73&gt;=0.3,AI73&gt;=0.1)),1,0)</f>
        <v>0</v>
      </c>
      <c r="BH73" s="132">
        <f t="array" ref="BH73">IF(AND($M$13=Smrek,OR(Y73&gt;=0.3,AJ73&gt;=0.1)),1,0)</f>
        <v>0</v>
      </c>
      <c r="BI73" s="132">
        <f t="array" ref="BI73">IF(AND($N$13=Smrek,OR(Z73&gt;=0.3,AK73&gt;=0.1)),1,0)</f>
        <v>0</v>
      </c>
      <c r="BJ73" s="132">
        <f t="array" ref="BJ73">IF(AND($O$13=Smrek,OR(AA73&gt;=0.3,AL73&gt;=0.1)),1,0)</f>
        <v>0</v>
      </c>
      <c r="BK73" s="132">
        <f t="array" ref="BK73">IF(AND($P$13=Smrek,OR(AB73&gt;=0.3,AM73&gt;=0.1)),1,0)</f>
        <v>0</v>
      </c>
      <c r="BL73" s="132">
        <f t="array" ref="BL73">IF(AND($Q$13=Smrek,OR(AC73&gt;=0.3,AN73&gt;=0.1)),1,0)</f>
        <v>0</v>
      </c>
      <c r="BM73" s="132">
        <f t="array" ref="BM73">IF(AND($R$13=Smrek,OR(AD73&gt;=0.3,AO73&gt;=0.1)),1,0)</f>
        <v>0</v>
      </c>
      <c r="BN73" s="132">
        <f t="array" ref="BN73">IF(AND($S$13=Smrek,OR(AE73&gt;=0.3,AP73&gt;=0.1)),1,0)</f>
        <v>0</v>
      </c>
      <c r="BO73" s="206" t="str">
        <f t="shared" si="9"/>
        <v/>
      </c>
    </row>
    <row r="74" spans="1:67" ht="17.100000000000001" customHeight="1" x14ac:dyDescent="0.25">
      <c r="A74" s="144">
        <v>62</v>
      </c>
      <c r="B74" s="180" t="str">
        <f>IF(Oprávnené_výdavky_obnova!AL76="","",Oprávnené_výdavky_obnova!AN76)</f>
        <v/>
      </c>
      <c r="C74" s="181" t="str">
        <f>IF(Oprávnené_výdavky_obnova!AL76="","",Oprávnené_výdavky_obnova!B76)</f>
        <v/>
      </c>
      <c r="D74" s="182" t="str">
        <f>IF(Oprávnené_výdavky_obnova!AL76="","",Oprávnené_výdavky_obnova!AO76)</f>
        <v/>
      </c>
      <c r="E74" s="182" t="str">
        <f>IF(Oprávnené_výdavky_obnova!AL76="","",Oprávnené_výdavky_obnova!AP76)</f>
        <v/>
      </c>
      <c r="F74" s="182" t="str">
        <f>IF(Oprávnené_výdavky_obnova!AL76="","",Oprávnené_výdavky_obnova!AQ76)</f>
        <v/>
      </c>
      <c r="G74" s="183" t="str">
        <f>IF(Oprávnené_výdavky_obnova!AL76="","",Oprávnené_výdavky_obnova!I76)</f>
        <v/>
      </c>
      <c r="H74" s="208" t="str">
        <f>IF(D74="","",SUMIFS(Oprávnené_výdavky_obnova!$K$15:$K$214,JPRL,BO74,Oprávnené_výdavky_obnova!$J$15:$J$214,Oprávnené_výdavky_obnova!$CC$8)+SUMIFS(Oprávnené_výdavky_obnova!$K$15:$K$214,JPRL,BO74,Oprávnené_výdavky_obnova!$J$15:$J$214,Oprávnené_výdavky_obnova!$CC$9))</f>
        <v/>
      </c>
      <c r="I74" s="179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32">
        <f t="array" ref="T74">IF(AND(D74&lt;&gt;"",OR($J$11=Smrek,$K$11=Smrek,$L$11=Smrek,$M$11=Smrek,$N$11=Smrek,$O$11=Smrek,$P$11=Smrek,$Q$11=Smrek,$R$11=Smrek,$S$11=Smrek)),1,0)</f>
        <v>0</v>
      </c>
      <c r="U74" s="132">
        <f t="shared" si="4"/>
        <v>0</v>
      </c>
      <c r="V74" s="164" t="str">
        <f t="array" ref="V74">IF($D74="","",IF(AND(J74&gt;=0.3,I74="nie",Oprávnené_výdavky_obnova!DG76&gt;=0.3,OR($J$11=Smrek)),0,IF(AND(Oprávnené_výdavky_obnova!DG76&gt;=0.3,J74&gt;=0.3),1,0)))</f>
        <v/>
      </c>
      <c r="W74" s="164" t="str">
        <f t="array" ref="W74">IF($D74="","",IF(AND(K74&gt;=0.3,I74="nie",Oprávnené_výdavky_obnova!DH76&gt;=0.3,OR($K$11=Smrek)),0,IF(AND(Oprávnené_výdavky_obnova!DH76&gt;=0.3,K74&gt;=0.3),1,0)))</f>
        <v/>
      </c>
      <c r="X74" s="164" t="str">
        <f t="array" ref="X74">IF($D74="","",IF(AND(L74&gt;=0.3,I74="nie",Oprávnené_výdavky_obnova!DI76&gt;=0.3,OR($L$11=Smrek)),0,IF(AND(Oprávnené_výdavky_obnova!DI76&gt;=0.3,L74&gt;=0.3),1,0)))</f>
        <v/>
      </c>
      <c r="Y74" s="164" t="str">
        <f t="array" ref="Y74">IF($D74="","",IF(AND(M74&gt;=0.3,I74="nie",Oprávnené_výdavky_obnova!DJ76&gt;=0.3,OR($M$11=Smrek)),0,IF(AND(Oprávnené_výdavky_obnova!DJ76&gt;=0.3,M74&gt;=0.3),1,0)))</f>
        <v/>
      </c>
      <c r="Z74" s="164" t="str">
        <f t="array" ref="Z74">IF($D74="","",IF(AND(N74&gt;=0.3,I74="nie",Oprávnené_výdavky_obnova!DK76&gt;=0.3,OR($N$11=Smrek)),0,IF(AND(Oprávnené_výdavky_obnova!DK76&gt;=0.3,N74&gt;=0.3),1,0)))</f>
        <v/>
      </c>
      <c r="AA74" s="164" t="str">
        <f t="array" ref="AA74">IF($D74="","",IF(AND(O74&gt;=0.3,I74="nie",Oprávnené_výdavky_obnova!DL76&gt;=0.3,OR($O$11=Smrek)),0,IF(AND(Oprávnené_výdavky_obnova!DL76&gt;=0.3,O74&gt;=0.3),1,0)))</f>
        <v/>
      </c>
      <c r="AB74" s="164" t="str">
        <f t="array" ref="AB74">IF($D74="","",IF(AND(P74&gt;=0.3,I74="nie",Oprávnené_výdavky_obnova!DM76&gt;=0.3,OR($P$11=Smrek)),0,IF(AND(Oprávnené_výdavky_obnova!DM76&gt;=0.3,P74&gt;=0.3),1,0)))</f>
        <v/>
      </c>
      <c r="AC74" s="164" t="str">
        <f t="array" ref="AC74">IF($D74="","",IF(AND(Q74&gt;=0.3,I74="nie",Oprávnené_výdavky_obnova!DN76&gt;=0.3,OR($Q$11=Smrek)),0,IF(AND(Oprávnené_výdavky_obnova!DN76&gt;=0.3,Q74&gt;=0.3),1,0)))</f>
        <v/>
      </c>
      <c r="AD74" s="164" t="str">
        <f t="array" ref="AD74">IF($D74="","",IF(AND(R74&gt;=0.3,I74="nie",Oprávnené_výdavky_obnova!DO76&gt;=0.3,OR($R$11=Smrek)),0,IF(AND(Oprávnené_výdavky_obnova!DO76&gt;=0.3,R74&gt;=0.3),1,0)))</f>
        <v/>
      </c>
      <c r="AE74" s="164" t="str">
        <f t="array" ref="AE74">IF($D74="","",IF(AND(S74&gt;=0.3,I74="nie",Oprávnené_výdavky_obnova!DP76&gt;=0.3,OR($S$11=Smrek)),0,IF(AND(Oprávnené_výdavky_obnova!DP76&gt;=0.3,S74&gt;=0.3),1,0)))</f>
        <v/>
      </c>
      <c r="AF74" s="164">
        <f t="shared" si="5"/>
        <v>0</v>
      </c>
      <c r="AG74" s="164" t="str">
        <f t="array" ref="AG74">IF($D74="","",IF(AND(J74&gt;=0.1,I74="nie",Oprávnené_výdavky_obnova!DG76&gt;=0.1,OR($J$11=Smrek)),0,IF(AND(Oprávnené_výdavky_obnova!DG76&gt;=0.1,J74&gt;=0.1),1,0)))</f>
        <v/>
      </c>
      <c r="AH74" s="164" t="str">
        <f t="array" ref="AH74">IF($D74="","",IF(AND(K74&gt;=0.1,I74="nie",Oprávnené_výdavky_obnova!DH76&gt;=0.1,OR($K$11=Smrek)),0,IF(AND(Oprávnené_výdavky_obnova!DH76&gt;=0.1,K74&gt;=0.1),1,0)))</f>
        <v/>
      </c>
      <c r="AI74" s="164" t="str">
        <f t="array" ref="AI74">IF($D74="","",IF(AND(L74&gt;=0.1,I74="nie",Oprávnené_výdavky_obnova!DI76&gt;=0.1,OR($L$11=Smrek)),0,IF(AND(Oprávnené_výdavky_obnova!DI76&gt;=0.1,L74&gt;=0.1),1,0)))</f>
        <v/>
      </c>
      <c r="AJ74" s="164" t="str">
        <f t="array" ref="AJ74">IF($D74="","",IF(AND(M74&gt;=0.1,I74="nie",Oprávnené_výdavky_obnova!DJ76&gt;=0.1,OR($M$11=Smrek)),0,IF(AND(Oprávnené_výdavky_obnova!DJ76&gt;=0.1,M74&gt;=0.1),1,0)))</f>
        <v/>
      </c>
      <c r="AK74" s="164" t="str">
        <f t="array" ref="AK74">IF($D74="","",IF(AND(N74&gt;=0.1,I74="nie",Oprávnené_výdavky_obnova!DK76&gt;=0.1,OR($N$11=Smrek)),0,IF(AND(Oprávnené_výdavky_obnova!DK76&gt;=0.1,N74&gt;=0.1),1,0)))</f>
        <v/>
      </c>
      <c r="AL74" s="164" t="str">
        <f t="array" ref="AL74">IF($D74="","",IF(AND(O74&gt;=0.1,I74="nie",Oprávnené_výdavky_obnova!DL76&gt;=0.1,OR($O$11=Smrek)),0,IF(AND(Oprávnené_výdavky_obnova!DL76&gt;=0.1,O74&gt;=0.1),1,0)))</f>
        <v/>
      </c>
      <c r="AM74" s="164" t="str">
        <f t="array" ref="AM74">IF($D74="","",IF(AND(P74&gt;=0.1,I74="nie",Oprávnené_výdavky_obnova!DM76&gt;=0.1,OR($P$11=Smrek)),0,IF(AND(Oprávnené_výdavky_obnova!DM76&gt;=0.1,P74&gt;=0.1),1,0)))</f>
        <v/>
      </c>
      <c r="AN74" s="164" t="str">
        <f t="array" ref="AN74">IF($D74="","",IF(AND(Q74&gt;=0.1,I74="nie",Oprávnené_výdavky_obnova!DN76&gt;=0.1,OR($Q$11=Smrek)),0,IF(AND(Oprávnené_výdavky_obnova!DN76&gt;=0.1,Q74&gt;=0.1),1,0)))</f>
        <v/>
      </c>
      <c r="AO74" s="164" t="str">
        <f t="array" ref="AO74">IF($D74="","",IF(AND(R74&gt;=0.1,I74="nie",Oprávnené_výdavky_obnova!DO76&gt;=0.1,OR($R$11=Smrek)),0,IF(AND(Oprávnené_výdavky_obnova!DO76&gt;=0.1,R74&gt;=0.1),1,0)))</f>
        <v/>
      </c>
      <c r="AP74" s="164" t="str">
        <f t="array" ref="AP74">IF($D74="","",IF(AND(S74&gt;=0.1,I74="nie",Oprávnené_výdavky_obnova!DP76&gt;=0.1,OR($S$11=Smrek)),0,IF(AND(Oprávnené_výdavky_obnova!DP76&gt;=0.1,S74&gt;=0.1),1,0)))</f>
        <v/>
      </c>
      <c r="AQ74" s="164">
        <f t="shared" si="6"/>
        <v>0</v>
      </c>
      <c r="AR74" s="132">
        <f t="shared" si="7"/>
        <v>0</v>
      </c>
      <c r="AS74" s="132" t="str">
        <f t="shared" si="8"/>
        <v/>
      </c>
      <c r="AT74" s="164">
        <f>IF(AND(J74="",OR(Oprávnené_výdavky_obnova!CW76&gt;0,Oprávnené_výdavky_obnova!DG76&gt;0)),1,0)</f>
        <v>0</v>
      </c>
      <c r="AU74" s="164">
        <f>IF(AND(K74="",OR(Oprávnené_výdavky_obnova!CX76&gt;0,Oprávnené_výdavky_obnova!DH76&gt;0)),1,0)</f>
        <v>0</v>
      </c>
      <c r="AV74" s="164">
        <f>IF(AND(L74="",OR(Oprávnené_výdavky_obnova!CY76&gt;0,Oprávnené_výdavky_obnova!DI76&gt;0)),1,0)</f>
        <v>0</v>
      </c>
      <c r="AW74" s="164">
        <f>IF(AND(M74="",OR(Oprávnené_výdavky_obnova!CZ76&gt;0,Oprávnené_výdavky_obnova!DJ76&gt;0)),1,0)</f>
        <v>0</v>
      </c>
      <c r="AX74" s="164">
        <f>IF(AND(N74="",OR(Oprávnené_výdavky_obnova!DA76&gt;0,Oprávnené_výdavky_obnova!DK76&gt;0)),1,0)</f>
        <v>0</v>
      </c>
      <c r="AY74" s="164">
        <f>IF(AND(O74="",OR(Oprávnené_výdavky_obnova!DB76&gt;0,Oprávnené_výdavky_obnova!DL76&gt;0)),1,0)</f>
        <v>0</v>
      </c>
      <c r="AZ74" s="164">
        <f>IF(AND(P74="",OR(Oprávnené_výdavky_obnova!DC76&gt;0,Oprávnené_výdavky_obnova!DM76&gt;0)),1,0)</f>
        <v>0</v>
      </c>
      <c r="BA74" s="164">
        <f>IF(AND(Q74="",OR(Oprávnené_výdavky_obnova!DD76&gt;0,Oprávnené_výdavky_obnova!DN76&gt;0)),1,0)</f>
        <v>0</v>
      </c>
      <c r="BB74" s="164">
        <f>IF(AND(R74="",OR(Oprávnené_výdavky_obnova!DE76&gt;0,Oprávnené_výdavky_obnova!DO76&gt;0)),1,0)</f>
        <v>0</v>
      </c>
      <c r="BC74" s="164">
        <f>IF(AND(S74="",OR(Oprávnené_výdavky_obnova!DF76&gt;0,Oprávnené_výdavky_obnova!DP76&gt;0)),1,0)</f>
        <v>0</v>
      </c>
      <c r="BE74" s="132">
        <f t="array" ref="BE74">IF(AND($J$13=Smrek,OR(V74&gt;=0.3,AG74&gt;=0.1)),1,0)</f>
        <v>0</v>
      </c>
      <c r="BF74" s="132">
        <f t="array" ref="BF74">IF(AND($JK74=Smrek,OR(W74&gt;=0.3,AH74&gt;=0.1)),1,0)</f>
        <v>0</v>
      </c>
      <c r="BG74" s="132">
        <f t="array" ref="BG74">IF(AND($L$13=Smrek,OR(X74&gt;=0.3,AI74&gt;=0.1)),1,0)</f>
        <v>0</v>
      </c>
      <c r="BH74" s="132">
        <f t="array" ref="BH74">IF(AND($M$13=Smrek,OR(Y74&gt;=0.3,AJ74&gt;=0.1)),1,0)</f>
        <v>0</v>
      </c>
      <c r="BI74" s="132">
        <f t="array" ref="BI74">IF(AND($N$13=Smrek,OR(Z74&gt;=0.3,AK74&gt;=0.1)),1,0)</f>
        <v>0</v>
      </c>
      <c r="BJ74" s="132">
        <f t="array" ref="BJ74">IF(AND($O$13=Smrek,OR(AA74&gt;=0.3,AL74&gt;=0.1)),1,0)</f>
        <v>0</v>
      </c>
      <c r="BK74" s="132">
        <f t="array" ref="BK74">IF(AND($P$13=Smrek,OR(AB74&gt;=0.3,AM74&gt;=0.1)),1,0)</f>
        <v>0</v>
      </c>
      <c r="BL74" s="132">
        <f t="array" ref="BL74">IF(AND($Q$13=Smrek,OR(AC74&gt;=0.3,AN74&gt;=0.1)),1,0)</f>
        <v>0</v>
      </c>
      <c r="BM74" s="132">
        <f t="array" ref="BM74">IF(AND($R$13=Smrek,OR(AD74&gt;=0.3,AO74&gt;=0.1)),1,0)</f>
        <v>0</v>
      </c>
      <c r="BN74" s="132">
        <f t="array" ref="BN74">IF(AND($S$13=Smrek,OR(AE74&gt;=0.3,AP74&gt;=0.1)),1,0)</f>
        <v>0</v>
      </c>
      <c r="BO74" s="206" t="str">
        <f t="shared" si="9"/>
        <v/>
      </c>
    </row>
    <row r="75" spans="1:67" ht="17.100000000000001" customHeight="1" x14ac:dyDescent="0.25">
      <c r="A75" s="144">
        <v>63</v>
      </c>
      <c r="B75" s="180" t="str">
        <f>IF(Oprávnené_výdavky_obnova!AL77="","",Oprávnené_výdavky_obnova!AN77)</f>
        <v/>
      </c>
      <c r="C75" s="181" t="str">
        <f>IF(Oprávnené_výdavky_obnova!AL77="","",Oprávnené_výdavky_obnova!B77)</f>
        <v/>
      </c>
      <c r="D75" s="182" t="str">
        <f>IF(Oprávnené_výdavky_obnova!AL77="","",Oprávnené_výdavky_obnova!AO77)</f>
        <v/>
      </c>
      <c r="E75" s="182" t="str">
        <f>IF(Oprávnené_výdavky_obnova!AL77="","",Oprávnené_výdavky_obnova!AP77)</f>
        <v/>
      </c>
      <c r="F75" s="182" t="str">
        <f>IF(Oprávnené_výdavky_obnova!AL77="","",Oprávnené_výdavky_obnova!AQ77)</f>
        <v/>
      </c>
      <c r="G75" s="183" t="str">
        <f>IF(Oprávnené_výdavky_obnova!AL77="","",Oprávnené_výdavky_obnova!I77)</f>
        <v/>
      </c>
      <c r="H75" s="208" t="str">
        <f>IF(D75="","",SUMIFS(Oprávnené_výdavky_obnova!$K$15:$K$214,JPRL,BO75,Oprávnené_výdavky_obnova!$J$15:$J$214,Oprávnené_výdavky_obnova!$CC$8)+SUMIFS(Oprávnené_výdavky_obnova!$K$15:$K$214,JPRL,BO75,Oprávnené_výdavky_obnova!$J$15:$J$214,Oprávnené_výdavky_obnova!$CC$9))</f>
        <v/>
      </c>
      <c r="I75" s="179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32">
        <f t="array" ref="T75">IF(AND(D75&lt;&gt;"",OR($J$11=Smrek,$K$11=Smrek,$L$11=Smrek,$M$11=Smrek,$N$11=Smrek,$O$11=Smrek,$P$11=Smrek,$Q$11=Smrek,$R$11=Smrek,$S$11=Smrek)),1,0)</f>
        <v>0</v>
      </c>
      <c r="U75" s="132">
        <f t="shared" si="4"/>
        <v>0</v>
      </c>
      <c r="V75" s="164" t="str">
        <f t="array" ref="V75">IF($D75="","",IF(AND(J75&gt;=0.3,I75="nie",Oprávnené_výdavky_obnova!DG77&gt;=0.3,OR($J$11=Smrek)),0,IF(AND(Oprávnené_výdavky_obnova!DG77&gt;=0.3,J75&gt;=0.3),1,0)))</f>
        <v/>
      </c>
      <c r="W75" s="164" t="str">
        <f t="array" ref="W75">IF($D75="","",IF(AND(K75&gt;=0.3,I75="nie",Oprávnené_výdavky_obnova!DH77&gt;=0.3,OR($K$11=Smrek)),0,IF(AND(Oprávnené_výdavky_obnova!DH77&gt;=0.3,K75&gt;=0.3),1,0)))</f>
        <v/>
      </c>
      <c r="X75" s="164" t="str">
        <f t="array" ref="X75">IF($D75="","",IF(AND(L75&gt;=0.3,I75="nie",Oprávnené_výdavky_obnova!DI77&gt;=0.3,OR($L$11=Smrek)),0,IF(AND(Oprávnené_výdavky_obnova!DI77&gt;=0.3,L75&gt;=0.3),1,0)))</f>
        <v/>
      </c>
      <c r="Y75" s="164" t="str">
        <f t="array" ref="Y75">IF($D75="","",IF(AND(M75&gt;=0.3,I75="nie",Oprávnené_výdavky_obnova!DJ77&gt;=0.3,OR($M$11=Smrek)),0,IF(AND(Oprávnené_výdavky_obnova!DJ77&gt;=0.3,M75&gt;=0.3),1,0)))</f>
        <v/>
      </c>
      <c r="Z75" s="164" t="str">
        <f t="array" ref="Z75">IF($D75="","",IF(AND(N75&gt;=0.3,I75="nie",Oprávnené_výdavky_obnova!DK77&gt;=0.3,OR($N$11=Smrek)),0,IF(AND(Oprávnené_výdavky_obnova!DK77&gt;=0.3,N75&gt;=0.3),1,0)))</f>
        <v/>
      </c>
      <c r="AA75" s="164" t="str">
        <f t="array" ref="AA75">IF($D75="","",IF(AND(O75&gt;=0.3,I75="nie",Oprávnené_výdavky_obnova!DL77&gt;=0.3,OR($O$11=Smrek)),0,IF(AND(Oprávnené_výdavky_obnova!DL77&gt;=0.3,O75&gt;=0.3),1,0)))</f>
        <v/>
      </c>
      <c r="AB75" s="164" t="str">
        <f t="array" ref="AB75">IF($D75="","",IF(AND(P75&gt;=0.3,I75="nie",Oprávnené_výdavky_obnova!DM77&gt;=0.3,OR($P$11=Smrek)),0,IF(AND(Oprávnené_výdavky_obnova!DM77&gt;=0.3,P75&gt;=0.3),1,0)))</f>
        <v/>
      </c>
      <c r="AC75" s="164" t="str">
        <f t="array" ref="AC75">IF($D75="","",IF(AND(Q75&gt;=0.3,I75="nie",Oprávnené_výdavky_obnova!DN77&gt;=0.3,OR($Q$11=Smrek)),0,IF(AND(Oprávnené_výdavky_obnova!DN77&gt;=0.3,Q75&gt;=0.3),1,0)))</f>
        <v/>
      </c>
      <c r="AD75" s="164" t="str">
        <f t="array" ref="AD75">IF($D75="","",IF(AND(R75&gt;=0.3,I75="nie",Oprávnené_výdavky_obnova!DO77&gt;=0.3,OR($R$11=Smrek)),0,IF(AND(Oprávnené_výdavky_obnova!DO77&gt;=0.3,R75&gt;=0.3),1,0)))</f>
        <v/>
      </c>
      <c r="AE75" s="164" t="str">
        <f t="array" ref="AE75">IF($D75="","",IF(AND(S75&gt;=0.3,I75="nie",Oprávnené_výdavky_obnova!DP77&gt;=0.3,OR($S$11=Smrek)),0,IF(AND(Oprávnené_výdavky_obnova!DP77&gt;=0.3,S75&gt;=0.3),1,0)))</f>
        <v/>
      </c>
      <c r="AF75" s="164">
        <f t="shared" si="5"/>
        <v>0</v>
      </c>
      <c r="AG75" s="164" t="str">
        <f t="array" ref="AG75">IF($D75="","",IF(AND(J75&gt;=0.1,I75="nie",Oprávnené_výdavky_obnova!DG77&gt;=0.1,OR($J$11=Smrek)),0,IF(AND(Oprávnené_výdavky_obnova!DG77&gt;=0.1,J75&gt;=0.1),1,0)))</f>
        <v/>
      </c>
      <c r="AH75" s="164" t="str">
        <f t="array" ref="AH75">IF($D75="","",IF(AND(K75&gt;=0.1,I75="nie",Oprávnené_výdavky_obnova!DH77&gt;=0.1,OR($K$11=Smrek)),0,IF(AND(Oprávnené_výdavky_obnova!DH77&gt;=0.1,K75&gt;=0.1),1,0)))</f>
        <v/>
      </c>
      <c r="AI75" s="164" t="str">
        <f t="array" ref="AI75">IF($D75="","",IF(AND(L75&gt;=0.1,I75="nie",Oprávnené_výdavky_obnova!DI77&gt;=0.1,OR($L$11=Smrek)),0,IF(AND(Oprávnené_výdavky_obnova!DI77&gt;=0.1,L75&gt;=0.1),1,0)))</f>
        <v/>
      </c>
      <c r="AJ75" s="164" t="str">
        <f t="array" ref="AJ75">IF($D75="","",IF(AND(M75&gt;=0.1,I75="nie",Oprávnené_výdavky_obnova!DJ77&gt;=0.1,OR($M$11=Smrek)),0,IF(AND(Oprávnené_výdavky_obnova!DJ77&gt;=0.1,M75&gt;=0.1),1,0)))</f>
        <v/>
      </c>
      <c r="AK75" s="164" t="str">
        <f t="array" ref="AK75">IF($D75="","",IF(AND(N75&gt;=0.1,I75="nie",Oprávnené_výdavky_obnova!DK77&gt;=0.1,OR($N$11=Smrek)),0,IF(AND(Oprávnené_výdavky_obnova!DK77&gt;=0.1,N75&gt;=0.1),1,0)))</f>
        <v/>
      </c>
      <c r="AL75" s="164" t="str">
        <f t="array" ref="AL75">IF($D75="","",IF(AND(O75&gt;=0.1,I75="nie",Oprávnené_výdavky_obnova!DL77&gt;=0.1,OR($O$11=Smrek)),0,IF(AND(Oprávnené_výdavky_obnova!DL77&gt;=0.1,O75&gt;=0.1),1,0)))</f>
        <v/>
      </c>
      <c r="AM75" s="164" t="str">
        <f t="array" ref="AM75">IF($D75="","",IF(AND(P75&gt;=0.1,I75="nie",Oprávnené_výdavky_obnova!DM77&gt;=0.1,OR($P$11=Smrek)),0,IF(AND(Oprávnené_výdavky_obnova!DM77&gt;=0.1,P75&gt;=0.1),1,0)))</f>
        <v/>
      </c>
      <c r="AN75" s="164" t="str">
        <f t="array" ref="AN75">IF($D75="","",IF(AND(Q75&gt;=0.1,I75="nie",Oprávnené_výdavky_obnova!DN77&gt;=0.1,OR($Q$11=Smrek)),0,IF(AND(Oprávnené_výdavky_obnova!DN77&gt;=0.1,Q75&gt;=0.1),1,0)))</f>
        <v/>
      </c>
      <c r="AO75" s="164" t="str">
        <f t="array" ref="AO75">IF($D75="","",IF(AND(R75&gt;=0.1,I75="nie",Oprávnené_výdavky_obnova!DO77&gt;=0.1,OR($R$11=Smrek)),0,IF(AND(Oprávnené_výdavky_obnova!DO77&gt;=0.1,R75&gt;=0.1),1,0)))</f>
        <v/>
      </c>
      <c r="AP75" s="164" t="str">
        <f t="array" ref="AP75">IF($D75="","",IF(AND(S75&gt;=0.1,I75="nie",Oprávnené_výdavky_obnova!DP77&gt;=0.1,OR($S$11=Smrek)),0,IF(AND(Oprávnené_výdavky_obnova!DP77&gt;=0.1,S75&gt;=0.1),1,0)))</f>
        <v/>
      </c>
      <c r="AQ75" s="164">
        <f t="shared" si="6"/>
        <v>0</v>
      </c>
      <c r="AR75" s="132">
        <f t="shared" si="7"/>
        <v>0</v>
      </c>
      <c r="AS75" s="132" t="str">
        <f t="shared" si="8"/>
        <v/>
      </c>
      <c r="AT75" s="164">
        <f>IF(AND(J75="",OR(Oprávnené_výdavky_obnova!CW77&gt;0,Oprávnené_výdavky_obnova!DG77&gt;0)),1,0)</f>
        <v>0</v>
      </c>
      <c r="AU75" s="164">
        <f>IF(AND(K75="",OR(Oprávnené_výdavky_obnova!CX77&gt;0,Oprávnené_výdavky_obnova!DH77&gt;0)),1,0)</f>
        <v>0</v>
      </c>
      <c r="AV75" s="164">
        <f>IF(AND(L75="",OR(Oprávnené_výdavky_obnova!CY77&gt;0,Oprávnené_výdavky_obnova!DI77&gt;0)),1,0)</f>
        <v>0</v>
      </c>
      <c r="AW75" s="164">
        <f>IF(AND(M75="",OR(Oprávnené_výdavky_obnova!CZ77&gt;0,Oprávnené_výdavky_obnova!DJ77&gt;0)),1,0)</f>
        <v>0</v>
      </c>
      <c r="AX75" s="164">
        <f>IF(AND(N75="",OR(Oprávnené_výdavky_obnova!DA77&gt;0,Oprávnené_výdavky_obnova!DK77&gt;0)),1,0)</f>
        <v>0</v>
      </c>
      <c r="AY75" s="164">
        <f>IF(AND(O75="",OR(Oprávnené_výdavky_obnova!DB77&gt;0,Oprávnené_výdavky_obnova!DL77&gt;0)),1,0)</f>
        <v>0</v>
      </c>
      <c r="AZ75" s="164">
        <f>IF(AND(P75="",OR(Oprávnené_výdavky_obnova!DC77&gt;0,Oprávnené_výdavky_obnova!DM77&gt;0)),1,0)</f>
        <v>0</v>
      </c>
      <c r="BA75" s="164">
        <f>IF(AND(Q75="",OR(Oprávnené_výdavky_obnova!DD77&gt;0,Oprávnené_výdavky_obnova!DN77&gt;0)),1,0)</f>
        <v>0</v>
      </c>
      <c r="BB75" s="164">
        <f>IF(AND(R75="",OR(Oprávnené_výdavky_obnova!DE77&gt;0,Oprávnené_výdavky_obnova!DO77&gt;0)),1,0)</f>
        <v>0</v>
      </c>
      <c r="BC75" s="164">
        <f>IF(AND(S75="",OR(Oprávnené_výdavky_obnova!DF77&gt;0,Oprávnené_výdavky_obnova!DP77&gt;0)),1,0)</f>
        <v>0</v>
      </c>
      <c r="BE75" s="132">
        <f t="array" ref="BE75">IF(AND($J$13=Smrek,OR(V75&gt;=0.3,AG75&gt;=0.1)),1,0)</f>
        <v>0</v>
      </c>
      <c r="BF75" s="132">
        <f t="array" ref="BF75">IF(AND($JK75=Smrek,OR(W75&gt;=0.3,AH75&gt;=0.1)),1,0)</f>
        <v>0</v>
      </c>
      <c r="BG75" s="132">
        <f t="array" ref="BG75">IF(AND($L$13=Smrek,OR(X75&gt;=0.3,AI75&gt;=0.1)),1,0)</f>
        <v>0</v>
      </c>
      <c r="BH75" s="132">
        <f t="array" ref="BH75">IF(AND($M$13=Smrek,OR(Y75&gt;=0.3,AJ75&gt;=0.1)),1,0)</f>
        <v>0</v>
      </c>
      <c r="BI75" s="132">
        <f t="array" ref="BI75">IF(AND($N$13=Smrek,OR(Z75&gt;=0.3,AK75&gt;=0.1)),1,0)</f>
        <v>0</v>
      </c>
      <c r="BJ75" s="132">
        <f t="array" ref="BJ75">IF(AND($O$13=Smrek,OR(AA75&gt;=0.3,AL75&gt;=0.1)),1,0)</f>
        <v>0</v>
      </c>
      <c r="BK75" s="132">
        <f t="array" ref="BK75">IF(AND($P$13=Smrek,OR(AB75&gt;=0.3,AM75&gt;=0.1)),1,0)</f>
        <v>0</v>
      </c>
      <c r="BL75" s="132">
        <f t="array" ref="BL75">IF(AND($Q$13=Smrek,OR(AC75&gt;=0.3,AN75&gt;=0.1)),1,0)</f>
        <v>0</v>
      </c>
      <c r="BM75" s="132">
        <f t="array" ref="BM75">IF(AND($R$13=Smrek,OR(AD75&gt;=0.3,AO75&gt;=0.1)),1,0)</f>
        <v>0</v>
      </c>
      <c r="BN75" s="132">
        <f t="array" ref="BN75">IF(AND($S$13=Smrek,OR(AE75&gt;=0.3,AP75&gt;=0.1)),1,0)</f>
        <v>0</v>
      </c>
      <c r="BO75" s="206" t="str">
        <f t="shared" si="9"/>
        <v/>
      </c>
    </row>
    <row r="76" spans="1:67" ht="17.100000000000001" customHeight="1" x14ac:dyDescent="0.25">
      <c r="A76" s="144">
        <v>64</v>
      </c>
      <c r="B76" s="180" t="str">
        <f>IF(Oprávnené_výdavky_obnova!AL78="","",Oprávnené_výdavky_obnova!AN78)</f>
        <v/>
      </c>
      <c r="C76" s="181" t="str">
        <f>IF(Oprávnené_výdavky_obnova!AL78="","",Oprávnené_výdavky_obnova!B78)</f>
        <v/>
      </c>
      <c r="D76" s="182" t="str">
        <f>IF(Oprávnené_výdavky_obnova!AL78="","",Oprávnené_výdavky_obnova!AO78)</f>
        <v/>
      </c>
      <c r="E76" s="182" t="str">
        <f>IF(Oprávnené_výdavky_obnova!AL78="","",Oprávnené_výdavky_obnova!AP78)</f>
        <v/>
      </c>
      <c r="F76" s="182" t="str">
        <f>IF(Oprávnené_výdavky_obnova!AL78="","",Oprávnené_výdavky_obnova!AQ78)</f>
        <v/>
      </c>
      <c r="G76" s="183" t="str">
        <f>IF(Oprávnené_výdavky_obnova!AL78="","",Oprávnené_výdavky_obnova!I78)</f>
        <v/>
      </c>
      <c r="H76" s="208" t="str">
        <f>IF(D76="","",SUMIFS(Oprávnené_výdavky_obnova!$K$15:$K$214,JPRL,BO76,Oprávnené_výdavky_obnova!$J$15:$J$214,Oprávnené_výdavky_obnova!$CC$8)+SUMIFS(Oprávnené_výdavky_obnova!$K$15:$K$214,JPRL,BO76,Oprávnené_výdavky_obnova!$J$15:$J$214,Oprávnené_výdavky_obnova!$CC$9))</f>
        <v/>
      </c>
      <c r="I76" s="179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32">
        <f t="array" ref="T76">IF(AND(D76&lt;&gt;"",OR($J$11=Smrek,$K$11=Smrek,$L$11=Smrek,$M$11=Smrek,$N$11=Smrek,$O$11=Smrek,$P$11=Smrek,$Q$11=Smrek,$R$11=Smrek,$S$11=Smrek)),1,0)</f>
        <v>0</v>
      </c>
      <c r="U76" s="132">
        <f t="shared" si="4"/>
        <v>0</v>
      </c>
      <c r="V76" s="164" t="str">
        <f t="array" ref="V76">IF($D76="","",IF(AND(J76&gt;=0.3,I76="nie",Oprávnené_výdavky_obnova!DG78&gt;=0.3,OR($J$11=Smrek)),0,IF(AND(Oprávnené_výdavky_obnova!DG78&gt;=0.3,J76&gt;=0.3),1,0)))</f>
        <v/>
      </c>
      <c r="W76" s="164" t="str">
        <f t="array" ref="W76">IF($D76="","",IF(AND(K76&gt;=0.3,I76="nie",Oprávnené_výdavky_obnova!DH78&gt;=0.3,OR($K$11=Smrek)),0,IF(AND(Oprávnené_výdavky_obnova!DH78&gt;=0.3,K76&gt;=0.3),1,0)))</f>
        <v/>
      </c>
      <c r="X76" s="164" t="str">
        <f t="array" ref="X76">IF($D76="","",IF(AND(L76&gt;=0.3,I76="nie",Oprávnené_výdavky_obnova!DI78&gt;=0.3,OR($L$11=Smrek)),0,IF(AND(Oprávnené_výdavky_obnova!DI78&gt;=0.3,L76&gt;=0.3),1,0)))</f>
        <v/>
      </c>
      <c r="Y76" s="164" t="str">
        <f t="array" ref="Y76">IF($D76="","",IF(AND(M76&gt;=0.3,I76="nie",Oprávnené_výdavky_obnova!DJ78&gt;=0.3,OR($M$11=Smrek)),0,IF(AND(Oprávnené_výdavky_obnova!DJ78&gt;=0.3,M76&gt;=0.3),1,0)))</f>
        <v/>
      </c>
      <c r="Z76" s="164" t="str">
        <f t="array" ref="Z76">IF($D76="","",IF(AND(N76&gt;=0.3,I76="nie",Oprávnené_výdavky_obnova!DK78&gt;=0.3,OR($N$11=Smrek)),0,IF(AND(Oprávnené_výdavky_obnova!DK78&gt;=0.3,N76&gt;=0.3),1,0)))</f>
        <v/>
      </c>
      <c r="AA76" s="164" t="str">
        <f t="array" ref="AA76">IF($D76="","",IF(AND(O76&gt;=0.3,I76="nie",Oprávnené_výdavky_obnova!DL78&gt;=0.3,OR($O$11=Smrek)),0,IF(AND(Oprávnené_výdavky_obnova!DL78&gt;=0.3,O76&gt;=0.3),1,0)))</f>
        <v/>
      </c>
      <c r="AB76" s="164" t="str">
        <f t="array" ref="AB76">IF($D76="","",IF(AND(P76&gt;=0.3,I76="nie",Oprávnené_výdavky_obnova!DM78&gt;=0.3,OR($P$11=Smrek)),0,IF(AND(Oprávnené_výdavky_obnova!DM78&gt;=0.3,P76&gt;=0.3),1,0)))</f>
        <v/>
      </c>
      <c r="AC76" s="164" t="str">
        <f t="array" ref="AC76">IF($D76="","",IF(AND(Q76&gt;=0.3,I76="nie",Oprávnené_výdavky_obnova!DN78&gt;=0.3,OR($Q$11=Smrek)),0,IF(AND(Oprávnené_výdavky_obnova!DN78&gt;=0.3,Q76&gt;=0.3),1,0)))</f>
        <v/>
      </c>
      <c r="AD76" s="164" t="str">
        <f t="array" ref="AD76">IF($D76="","",IF(AND(R76&gt;=0.3,I76="nie",Oprávnené_výdavky_obnova!DO78&gt;=0.3,OR($R$11=Smrek)),0,IF(AND(Oprávnené_výdavky_obnova!DO78&gt;=0.3,R76&gt;=0.3),1,0)))</f>
        <v/>
      </c>
      <c r="AE76" s="164" t="str">
        <f t="array" ref="AE76">IF($D76="","",IF(AND(S76&gt;=0.3,I76="nie",Oprávnené_výdavky_obnova!DP78&gt;=0.3,OR($S$11=Smrek)),0,IF(AND(Oprávnené_výdavky_obnova!DP78&gt;=0.3,S76&gt;=0.3),1,0)))</f>
        <v/>
      </c>
      <c r="AF76" s="164">
        <f t="shared" si="5"/>
        <v>0</v>
      </c>
      <c r="AG76" s="164" t="str">
        <f t="array" ref="AG76">IF($D76="","",IF(AND(J76&gt;=0.1,I76="nie",Oprávnené_výdavky_obnova!DG78&gt;=0.1,OR($J$11=Smrek)),0,IF(AND(Oprávnené_výdavky_obnova!DG78&gt;=0.1,J76&gt;=0.1),1,0)))</f>
        <v/>
      </c>
      <c r="AH76" s="164" t="str">
        <f t="array" ref="AH76">IF($D76="","",IF(AND(K76&gt;=0.1,I76="nie",Oprávnené_výdavky_obnova!DH78&gt;=0.1,OR($K$11=Smrek)),0,IF(AND(Oprávnené_výdavky_obnova!DH78&gt;=0.1,K76&gt;=0.1),1,0)))</f>
        <v/>
      </c>
      <c r="AI76" s="164" t="str">
        <f t="array" ref="AI76">IF($D76="","",IF(AND(L76&gt;=0.1,I76="nie",Oprávnené_výdavky_obnova!DI78&gt;=0.1,OR($L$11=Smrek)),0,IF(AND(Oprávnené_výdavky_obnova!DI78&gt;=0.1,L76&gt;=0.1),1,0)))</f>
        <v/>
      </c>
      <c r="AJ76" s="164" t="str">
        <f t="array" ref="AJ76">IF($D76="","",IF(AND(M76&gt;=0.1,I76="nie",Oprávnené_výdavky_obnova!DJ78&gt;=0.1,OR($M$11=Smrek)),0,IF(AND(Oprávnené_výdavky_obnova!DJ78&gt;=0.1,M76&gt;=0.1),1,0)))</f>
        <v/>
      </c>
      <c r="AK76" s="164" t="str">
        <f t="array" ref="AK76">IF($D76="","",IF(AND(N76&gt;=0.1,I76="nie",Oprávnené_výdavky_obnova!DK78&gt;=0.1,OR($N$11=Smrek)),0,IF(AND(Oprávnené_výdavky_obnova!DK78&gt;=0.1,N76&gt;=0.1),1,0)))</f>
        <v/>
      </c>
      <c r="AL76" s="164" t="str">
        <f t="array" ref="AL76">IF($D76="","",IF(AND(O76&gt;=0.1,I76="nie",Oprávnené_výdavky_obnova!DL78&gt;=0.1,OR($O$11=Smrek)),0,IF(AND(Oprávnené_výdavky_obnova!DL78&gt;=0.1,O76&gt;=0.1),1,0)))</f>
        <v/>
      </c>
      <c r="AM76" s="164" t="str">
        <f t="array" ref="AM76">IF($D76="","",IF(AND(P76&gt;=0.1,I76="nie",Oprávnené_výdavky_obnova!DM78&gt;=0.1,OR($P$11=Smrek)),0,IF(AND(Oprávnené_výdavky_obnova!DM78&gt;=0.1,P76&gt;=0.1),1,0)))</f>
        <v/>
      </c>
      <c r="AN76" s="164" t="str">
        <f t="array" ref="AN76">IF($D76="","",IF(AND(Q76&gt;=0.1,I76="nie",Oprávnené_výdavky_obnova!DN78&gt;=0.1,OR($Q$11=Smrek)),0,IF(AND(Oprávnené_výdavky_obnova!DN78&gt;=0.1,Q76&gt;=0.1),1,0)))</f>
        <v/>
      </c>
      <c r="AO76" s="164" t="str">
        <f t="array" ref="AO76">IF($D76="","",IF(AND(R76&gt;=0.1,I76="nie",Oprávnené_výdavky_obnova!DO78&gt;=0.1,OR($R$11=Smrek)),0,IF(AND(Oprávnené_výdavky_obnova!DO78&gt;=0.1,R76&gt;=0.1),1,0)))</f>
        <v/>
      </c>
      <c r="AP76" s="164" t="str">
        <f t="array" ref="AP76">IF($D76="","",IF(AND(S76&gt;=0.1,I76="nie",Oprávnené_výdavky_obnova!DP78&gt;=0.1,OR($S$11=Smrek)),0,IF(AND(Oprávnené_výdavky_obnova!DP78&gt;=0.1,S76&gt;=0.1),1,0)))</f>
        <v/>
      </c>
      <c r="AQ76" s="164">
        <f t="shared" si="6"/>
        <v>0</v>
      </c>
      <c r="AR76" s="132">
        <f t="shared" si="7"/>
        <v>0</v>
      </c>
      <c r="AS76" s="132" t="str">
        <f t="shared" si="8"/>
        <v/>
      </c>
      <c r="AT76" s="164">
        <f>IF(AND(J76="",OR(Oprávnené_výdavky_obnova!CW78&gt;0,Oprávnené_výdavky_obnova!DG78&gt;0)),1,0)</f>
        <v>0</v>
      </c>
      <c r="AU76" s="164">
        <f>IF(AND(K76="",OR(Oprávnené_výdavky_obnova!CX78&gt;0,Oprávnené_výdavky_obnova!DH78&gt;0)),1,0)</f>
        <v>0</v>
      </c>
      <c r="AV76" s="164">
        <f>IF(AND(L76="",OR(Oprávnené_výdavky_obnova!CY78&gt;0,Oprávnené_výdavky_obnova!DI78&gt;0)),1,0)</f>
        <v>0</v>
      </c>
      <c r="AW76" s="164">
        <f>IF(AND(M76="",OR(Oprávnené_výdavky_obnova!CZ78&gt;0,Oprávnené_výdavky_obnova!DJ78&gt;0)),1,0)</f>
        <v>0</v>
      </c>
      <c r="AX76" s="164">
        <f>IF(AND(N76="",OR(Oprávnené_výdavky_obnova!DA78&gt;0,Oprávnené_výdavky_obnova!DK78&gt;0)),1,0)</f>
        <v>0</v>
      </c>
      <c r="AY76" s="164">
        <f>IF(AND(O76="",OR(Oprávnené_výdavky_obnova!DB78&gt;0,Oprávnené_výdavky_obnova!DL78&gt;0)),1,0)</f>
        <v>0</v>
      </c>
      <c r="AZ76" s="164">
        <f>IF(AND(P76="",OR(Oprávnené_výdavky_obnova!DC78&gt;0,Oprávnené_výdavky_obnova!DM78&gt;0)),1,0)</f>
        <v>0</v>
      </c>
      <c r="BA76" s="164">
        <f>IF(AND(Q76="",OR(Oprávnené_výdavky_obnova!DD78&gt;0,Oprávnené_výdavky_obnova!DN78&gt;0)),1,0)</f>
        <v>0</v>
      </c>
      <c r="BB76" s="164">
        <f>IF(AND(R76="",OR(Oprávnené_výdavky_obnova!DE78&gt;0,Oprávnené_výdavky_obnova!DO78&gt;0)),1,0)</f>
        <v>0</v>
      </c>
      <c r="BC76" s="164">
        <f>IF(AND(S76="",OR(Oprávnené_výdavky_obnova!DF78&gt;0,Oprávnené_výdavky_obnova!DP78&gt;0)),1,0)</f>
        <v>0</v>
      </c>
      <c r="BE76" s="132">
        <f t="array" ref="BE76">IF(AND($J$13=Smrek,OR(V76&gt;=0.3,AG76&gt;=0.1)),1,0)</f>
        <v>0</v>
      </c>
      <c r="BF76" s="132">
        <f t="array" ref="BF76">IF(AND($JK76=Smrek,OR(W76&gt;=0.3,AH76&gt;=0.1)),1,0)</f>
        <v>0</v>
      </c>
      <c r="BG76" s="132">
        <f t="array" ref="BG76">IF(AND($L$13=Smrek,OR(X76&gt;=0.3,AI76&gt;=0.1)),1,0)</f>
        <v>0</v>
      </c>
      <c r="BH76" s="132">
        <f t="array" ref="BH76">IF(AND($M$13=Smrek,OR(Y76&gt;=0.3,AJ76&gt;=0.1)),1,0)</f>
        <v>0</v>
      </c>
      <c r="BI76" s="132">
        <f t="array" ref="BI76">IF(AND($N$13=Smrek,OR(Z76&gt;=0.3,AK76&gt;=0.1)),1,0)</f>
        <v>0</v>
      </c>
      <c r="BJ76" s="132">
        <f t="array" ref="BJ76">IF(AND($O$13=Smrek,OR(AA76&gt;=0.3,AL76&gt;=0.1)),1,0)</f>
        <v>0</v>
      </c>
      <c r="BK76" s="132">
        <f t="array" ref="BK76">IF(AND($P$13=Smrek,OR(AB76&gt;=0.3,AM76&gt;=0.1)),1,0)</f>
        <v>0</v>
      </c>
      <c r="BL76" s="132">
        <f t="array" ref="BL76">IF(AND($Q$13=Smrek,OR(AC76&gt;=0.3,AN76&gt;=0.1)),1,0)</f>
        <v>0</v>
      </c>
      <c r="BM76" s="132">
        <f t="array" ref="BM76">IF(AND($R$13=Smrek,OR(AD76&gt;=0.3,AO76&gt;=0.1)),1,0)</f>
        <v>0</v>
      </c>
      <c r="BN76" s="132">
        <f t="array" ref="BN76">IF(AND($S$13=Smrek,OR(AE76&gt;=0.3,AP76&gt;=0.1)),1,0)</f>
        <v>0</v>
      </c>
      <c r="BO76" s="206" t="str">
        <f t="shared" si="9"/>
        <v/>
      </c>
    </row>
    <row r="77" spans="1:67" ht="17.100000000000001" customHeight="1" x14ac:dyDescent="0.25">
      <c r="A77" s="144">
        <v>65</v>
      </c>
      <c r="B77" s="180" t="str">
        <f>IF(Oprávnené_výdavky_obnova!AL79="","",Oprávnené_výdavky_obnova!AN79)</f>
        <v/>
      </c>
      <c r="C77" s="181" t="str">
        <f>IF(Oprávnené_výdavky_obnova!AL79="","",Oprávnené_výdavky_obnova!B79)</f>
        <v/>
      </c>
      <c r="D77" s="182" t="str">
        <f>IF(Oprávnené_výdavky_obnova!AL79="","",Oprávnené_výdavky_obnova!AO79)</f>
        <v/>
      </c>
      <c r="E77" s="182" t="str">
        <f>IF(Oprávnené_výdavky_obnova!AL79="","",Oprávnené_výdavky_obnova!AP79)</f>
        <v/>
      </c>
      <c r="F77" s="182" t="str">
        <f>IF(Oprávnené_výdavky_obnova!AL79="","",Oprávnené_výdavky_obnova!AQ79)</f>
        <v/>
      </c>
      <c r="G77" s="183" t="str">
        <f>IF(Oprávnené_výdavky_obnova!AL79="","",Oprávnené_výdavky_obnova!I79)</f>
        <v/>
      </c>
      <c r="H77" s="208" t="str">
        <f>IF(D77="","",SUMIFS(Oprávnené_výdavky_obnova!$K$15:$K$214,JPRL,BO77,Oprávnené_výdavky_obnova!$J$15:$J$214,Oprávnené_výdavky_obnova!$CC$8)+SUMIFS(Oprávnené_výdavky_obnova!$K$15:$K$214,JPRL,BO77,Oprávnené_výdavky_obnova!$J$15:$J$214,Oprávnené_výdavky_obnova!$CC$9))</f>
        <v/>
      </c>
      <c r="I77" s="179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32">
        <f t="array" ref="T77">IF(AND(D77&lt;&gt;"",OR($J$11=Smrek,$K$11=Smrek,$L$11=Smrek,$M$11=Smrek,$N$11=Smrek,$O$11=Smrek,$P$11=Smrek,$Q$11=Smrek,$R$11=Smrek,$S$11=Smrek)),1,0)</f>
        <v>0</v>
      </c>
      <c r="U77" s="132">
        <f t="shared" si="4"/>
        <v>0</v>
      </c>
      <c r="V77" s="164" t="str">
        <f t="array" ref="V77">IF($D77="","",IF(AND(J77&gt;=0.3,I77="nie",Oprávnené_výdavky_obnova!DG79&gt;=0.3,OR($J$11=Smrek)),0,IF(AND(Oprávnené_výdavky_obnova!DG79&gt;=0.3,J77&gt;=0.3),1,0)))</f>
        <v/>
      </c>
      <c r="W77" s="164" t="str">
        <f t="array" ref="W77">IF($D77="","",IF(AND(K77&gt;=0.3,I77="nie",Oprávnené_výdavky_obnova!DH79&gt;=0.3,OR($K$11=Smrek)),0,IF(AND(Oprávnené_výdavky_obnova!DH79&gt;=0.3,K77&gt;=0.3),1,0)))</f>
        <v/>
      </c>
      <c r="X77" s="164" t="str">
        <f t="array" ref="X77">IF($D77="","",IF(AND(L77&gt;=0.3,I77="nie",Oprávnené_výdavky_obnova!DI79&gt;=0.3,OR($L$11=Smrek)),0,IF(AND(Oprávnené_výdavky_obnova!DI79&gt;=0.3,L77&gt;=0.3),1,0)))</f>
        <v/>
      </c>
      <c r="Y77" s="164" t="str">
        <f t="array" ref="Y77">IF($D77="","",IF(AND(M77&gt;=0.3,I77="nie",Oprávnené_výdavky_obnova!DJ79&gt;=0.3,OR($M$11=Smrek)),0,IF(AND(Oprávnené_výdavky_obnova!DJ79&gt;=0.3,M77&gt;=0.3),1,0)))</f>
        <v/>
      </c>
      <c r="Z77" s="164" t="str">
        <f t="array" ref="Z77">IF($D77="","",IF(AND(N77&gt;=0.3,I77="nie",Oprávnené_výdavky_obnova!DK79&gt;=0.3,OR($N$11=Smrek)),0,IF(AND(Oprávnené_výdavky_obnova!DK79&gt;=0.3,N77&gt;=0.3),1,0)))</f>
        <v/>
      </c>
      <c r="AA77" s="164" t="str">
        <f t="array" ref="AA77">IF($D77="","",IF(AND(O77&gt;=0.3,I77="nie",Oprávnené_výdavky_obnova!DL79&gt;=0.3,OR($O$11=Smrek)),0,IF(AND(Oprávnené_výdavky_obnova!DL79&gt;=0.3,O77&gt;=0.3),1,0)))</f>
        <v/>
      </c>
      <c r="AB77" s="164" t="str">
        <f t="array" ref="AB77">IF($D77="","",IF(AND(P77&gt;=0.3,I77="nie",Oprávnené_výdavky_obnova!DM79&gt;=0.3,OR($P$11=Smrek)),0,IF(AND(Oprávnené_výdavky_obnova!DM79&gt;=0.3,P77&gt;=0.3),1,0)))</f>
        <v/>
      </c>
      <c r="AC77" s="164" t="str">
        <f t="array" ref="AC77">IF($D77="","",IF(AND(Q77&gt;=0.3,I77="nie",Oprávnené_výdavky_obnova!DN79&gt;=0.3,OR($Q$11=Smrek)),0,IF(AND(Oprávnené_výdavky_obnova!DN79&gt;=0.3,Q77&gt;=0.3),1,0)))</f>
        <v/>
      </c>
      <c r="AD77" s="164" t="str">
        <f t="array" ref="AD77">IF($D77="","",IF(AND(R77&gt;=0.3,I77="nie",Oprávnené_výdavky_obnova!DO79&gt;=0.3,OR($R$11=Smrek)),0,IF(AND(Oprávnené_výdavky_obnova!DO79&gt;=0.3,R77&gt;=0.3),1,0)))</f>
        <v/>
      </c>
      <c r="AE77" s="164" t="str">
        <f t="array" ref="AE77">IF($D77="","",IF(AND(S77&gt;=0.3,I77="nie",Oprávnené_výdavky_obnova!DP79&gt;=0.3,OR($S$11=Smrek)),0,IF(AND(Oprávnené_výdavky_obnova!DP79&gt;=0.3,S77&gt;=0.3),1,0)))</f>
        <v/>
      </c>
      <c r="AF77" s="164">
        <f t="shared" si="5"/>
        <v>0</v>
      </c>
      <c r="AG77" s="164" t="str">
        <f t="array" ref="AG77">IF($D77="","",IF(AND(J77&gt;=0.1,I77="nie",Oprávnené_výdavky_obnova!DG79&gt;=0.1,OR($J$11=Smrek)),0,IF(AND(Oprávnené_výdavky_obnova!DG79&gt;=0.1,J77&gt;=0.1),1,0)))</f>
        <v/>
      </c>
      <c r="AH77" s="164" t="str">
        <f t="array" ref="AH77">IF($D77="","",IF(AND(K77&gt;=0.1,I77="nie",Oprávnené_výdavky_obnova!DH79&gt;=0.1,OR($K$11=Smrek)),0,IF(AND(Oprávnené_výdavky_obnova!DH79&gt;=0.1,K77&gt;=0.1),1,0)))</f>
        <v/>
      </c>
      <c r="AI77" s="164" t="str">
        <f t="array" ref="AI77">IF($D77="","",IF(AND(L77&gt;=0.1,I77="nie",Oprávnené_výdavky_obnova!DI79&gt;=0.1,OR($L$11=Smrek)),0,IF(AND(Oprávnené_výdavky_obnova!DI79&gt;=0.1,L77&gt;=0.1),1,0)))</f>
        <v/>
      </c>
      <c r="AJ77" s="164" t="str">
        <f t="array" ref="AJ77">IF($D77="","",IF(AND(M77&gt;=0.1,I77="nie",Oprávnené_výdavky_obnova!DJ79&gt;=0.1,OR($M$11=Smrek)),0,IF(AND(Oprávnené_výdavky_obnova!DJ79&gt;=0.1,M77&gt;=0.1),1,0)))</f>
        <v/>
      </c>
      <c r="AK77" s="164" t="str">
        <f t="array" ref="AK77">IF($D77="","",IF(AND(N77&gt;=0.1,I77="nie",Oprávnené_výdavky_obnova!DK79&gt;=0.1,OR($N$11=Smrek)),0,IF(AND(Oprávnené_výdavky_obnova!DK79&gt;=0.1,N77&gt;=0.1),1,0)))</f>
        <v/>
      </c>
      <c r="AL77" s="164" t="str">
        <f t="array" ref="AL77">IF($D77="","",IF(AND(O77&gt;=0.1,I77="nie",Oprávnené_výdavky_obnova!DL79&gt;=0.1,OR($O$11=Smrek)),0,IF(AND(Oprávnené_výdavky_obnova!DL79&gt;=0.1,O77&gt;=0.1),1,0)))</f>
        <v/>
      </c>
      <c r="AM77" s="164" t="str">
        <f t="array" ref="AM77">IF($D77="","",IF(AND(P77&gt;=0.1,I77="nie",Oprávnené_výdavky_obnova!DM79&gt;=0.1,OR($P$11=Smrek)),0,IF(AND(Oprávnené_výdavky_obnova!DM79&gt;=0.1,P77&gt;=0.1),1,0)))</f>
        <v/>
      </c>
      <c r="AN77" s="164" t="str">
        <f t="array" ref="AN77">IF($D77="","",IF(AND(Q77&gt;=0.1,I77="nie",Oprávnené_výdavky_obnova!DN79&gt;=0.1,OR($Q$11=Smrek)),0,IF(AND(Oprávnené_výdavky_obnova!DN79&gt;=0.1,Q77&gt;=0.1),1,0)))</f>
        <v/>
      </c>
      <c r="AO77" s="164" t="str">
        <f t="array" ref="AO77">IF($D77="","",IF(AND(R77&gt;=0.1,I77="nie",Oprávnené_výdavky_obnova!DO79&gt;=0.1,OR($R$11=Smrek)),0,IF(AND(Oprávnené_výdavky_obnova!DO79&gt;=0.1,R77&gt;=0.1),1,0)))</f>
        <v/>
      </c>
      <c r="AP77" s="164" t="str">
        <f t="array" ref="AP77">IF($D77="","",IF(AND(S77&gt;=0.1,I77="nie",Oprávnené_výdavky_obnova!DP79&gt;=0.1,OR($S$11=Smrek)),0,IF(AND(Oprávnené_výdavky_obnova!DP79&gt;=0.1,S77&gt;=0.1),1,0)))</f>
        <v/>
      </c>
      <c r="AQ77" s="164">
        <f t="shared" si="6"/>
        <v>0</v>
      </c>
      <c r="AR77" s="132">
        <f t="shared" si="7"/>
        <v>0</v>
      </c>
      <c r="AS77" s="132" t="str">
        <f t="shared" si="8"/>
        <v/>
      </c>
      <c r="AT77" s="164">
        <f>IF(AND(J77="",OR(Oprávnené_výdavky_obnova!CW79&gt;0,Oprávnené_výdavky_obnova!DG79&gt;0)),1,0)</f>
        <v>0</v>
      </c>
      <c r="AU77" s="164">
        <f>IF(AND(K77="",OR(Oprávnené_výdavky_obnova!CX79&gt;0,Oprávnené_výdavky_obnova!DH79&gt;0)),1,0)</f>
        <v>0</v>
      </c>
      <c r="AV77" s="164">
        <f>IF(AND(L77="",OR(Oprávnené_výdavky_obnova!CY79&gt;0,Oprávnené_výdavky_obnova!DI79&gt;0)),1,0)</f>
        <v>0</v>
      </c>
      <c r="AW77" s="164">
        <f>IF(AND(M77="",OR(Oprávnené_výdavky_obnova!CZ79&gt;0,Oprávnené_výdavky_obnova!DJ79&gt;0)),1,0)</f>
        <v>0</v>
      </c>
      <c r="AX77" s="164">
        <f>IF(AND(N77="",OR(Oprávnené_výdavky_obnova!DA79&gt;0,Oprávnené_výdavky_obnova!DK79&gt;0)),1,0)</f>
        <v>0</v>
      </c>
      <c r="AY77" s="164">
        <f>IF(AND(O77="",OR(Oprávnené_výdavky_obnova!DB79&gt;0,Oprávnené_výdavky_obnova!DL79&gt;0)),1,0)</f>
        <v>0</v>
      </c>
      <c r="AZ77" s="164">
        <f>IF(AND(P77="",OR(Oprávnené_výdavky_obnova!DC79&gt;0,Oprávnené_výdavky_obnova!DM79&gt;0)),1,0)</f>
        <v>0</v>
      </c>
      <c r="BA77" s="164">
        <f>IF(AND(Q77="",OR(Oprávnené_výdavky_obnova!DD79&gt;0,Oprávnené_výdavky_obnova!DN79&gt;0)),1,0)</f>
        <v>0</v>
      </c>
      <c r="BB77" s="164">
        <f>IF(AND(R77="",OR(Oprávnené_výdavky_obnova!DE79&gt;0,Oprávnené_výdavky_obnova!DO79&gt;0)),1,0)</f>
        <v>0</v>
      </c>
      <c r="BC77" s="164">
        <f>IF(AND(S77="",OR(Oprávnené_výdavky_obnova!DF79&gt;0,Oprávnené_výdavky_obnova!DP79&gt;0)),1,0)</f>
        <v>0</v>
      </c>
      <c r="BE77" s="132">
        <f t="array" ref="BE77">IF(AND($J$13=Smrek,OR(V77&gt;=0.3,AG77&gt;=0.1)),1,0)</f>
        <v>0</v>
      </c>
      <c r="BF77" s="132">
        <f t="array" ref="BF77">IF(AND($JK77=Smrek,OR(W77&gt;=0.3,AH77&gt;=0.1)),1,0)</f>
        <v>0</v>
      </c>
      <c r="BG77" s="132">
        <f t="array" ref="BG77">IF(AND($L$13=Smrek,OR(X77&gt;=0.3,AI77&gt;=0.1)),1,0)</f>
        <v>0</v>
      </c>
      <c r="BH77" s="132">
        <f t="array" ref="BH77">IF(AND($M$13=Smrek,OR(Y77&gt;=0.3,AJ77&gt;=0.1)),1,0)</f>
        <v>0</v>
      </c>
      <c r="BI77" s="132">
        <f t="array" ref="BI77">IF(AND($N$13=Smrek,OR(Z77&gt;=0.3,AK77&gt;=0.1)),1,0)</f>
        <v>0</v>
      </c>
      <c r="BJ77" s="132">
        <f t="array" ref="BJ77">IF(AND($O$13=Smrek,OR(AA77&gt;=0.3,AL77&gt;=0.1)),1,0)</f>
        <v>0</v>
      </c>
      <c r="BK77" s="132">
        <f t="array" ref="BK77">IF(AND($P$13=Smrek,OR(AB77&gt;=0.3,AM77&gt;=0.1)),1,0)</f>
        <v>0</v>
      </c>
      <c r="BL77" s="132">
        <f t="array" ref="BL77">IF(AND($Q$13=Smrek,OR(AC77&gt;=0.3,AN77&gt;=0.1)),1,0)</f>
        <v>0</v>
      </c>
      <c r="BM77" s="132">
        <f t="array" ref="BM77">IF(AND($R$13=Smrek,OR(AD77&gt;=0.3,AO77&gt;=0.1)),1,0)</f>
        <v>0</v>
      </c>
      <c r="BN77" s="132">
        <f t="array" ref="BN77">IF(AND($S$13=Smrek,OR(AE77&gt;=0.3,AP77&gt;=0.1)),1,0)</f>
        <v>0</v>
      </c>
      <c r="BO77" s="206" t="str">
        <f t="shared" si="9"/>
        <v/>
      </c>
    </row>
    <row r="78" spans="1:67" ht="17.100000000000001" customHeight="1" x14ac:dyDescent="0.25">
      <c r="A78" s="144">
        <v>66</v>
      </c>
      <c r="B78" s="180" t="str">
        <f>IF(Oprávnené_výdavky_obnova!AL80="","",Oprávnené_výdavky_obnova!AN80)</f>
        <v/>
      </c>
      <c r="C78" s="181" t="str">
        <f>IF(Oprávnené_výdavky_obnova!AL80="","",Oprávnené_výdavky_obnova!B80)</f>
        <v/>
      </c>
      <c r="D78" s="182" t="str">
        <f>IF(Oprávnené_výdavky_obnova!AL80="","",Oprávnené_výdavky_obnova!AO80)</f>
        <v/>
      </c>
      <c r="E78" s="182" t="str">
        <f>IF(Oprávnené_výdavky_obnova!AL80="","",Oprávnené_výdavky_obnova!AP80)</f>
        <v/>
      </c>
      <c r="F78" s="182" t="str">
        <f>IF(Oprávnené_výdavky_obnova!AL80="","",Oprávnené_výdavky_obnova!AQ80)</f>
        <v/>
      </c>
      <c r="G78" s="183" t="str">
        <f>IF(Oprávnené_výdavky_obnova!AL80="","",Oprávnené_výdavky_obnova!I80)</f>
        <v/>
      </c>
      <c r="H78" s="208" t="str">
        <f>IF(D78="","",SUMIFS(Oprávnené_výdavky_obnova!$K$15:$K$214,JPRL,BO78,Oprávnené_výdavky_obnova!$J$15:$J$214,Oprávnené_výdavky_obnova!$CC$8)+SUMIFS(Oprávnené_výdavky_obnova!$K$15:$K$214,JPRL,BO78,Oprávnené_výdavky_obnova!$J$15:$J$214,Oprávnené_výdavky_obnova!$CC$9))</f>
        <v/>
      </c>
      <c r="I78" s="179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32">
        <f t="array" ref="T78">IF(AND(D78&lt;&gt;"",OR($J$11=Smrek,$K$11=Smrek,$L$11=Smrek,$M$11=Smrek,$N$11=Smrek,$O$11=Smrek,$P$11=Smrek,$Q$11=Smrek,$R$11=Smrek,$S$11=Smrek)),1,0)</f>
        <v>0</v>
      </c>
      <c r="U78" s="132">
        <f t="shared" ref="U78:U141" si="10">IF(AND(T78=1,I78=""),1,0)</f>
        <v>0</v>
      </c>
      <c r="V78" s="164" t="str">
        <f t="array" ref="V78">IF($D78="","",IF(AND(J78&gt;=0.3,I78="nie",Oprávnené_výdavky_obnova!DG80&gt;=0.3,OR($J$11=Smrek)),0,IF(AND(Oprávnené_výdavky_obnova!DG80&gt;=0.3,J78&gt;=0.3),1,0)))</f>
        <v/>
      </c>
      <c r="W78" s="164" t="str">
        <f t="array" ref="W78">IF($D78="","",IF(AND(K78&gt;=0.3,I78="nie",Oprávnené_výdavky_obnova!DH80&gt;=0.3,OR($K$11=Smrek)),0,IF(AND(Oprávnené_výdavky_obnova!DH80&gt;=0.3,K78&gt;=0.3),1,0)))</f>
        <v/>
      </c>
      <c r="X78" s="164" t="str">
        <f t="array" ref="X78">IF($D78="","",IF(AND(L78&gt;=0.3,I78="nie",Oprávnené_výdavky_obnova!DI80&gt;=0.3,OR($L$11=Smrek)),0,IF(AND(Oprávnené_výdavky_obnova!DI80&gt;=0.3,L78&gt;=0.3),1,0)))</f>
        <v/>
      </c>
      <c r="Y78" s="164" t="str">
        <f t="array" ref="Y78">IF($D78="","",IF(AND(M78&gt;=0.3,I78="nie",Oprávnené_výdavky_obnova!DJ80&gt;=0.3,OR($M$11=Smrek)),0,IF(AND(Oprávnené_výdavky_obnova!DJ80&gt;=0.3,M78&gt;=0.3),1,0)))</f>
        <v/>
      </c>
      <c r="Z78" s="164" t="str">
        <f t="array" ref="Z78">IF($D78="","",IF(AND(N78&gt;=0.3,I78="nie",Oprávnené_výdavky_obnova!DK80&gt;=0.3,OR($N$11=Smrek)),0,IF(AND(Oprávnené_výdavky_obnova!DK80&gt;=0.3,N78&gt;=0.3),1,0)))</f>
        <v/>
      </c>
      <c r="AA78" s="164" t="str">
        <f t="array" ref="AA78">IF($D78="","",IF(AND(O78&gt;=0.3,I78="nie",Oprávnené_výdavky_obnova!DL80&gt;=0.3,OR($O$11=Smrek)),0,IF(AND(Oprávnené_výdavky_obnova!DL80&gt;=0.3,O78&gt;=0.3),1,0)))</f>
        <v/>
      </c>
      <c r="AB78" s="164" t="str">
        <f t="array" ref="AB78">IF($D78="","",IF(AND(P78&gt;=0.3,I78="nie",Oprávnené_výdavky_obnova!DM80&gt;=0.3,OR($P$11=Smrek)),0,IF(AND(Oprávnené_výdavky_obnova!DM80&gt;=0.3,P78&gt;=0.3),1,0)))</f>
        <v/>
      </c>
      <c r="AC78" s="164" t="str">
        <f t="array" ref="AC78">IF($D78="","",IF(AND(Q78&gt;=0.3,I78="nie",Oprávnené_výdavky_obnova!DN80&gt;=0.3,OR($Q$11=Smrek)),0,IF(AND(Oprávnené_výdavky_obnova!DN80&gt;=0.3,Q78&gt;=0.3),1,0)))</f>
        <v/>
      </c>
      <c r="AD78" s="164" t="str">
        <f t="array" ref="AD78">IF($D78="","",IF(AND(R78&gt;=0.3,I78="nie",Oprávnené_výdavky_obnova!DO80&gt;=0.3,OR($R$11=Smrek)),0,IF(AND(Oprávnené_výdavky_obnova!DO80&gt;=0.3,R78&gt;=0.3),1,0)))</f>
        <v/>
      </c>
      <c r="AE78" s="164" t="str">
        <f t="array" ref="AE78">IF($D78="","",IF(AND(S78&gt;=0.3,I78="nie",Oprávnené_výdavky_obnova!DP80&gt;=0.3,OR($S$11=Smrek)),0,IF(AND(Oprávnené_výdavky_obnova!DP80&gt;=0.3,S78&gt;=0.3),1,0)))</f>
        <v/>
      </c>
      <c r="AF78" s="164">
        <f t="shared" ref="AF78:AF141" si="11">SUM(V78:AE78)</f>
        <v>0</v>
      </c>
      <c r="AG78" s="164" t="str">
        <f t="array" ref="AG78">IF($D78="","",IF(AND(J78&gt;=0.1,I78="nie",Oprávnené_výdavky_obnova!DG80&gt;=0.1,OR($J$11=Smrek)),0,IF(AND(Oprávnené_výdavky_obnova!DG80&gt;=0.1,J78&gt;=0.1),1,0)))</f>
        <v/>
      </c>
      <c r="AH78" s="164" t="str">
        <f t="array" ref="AH78">IF($D78="","",IF(AND(K78&gt;=0.1,I78="nie",Oprávnené_výdavky_obnova!DH80&gt;=0.1,OR($K$11=Smrek)),0,IF(AND(Oprávnené_výdavky_obnova!DH80&gt;=0.1,K78&gt;=0.1),1,0)))</f>
        <v/>
      </c>
      <c r="AI78" s="164" t="str">
        <f t="array" ref="AI78">IF($D78="","",IF(AND(L78&gt;=0.1,I78="nie",Oprávnené_výdavky_obnova!DI80&gt;=0.1,OR($L$11=Smrek)),0,IF(AND(Oprávnené_výdavky_obnova!DI80&gt;=0.1,L78&gt;=0.1),1,0)))</f>
        <v/>
      </c>
      <c r="AJ78" s="164" t="str">
        <f t="array" ref="AJ78">IF($D78="","",IF(AND(M78&gt;=0.1,I78="nie",Oprávnené_výdavky_obnova!DJ80&gt;=0.1,OR($M$11=Smrek)),0,IF(AND(Oprávnené_výdavky_obnova!DJ80&gt;=0.1,M78&gt;=0.1),1,0)))</f>
        <v/>
      </c>
      <c r="AK78" s="164" t="str">
        <f t="array" ref="AK78">IF($D78="","",IF(AND(N78&gt;=0.1,I78="nie",Oprávnené_výdavky_obnova!DK80&gt;=0.1,OR($N$11=Smrek)),0,IF(AND(Oprávnené_výdavky_obnova!DK80&gt;=0.1,N78&gt;=0.1),1,0)))</f>
        <v/>
      </c>
      <c r="AL78" s="164" t="str">
        <f t="array" ref="AL78">IF($D78="","",IF(AND(O78&gt;=0.1,I78="nie",Oprávnené_výdavky_obnova!DL80&gt;=0.1,OR($O$11=Smrek)),0,IF(AND(Oprávnené_výdavky_obnova!DL80&gt;=0.1,O78&gt;=0.1),1,0)))</f>
        <v/>
      </c>
      <c r="AM78" s="164" t="str">
        <f t="array" ref="AM78">IF($D78="","",IF(AND(P78&gt;=0.1,I78="nie",Oprávnené_výdavky_obnova!DM80&gt;=0.1,OR($P$11=Smrek)),0,IF(AND(Oprávnené_výdavky_obnova!DM80&gt;=0.1,P78&gt;=0.1),1,0)))</f>
        <v/>
      </c>
      <c r="AN78" s="164" t="str">
        <f t="array" ref="AN78">IF($D78="","",IF(AND(Q78&gt;=0.1,I78="nie",Oprávnené_výdavky_obnova!DN80&gt;=0.1,OR($Q$11=Smrek)),0,IF(AND(Oprávnené_výdavky_obnova!DN80&gt;=0.1,Q78&gt;=0.1),1,0)))</f>
        <v/>
      </c>
      <c r="AO78" s="164" t="str">
        <f t="array" ref="AO78">IF($D78="","",IF(AND(R78&gt;=0.1,I78="nie",Oprávnené_výdavky_obnova!DO80&gt;=0.1,OR($R$11=Smrek)),0,IF(AND(Oprávnené_výdavky_obnova!DO80&gt;=0.1,R78&gt;=0.1),1,0)))</f>
        <v/>
      </c>
      <c r="AP78" s="164" t="str">
        <f t="array" ref="AP78">IF($D78="","",IF(AND(S78&gt;=0.1,I78="nie",Oprávnené_výdavky_obnova!DP80&gt;=0.1,OR($S$11=Smrek)),0,IF(AND(Oprávnené_výdavky_obnova!DP80&gt;=0.1,S78&gt;=0.1),1,0)))</f>
        <v/>
      </c>
      <c r="AQ78" s="164">
        <f t="shared" ref="AQ78:AQ141" si="12">SUM(AG78:AP78)</f>
        <v>0</v>
      </c>
      <c r="AR78" s="132">
        <f t="shared" ref="AR78:AR141" si="13">IF(AF78=0,0,IF(AND(AF78=1,AQ78=1),1,IF(AND(AF78&gt;1,AQ78&gt;1,AF78=AQ78),AF78,IF(AND(AF78=1,AQ78&gt;1),AQ78,IF(AND(AF78&gt;1,AQ78&gt;1),AQ78)))))</f>
        <v>0</v>
      </c>
      <c r="AS78" s="132" t="str">
        <f t="shared" ref="AS78:AS141" si="14">IF(AND(D78&lt;&gt;"",AR78=0),"0 hlavných drevín",IF(AR78=1,"1 hlavná drevina",IF(AR78=2,"2 hlavné dreviny",IF(AR78=3,"3 hlavné dreviny",IF(AR78&gt;3,"viac ako 3 hlavné dreviny","")))))</f>
        <v/>
      </c>
      <c r="AT78" s="164">
        <f>IF(AND(J78="",OR(Oprávnené_výdavky_obnova!CW80&gt;0,Oprávnené_výdavky_obnova!DG80&gt;0)),1,0)</f>
        <v>0</v>
      </c>
      <c r="AU78" s="164">
        <f>IF(AND(K78="",OR(Oprávnené_výdavky_obnova!CX80&gt;0,Oprávnené_výdavky_obnova!DH80&gt;0)),1,0)</f>
        <v>0</v>
      </c>
      <c r="AV78" s="164">
        <f>IF(AND(L78="",OR(Oprávnené_výdavky_obnova!CY80&gt;0,Oprávnené_výdavky_obnova!DI80&gt;0)),1,0)</f>
        <v>0</v>
      </c>
      <c r="AW78" s="164">
        <f>IF(AND(M78="",OR(Oprávnené_výdavky_obnova!CZ80&gt;0,Oprávnené_výdavky_obnova!DJ80&gt;0)),1,0)</f>
        <v>0</v>
      </c>
      <c r="AX78" s="164">
        <f>IF(AND(N78="",OR(Oprávnené_výdavky_obnova!DA80&gt;0,Oprávnené_výdavky_obnova!DK80&gt;0)),1,0)</f>
        <v>0</v>
      </c>
      <c r="AY78" s="164">
        <f>IF(AND(O78="",OR(Oprávnené_výdavky_obnova!DB80&gt;0,Oprávnené_výdavky_obnova!DL80&gt;0)),1,0)</f>
        <v>0</v>
      </c>
      <c r="AZ78" s="164">
        <f>IF(AND(P78="",OR(Oprávnené_výdavky_obnova!DC80&gt;0,Oprávnené_výdavky_obnova!DM80&gt;0)),1,0)</f>
        <v>0</v>
      </c>
      <c r="BA78" s="164">
        <f>IF(AND(Q78="",OR(Oprávnené_výdavky_obnova!DD80&gt;0,Oprávnené_výdavky_obnova!DN80&gt;0)),1,0)</f>
        <v>0</v>
      </c>
      <c r="BB78" s="164">
        <f>IF(AND(R78="",OR(Oprávnené_výdavky_obnova!DE80&gt;0,Oprávnené_výdavky_obnova!DO80&gt;0)),1,0)</f>
        <v>0</v>
      </c>
      <c r="BC78" s="164">
        <f>IF(AND(S78="",OR(Oprávnené_výdavky_obnova!DF80&gt;0,Oprávnené_výdavky_obnova!DP80&gt;0)),1,0)</f>
        <v>0</v>
      </c>
      <c r="BE78" s="132">
        <f t="array" ref="BE78">IF(AND($J$13=Smrek,OR(V78&gt;=0.3,AG78&gt;=0.1)),1,0)</f>
        <v>0</v>
      </c>
      <c r="BF78" s="132">
        <f t="array" ref="BF78">IF(AND($JK78=Smrek,OR(W78&gt;=0.3,AH78&gt;=0.1)),1,0)</f>
        <v>0</v>
      </c>
      <c r="BG78" s="132">
        <f t="array" ref="BG78">IF(AND($L$13=Smrek,OR(X78&gt;=0.3,AI78&gt;=0.1)),1,0)</f>
        <v>0</v>
      </c>
      <c r="BH78" s="132">
        <f t="array" ref="BH78">IF(AND($M$13=Smrek,OR(Y78&gt;=0.3,AJ78&gt;=0.1)),1,0)</f>
        <v>0</v>
      </c>
      <c r="BI78" s="132">
        <f t="array" ref="BI78">IF(AND($N$13=Smrek,OR(Z78&gt;=0.3,AK78&gt;=0.1)),1,0)</f>
        <v>0</v>
      </c>
      <c r="BJ78" s="132">
        <f t="array" ref="BJ78">IF(AND($O$13=Smrek,OR(AA78&gt;=0.3,AL78&gt;=0.1)),1,0)</f>
        <v>0</v>
      </c>
      <c r="BK78" s="132">
        <f t="array" ref="BK78">IF(AND($P$13=Smrek,OR(AB78&gt;=0.3,AM78&gt;=0.1)),1,0)</f>
        <v>0</v>
      </c>
      <c r="BL78" s="132">
        <f t="array" ref="BL78">IF(AND($Q$13=Smrek,OR(AC78&gt;=0.3,AN78&gt;=0.1)),1,0)</f>
        <v>0</v>
      </c>
      <c r="BM78" s="132">
        <f t="array" ref="BM78">IF(AND($R$13=Smrek,OR(AD78&gt;=0.3,AO78&gt;=0.1)),1,0)</f>
        <v>0</v>
      </c>
      <c r="BN78" s="132">
        <f t="array" ref="BN78">IF(AND($S$13=Smrek,OR(AE78&gt;=0.3,AP78&gt;=0.1)),1,0)</f>
        <v>0</v>
      </c>
      <c r="BO78" s="206" t="str">
        <f t="shared" ref="BO78:BO141" si="15">D78&amp;E78&amp;F78&amp;B78</f>
        <v/>
      </c>
    </row>
    <row r="79" spans="1:67" ht="17.100000000000001" customHeight="1" x14ac:dyDescent="0.25">
      <c r="A79" s="144">
        <v>67</v>
      </c>
      <c r="B79" s="180" t="str">
        <f>IF(Oprávnené_výdavky_obnova!AL81="","",Oprávnené_výdavky_obnova!AN81)</f>
        <v/>
      </c>
      <c r="C79" s="181" t="str">
        <f>IF(Oprávnené_výdavky_obnova!AL81="","",Oprávnené_výdavky_obnova!B81)</f>
        <v/>
      </c>
      <c r="D79" s="182" t="str">
        <f>IF(Oprávnené_výdavky_obnova!AL81="","",Oprávnené_výdavky_obnova!AO81)</f>
        <v/>
      </c>
      <c r="E79" s="182" t="str">
        <f>IF(Oprávnené_výdavky_obnova!AL81="","",Oprávnené_výdavky_obnova!AP81)</f>
        <v/>
      </c>
      <c r="F79" s="182" t="str">
        <f>IF(Oprávnené_výdavky_obnova!AL81="","",Oprávnené_výdavky_obnova!AQ81)</f>
        <v/>
      </c>
      <c r="G79" s="183" t="str">
        <f>IF(Oprávnené_výdavky_obnova!AL81="","",Oprávnené_výdavky_obnova!I81)</f>
        <v/>
      </c>
      <c r="H79" s="208" t="str">
        <f>IF(D79="","",SUMIFS(Oprávnené_výdavky_obnova!$K$15:$K$214,JPRL,BO79,Oprávnené_výdavky_obnova!$J$15:$J$214,Oprávnené_výdavky_obnova!$CC$8)+SUMIFS(Oprávnené_výdavky_obnova!$K$15:$K$214,JPRL,BO79,Oprávnené_výdavky_obnova!$J$15:$J$214,Oprávnené_výdavky_obnova!$CC$9))</f>
        <v/>
      </c>
      <c r="I79" s="179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32">
        <f t="array" ref="T79">IF(AND(D79&lt;&gt;"",OR($J$11=Smrek,$K$11=Smrek,$L$11=Smrek,$M$11=Smrek,$N$11=Smrek,$O$11=Smrek,$P$11=Smrek,$Q$11=Smrek,$R$11=Smrek,$S$11=Smrek)),1,0)</f>
        <v>0</v>
      </c>
      <c r="U79" s="132">
        <f t="shared" si="10"/>
        <v>0</v>
      </c>
      <c r="V79" s="164" t="str">
        <f t="array" ref="V79">IF($D79="","",IF(AND(J79&gt;=0.3,I79="nie",Oprávnené_výdavky_obnova!DG81&gt;=0.3,OR($J$11=Smrek)),0,IF(AND(Oprávnené_výdavky_obnova!DG81&gt;=0.3,J79&gt;=0.3),1,0)))</f>
        <v/>
      </c>
      <c r="W79" s="164" t="str">
        <f t="array" ref="W79">IF($D79="","",IF(AND(K79&gt;=0.3,I79="nie",Oprávnené_výdavky_obnova!DH81&gt;=0.3,OR($K$11=Smrek)),0,IF(AND(Oprávnené_výdavky_obnova!DH81&gt;=0.3,K79&gt;=0.3),1,0)))</f>
        <v/>
      </c>
      <c r="X79" s="164" t="str">
        <f t="array" ref="X79">IF($D79="","",IF(AND(L79&gt;=0.3,I79="nie",Oprávnené_výdavky_obnova!DI81&gt;=0.3,OR($L$11=Smrek)),0,IF(AND(Oprávnené_výdavky_obnova!DI81&gt;=0.3,L79&gt;=0.3),1,0)))</f>
        <v/>
      </c>
      <c r="Y79" s="164" t="str">
        <f t="array" ref="Y79">IF($D79="","",IF(AND(M79&gt;=0.3,I79="nie",Oprávnené_výdavky_obnova!DJ81&gt;=0.3,OR($M$11=Smrek)),0,IF(AND(Oprávnené_výdavky_obnova!DJ81&gt;=0.3,M79&gt;=0.3),1,0)))</f>
        <v/>
      </c>
      <c r="Z79" s="164" t="str">
        <f t="array" ref="Z79">IF($D79="","",IF(AND(N79&gt;=0.3,I79="nie",Oprávnené_výdavky_obnova!DK81&gt;=0.3,OR($N$11=Smrek)),0,IF(AND(Oprávnené_výdavky_obnova!DK81&gt;=0.3,N79&gt;=0.3),1,0)))</f>
        <v/>
      </c>
      <c r="AA79" s="164" t="str">
        <f t="array" ref="AA79">IF($D79="","",IF(AND(O79&gt;=0.3,I79="nie",Oprávnené_výdavky_obnova!DL81&gt;=0.3,OR($O$11=Smrek)),0,IF(AND(Oprávnené_výdavky_obnova!DL81&gt;=0.3,O79&gt;=0.3),1,0)))</f>
        <v/>
      </c>
      <c r="AB79" s="164" t="str">
        <f t="array" ref="AB79">IF($D79="","",IF(AND(P79&gt;=0.3,I79="nie",Oprávnené_výdavky_obnova!DM81&gt;=0.3,OR($P$11=Smrek)),0,IF(AND(Oprávnené_výdavky_obnova!DM81&gt;=0.3,P79&gt;=0.3),1,0)))</f>
        <v/>
      </c>
      <c r="AC79" s="164" t="str">
        <f t="array" ref="AC79">IF($D79="","",IF(AND(Q79&gt;=0.3,I79="nie",Oprávnené_výdavky_obnova!DN81&gt;=0.3,OR($Q$11=Smrek)),0,IF(AND(Oprávnené_výdavky_obnova!DN81&gt;=0.3,Q79&gt;=0.3),1,0)))</f>
        <v/>
      </c>
      <c r="AD79" s="164" t="str">
        <f t="array" ref="AD79">IF($D79="","",IF(AND(R79&gt;=0.3,I79="nie",Oprávnené_výdavky_obnova!DO81&gt;=0.3,OR($R$11=Smrek)),0,IF(AND(Oprávnené_výdavky_obnova!DO81&gt;=0.3,R79&gt;=0.3),1,0)))</f>
        <v/>
      </c>
      <c r="AE79" s="164" t="str">
        <f t="array" ref="AE79">IF($D79="","",IF(AND(S79&gt;=0.3,I79="nie",Oprávnené_výdavky_obnova!DP81&gt;=0.3,OR($S$11=Smrek)),0,IF(AND(Oprávnené_výdavky_obnova!DP81&gt;=0.3,S79&gt;=0.3),1,0)))</f>
        <v/>
      </c>
      <c r="AF79" s="164">
        <f t="shared" si="11"/>
        <v>0</v>
      </c>
      <c r="AG79" s="164" t="str">
        <f t="array" ref="AG79">IF($D79="","",IF(AND(J79&gt;=0.1,I79="nie",Oprávnené_výdavky_obnova!DG81&gt;=0.1,OR($J$11=Smrek)),0,IF(AND(Oprávnené_výdavky_obnova!DG81&gt;=0.1,J79&gt;=0.1),1,0)))</f>
        <v/>
      </c>
      <c r="AH79" s="164" t="str">
        <f t="array" ref="AH79">IF($D79="","",IF(AND(K79&gt;=0.1,I79="nie",Oprávnené_výdavky_obnova!DH81&gt;=0.1,OR($K$11=Smrek)),0,IF(AND(Oprávnené_výdavky_obnova!DH81&gt;=0.1,K79&gt;=0.1),1,0)))</f>
        <v/>
      </c>
      <c r="AI79" s="164" t="str">
        <f t="array" ref="AI79">IF($D79="","",IF(AND(L79&gt;=0.1,I79="nie",Oprávnené_výdavky_obnova!DI81&gt;=0.1,OR($L$11=Smrek)),0,IF(AND(Oprávnené_výdavky_obnova!DI81&gt;=0.1,L79&gt;=0.1),1,0)))</f>
        <v/>
      </c>
      <c r="AJ79" s="164" t="str">
        <f t="array" ref="AJ79">IF($D79="","",IF(AND(M79&gt;=0.1,I79="nie",Oprávnené_výdavky_obnova!DJ81&gt;=0.1,OR($M$11=Smrek)),0,IF(AND(Oprávnené_výdavky_obnova!DJ81&gt;=0.1,M79&gt;=0.1),1,0)))</f>
        <v/>
      </c>
      <c r="AK79" s="164" t="str">
        <f t="array" ref="AK79">IF($D79="","",IF(AND(N79&gt;=0.1,I79="nie",Oprávnené_výdavky_obnova!DK81&gt;=0.1,OR($N$11=Smrek)),0,IF(AND(Oprávnené_výdavky_obnova!DK81&gt;=0.1,N79&gt;=0.1),1,0)))</f>
        <v/>
      </c>
      <c r="AL79" s="164" t="str">
        <f t="array" ref="AL79">IF($D79="","",IF(AND(O79&gt;=0.1,I79="nie",Oprávnené_výdavky_obnova!DL81&gt;=0.1,OR($O$11=Smrek)),0,IF(AND(Oprávnené_výdavky_obnova!DL81&gt;=0.1,O79&gt;=0.1),1,0)))</f>
        <v/>
      </c>
      <c r="AM79" s="164" t="str">
        <f t="array" ref="AM79">IF($D79="","",IF(AND(P79&gt;=0.1,I79="nie",Oprávnené_výdavky_obnova!DM81&gt;=0.1,OR($P$11=Smrek)),0,IF(AND(Oprávnené_výdavky_obnova!DM81&gt;=0.1,P79&gt;=0.1),1,0)))</f>
        <v/>
      </c>
      <c r="AN79" s="164" t="str">
        <f t="array" ref="AN79">IF($D79="","",IF(AND(Q79&gt;=0.1,I79="nie",Oprávnené_výdavky_obnova!DN81&gt;=0.1,OR($Q$11=Smrek)),0,IF(AND(Oprávnené_výdavky_obnova!DN81&gt;=0.1,Q79&gt;=0.1),1,0)))</f>
        <v/>
      </c>
      <c r="AO79" s="164" t="str">
        <f t="array" ref="AO79">IF($D79="","",IF(AND(R79&gt;=0.1,I79="nie",Oprávnené_výdavky_obnova!DO81&gt;=0.1,OR($R$11=Smrek)),0,IF(AND(Oprávnené_výdavky_obnova!DO81&gt;=0.1,R79&gt;=0.1),1,0)))</f>
        <v/>
      </c>
      <c r="AP79" s="164" t="str">
        <f t="array" ref="AP79">IF($D79="","",IF(AND(S79&gt;=0.1,I79="nie",Oprávnené_výdavky_obnova!DP81&gt;=0.1,OR($S$11=Smrek)),0,IF(AND(Oprávnené_výdavky_obnova!DP81&gt;=0.1,S79&gt;=0.1),1,0)))</f>
        <v/>
      </c>
      <c r="AQ79" s="164">
        <f t="shared" si="12"/>
        <v>0</v>
      </c>
      <c r="AR79" s="132">
        <f t="shared" si="13"/>
        <v>0</v>
      </c>
      <c r="AS79" s="132" t="str">
        <f t="shared" si="14"/>
        <v/>
      </c>
      <c r="AT79" s="164">
        <f>IF(AND(J79="",OR(Oprávnené_výdavky_obnova!CW81&gt;0,Oprávnené_výdavky_obnova!DG81&gt;0)),1,0)</f>
        <v>0</v>
      </c>
      <c r="AU79" s="164">
        <f>IF(AND(K79="",OR(Oprávnené_výdavky_obnova!CX81&gt;0,Oprávnené_výdavky_obnova!DH81&gt;0)),1,0)</f>
        <v>0</v>
      </c>
      <c r="AV79" s="164">
        <f>IF(AND(L79="",OR(Oprávnené_výdavky_obnova!CY81&gt;0,Oprávnené_výdavky_obnova!DI81&gt;0)),1,0)</f>
        <v>0</v>
      </c>
      <c r="AW79" s="164">
        <f>IF(AND(M79="",OR(Oprávnené_výdavky_obnova!CZ81&gt;0,Oprávnené_výdavky_obnova!DJ81&gt;0)),1,0)</f>
        <v>0</v>
      </c>
      <c r="AX79" s="164">
        <f>IF(AND(N79="",OR(Oprávnené_výdavky_obnova!DA81&gt;0,Oprávnené_výdavky_obnova!DK81&gt;0)),1,0)</f>
        <v>0</v>
      </c>
      <c r="AY79" s="164">
        <f>IF(AND(O79="",OR(Oprávnené_výdavky_obnova!DB81&gt;0,Oprávnené_výdavky_obnova!DL81&gt;0)),1,0)</f>
        <v>0</v>
      </c>
      <c r="AZ79" s="164">
        <f>IF(AND(P79="",OR(Oprávnené_výdavky_obnova!DC81&gt;0,Oprávnené_výdavky_obnova!DM81&gt;0)),1,0)</f>
        <v>0</v>
      </c>
      <c r="BA79" s="164">
        <f>IF(AND(Q79="",OR(Oprávnené_výdavky_obnova!DD81&gt;0,Oprávnené_výdavky_obnova!DN81&gt;0)),1,0)</f>
        <v>0</v>
      </c>
      <c r="BB79" s="164">
        <f>IF(AND(R79="",OR(Oprávnené_výdavky_obnova!DE81&gt;0,Oprávnené_výdavky_obnova!DO81&gt;0)),1,0)</f>
        <v>0</v>
      </c>
      <c r="BC79" s="164">
        <f>IF(AND(S79="",OR(Oprávnené_výdavky_obnova!DF81&gt;0,Oprávnené_výdavky_obnova!DP81&gt;0)),1,0)</f>
        <v>0</v>
      </c>
      <c r="BE79" s="132">
        <f t="array" ref="BE79">IF(AND($J$13=Smrek,OR(V79&gt;=0.3,AG79&gt;=0.1)),1,0)</f>
        <v>0</v>
      </c>
      <c r="BF79" s="132">
        <f t="array" ref="BF79">IF(AND($JK79=Smrek,OR(W79&gt;=0.3,AH79&gt;=0.1)),1,0)</f>
        <v>0</v>
      </c>
      <c r="BG79" s="132">
        <f t="array" ref="BG79">IF(AND($L$13=Smrek,OR(X79&gt;=0.3,AI79&gt;=0.1)),1,0)</f>
        <v>0</v>
      </c>
      <c r="BH79" s="132">
        <f t="array" ref="BH79">IF(AND($M$13=Smrek,OR(Y79&gt;=0.3,AJ79&gt;=0.1)),1,0)</f>
        <v>0</v>
      </c>
      <c r="BI79" s="132">
        <f t="array" ref="BI79">IF(AND($N$13=Smrek,OR(Z79&gt;=0.3,AK79&gt;=0.1)),1,0)</f>
        <v>0</v>
      </c>
      <c r="BJ79" s="132">
        <f t="array" ref="BJ79">IF(AND($O$13=Smrek,OR(AA79&gt;=0.3,AL79&gt;=0.1)),1,0)</f>
        <v>0</v>
      </c>
      <c r="BK79" s="132">
        <f t="array" ref="BK79">IF(AND($P$13=Smrek,OR(AB79&gt;=0.3,AM79&gt;=0.1)),1,0)</f>
        <v>0</v>
      </c>
      <c r="BL79" s="132">
        <f t="array" ref="BL79">IF(AND($Q$13=Smrek,OR(AC79&gt;=0.3,AN79&gt;=0.1)),1,0)</f>
        <v>0</v>
      </c>
      <c r="BM79" s="132">
        <f t="array" ref="BM79">IF(AND($R$13=Smrek,OR(AD79&gt;=0.3,AO79&gt;=0.1)),1,0)</f>
        <v>0</v>
      </c>
      <c r="BN79" s="132">
        <f t="array" ref="BN79">IF(AND($S$13=Smrek,OR(AE79&gt;=0.3,AP79&gt;=0.1)),1,0)</f>
        <v>0</v>
      </c>
      <c r="BO79" s="206" t="str">
        <f t="shared" si="15"/>
        <v/>
      </c>
    </row>
    <row r="80" spans="1:67" ht="17.100000000000001" customHeight="1" x14ac:dyDescent="0.25">
      <c r="A80" s="144">
        <v>68</v>
      </c>
      <c r="B80" s="180" t="str">
        <f>IF(Oprávnené_výdavky_obnova!AL82="","",Oprávnené_výdavky_obnova!AN82)</f>
        <v/>
      </c>
      <c r="C80" s="181" t="str">
        <f>IF(Oprávnené_výdavky_obnova!AL82="","",Oprávnené_výdavky_obnova!B82)</f>
        <v/>
      </c>
      <c r="D80" s="182" t="str">
        <f>IF(Oprávnené_výdavky_obnova!AL82="","",Oprávnené_výdavky_obnova!AO82)</f>
        <v/>
      </c>
      <c r="E80" s="182" t="str">
        <f>IF(Oprávnené_výdavky_obnova!AL82="","",Oprávnené_výdavky_obnova!AP82)</f>
        <v/>
      </c>
      <c r="F80" s="182" t="str">
        <f>IF(Oprávnené_výdavky_obnova!AL82="","",Oprávnené_výdavky_obnova!AQ82)</f>
        <v/>
      </c>
      <c r="G80" s="183" t="str">
        <f>IF(Oprávnené_výdavky_obnova!AL82="","",Oprávnené_výdavky_obnova!I82)</f>
        <v/>
      </c>
      <c r="H80" s="208" t="str">
        <f>IF(D80="","",SUMIFS(Oprávnené_výdavky_obnova!$K$15:$K$214,JPRL,BO80,Oprávnené_výdavky_obnova!$J$15:$J$214,Oprávnené_výdavky_obnova!$CC$8)+SUMIFS(Oprávnené_výdavky_obnova!$K$15:$K$214,JPRL,BO80,Oprávnené_výdavky_obnova!$J$15:$J$214,Oprávnené_výdavky_obnova!$CC$9))</f>
        <v/>
      </c>
      <c r="I80" s="179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32">
        <f t="array" ref="T80">IF(AND(D80&lt;&gt;"",OR($J$11=Smrek,$K$11=Smrek,$L$11=Smrek,$M$11=Smrek,$N$11=Smrek,$O$11=Smrek,$P$11=Smrek,$Q$11=Smrek,$R$11=Smrek,$S$11=Smrek)),1,0)</f>
        <v>0</v>
      </c>
      <c r="U80" s="132">
        <f t="shared" si="10"/>
        <v>0</v>
      </c>
      <c r="V80" s="164" t="str">
        <f t="array" ref="V80">IF($D80="","",IF(AND(J80&gt;=0.3,I80="nie",Oprávnené_výdavky_obnova!DG82&gt;=0.3,OR($J$11=Smrek)),0,IF(AND(Oprávnené_výdavky_obnova!DG82&gt;=0.3,J80&gt;=0.3),1,0)))</f>
        <v/>
      </c>
      <c r="W80" s="164" t="str">
        <f t="array" ref="W80">IF($D80="","",IF(AND(K80&gt;=0.3,I80="nie",Oprávnené_výdavky_obnova!DH82&gt;=0.3,OR($K$11=Smrek)),0,IF(AND(Oprávnené_výdavky_obnova!DH82&gt;=0.3,K80&gt;=0.3),1,0)))</f>
        <v/>
      </c>
      <c r="X80" s="164" t="str">
        <f t="array" ref="X80">IF($D80="","",IF(AND(L80&gt;=0.3,I80="nie",Oprávnené_výdavky_obnova!DI82&gt;=0.3,OR($L$11=Smrek)),0,IF(AND(Oprávnené_výdavky_obnova!DI82&gt;=0.3,L80&gt;=0.3),1,0)))</f>
        <v/>
      </c>
      <c r="Y80" s="164" t="str">
        <f t="array" ref="Y80">IF($D80="","",IF(AND(M80&gt;=0.3,I80="nie",Oprávnené_výdavky_obnova!DJ82&gt;=0.3,OR($M$11=Smrek)),0,IF(AND(Oprávnené_výdavky_obnova!DJ82&gt;=0.3,M80&gt;=0.3),1,0)))</f>
        <v/>
      </c>
      <c r="Z80" s="164" t="str">
        <f t="array" ref="Z80">IF($D80="","",IF(AND(N80&gt;=0.3,I80="nie",Oprávnené_výdavky_obnova!DK82&gt;=0.3,OR($N$11=Smrek)),0,IF(AND(Oprávnené_výdavky_obnova!DK82&gt;=0.3,N80&gt;=0.3),1,0)))</f>
        <v/>
      </c>
      <c r="AA80" s="164" t="str">
        <f t="array" ref="AA80">IF($D80="","",IF(AND(O80&gt;=0.3,I80="nie",Oprávnené_výdavky_obnova!DL82&gt;=0.3,OR($O$11=Smrek)),0,IF(AND(Oprávnené_výdavky_obnova!DL82&gt;=0.3,O80&gt;=0.3),1,0)))</f>
        <v/>
      </c>
      <c r="AB80" s="164" t="str">
        <f t="array" ref="AB80">IF($D80="","",IF(AND(P80&gt;=0.3,I80="nie",Oprávnené_výdavky_obnova!DM82&gt;=0.3,OR($P$11=Smrek)),0,IF(AND(Oprávnené_výdavky_obnova!DM82&gt;=0.3,P80&gt;=0.3),1,0)))</f>
        <v/>
      </c>
      <c r="AC80" s="164" t="str">
        <f t="array" ref="AC80">IF($D80="","",IF(AND(Q80&gt;=0.3,I80="nie",Oprávnené_výdavky_obnova!DN82&gt;=0.3,OR($Q$11=Smrek)),0,IF(AND(Oprávnené_výdavky_obnova!DN82&gt;=0.3,Q80&gt;=0.3),1,0)))</f>
        <v/>
      </c>
      <c r="AD80" s="164" t="str">
        <f t="array" ref="AD80">IF($D80="","",IF(AND(R80&gt;=0.3,I80="nie",Oprávnené_výdavky_obnova!DO82&gt;=0.3,OR($R$11=Smrek)),0,IF(AND(Oprávnené_výdavky_obnova!DO82&gt;=0.3,R80&gt;=0.3),1,0)))</f>
        <v/>
      </c>
      <c r="AE80" s="164" t="str">
        <f t="array" ref="AE80">IF($D80="","",IF(AND(S80&gt;=0.3,I80="nie",Oprávnené_výdavky_obnova!DP82&gt;=0.3,OR($S$11=Smrek)),0,IF(AND(Oprávnené_výdavky_obnova!DP82&gt;=0.3,S80&gt;=0.3),1,0)))</f>
        <v/>
      </c>
      <c r="AF80" s="164">
        <f t="shared" si="11"/>
        <v>0</v>
      </c>
      <c r="AG80" s="164" t="str">
        <f t="array" ref="AG80">IF($D80="","",IF(AND(J80&gt;=0.1,I80="nie",Oprávnené_výdavky_obnova!DG82&gt;=0.1,OR($J$11=Smrek)),0,IF(AND(Oprávnené_výdavky_obnova!DG82&gt;=0.1,J80&gt;=0.1),1,0)))</f>
        <v/>
      </c>
      <c r="AH80" s="164" t="str">
        <f t="array" ref="AH80">IF($D80="","",IF(AND(K80&gt;=0.1,I80="nie",Oprávnené_výdavky_obnova!DH82&gt;=0.1,OR($K$11=Smrek)),0,IF(AND(Oprávnené_výdavky_obnova!DH82&gt;=0.1,K80&gt;=0.1),1,0)))</f>
        <v/>
      </c>
      <c r="AI80" s="164" t="str">
        <f t="array" ref="AI80">IF($D80="","",IF(AND(L80&gt;=0.1,I80="nie",Oprávnené_výdavky_obnova!DI82&gt;=0.1,OR($L$11=Smrek)),0,IF(AND(Oprávnené_výdavky_obnova!DI82&gt;=0.1,L80&gt;=0.1),1,0)))</f>
        <v/>
      </c>
      <c r="AJ80" s="164" t="str">
        <f t="array" ref="AJ80">IF($D80="","",IF(AND(M80&gt;=0.1,I80="nie",Oprávnené_výdavky_obnova!DJ82&gt;=0.1,OR($M$11=Smrek)),0,IF(AND(Oprávnené_výdavky_obnova!DJ82&gt;=0.1,M80&gt;=0.1),1,0)))</f>
        <v/>
      </c>
      <c r="AK80" s="164" t="str">
        <f t="array" ref="AK80">IF($D80="","",IF(AND(N80&gt;=0.1,I80="nie",Oprávnené_výdavky_obnova!DK82&gt;=0.1,OR($N$11=Smrek)),0,IF(AND(Oprávnené_výdavky_obnova!DK82&gt;=0.1,N80&gt;=0.1),1,0)))</f>
        <v/>
      </c>
      <c r="AL80" s="164" t="str">
        <f t="array" ref="AL80">IF($D80="","",IF(AND(O80&gt;=0.1,I80="nie",Oprávnené_výdavky_obnova!DL82&gt;=0.1,OR($O$11=Smrek)),0,IF(AND(Oprávnené_výdavky_obnova!DL82&gt;=0.1,O80&gt;=0.1),1,0)))</f>
        <v/>
      </c>
      <c r="AM80" s="164" t="str">
        <f t="array" ref="AM80">IF($D80="","",IF(AND(P80&gt;=0.1,I80="nie",Oprávnené_výdavky_obnova!DM82&gt;=0.1,OR($P$11=Smrek)),0,IF(AND(Oprávnené_výdavky_obnova!DM82&gt;=0.1,P80&gt;=0.1),1,0)))</f>
        <v/>
      </c>
      <c r="AN80" s="164" t="str">
        <f t="array" ref="AN80">IF($D80="","",IF(AND(Q80&gt;=0.1,I80="nie",Oprávnené_výdavky_obnova!DN82&gt;=0.1,OR($Q$11=Smrek)),0,IF(AND(Oprávnené_výdavky_obnova!DN82&gt;=0.1,Q80&gt;=0.1),1,0)))</f>
        <v/>
      </c>
      <c r="AO80" s="164" t="str">
        <f t="array" ref="AO80">IF($D80="","",IF(AND(R80&gt;=0.1,I80="nie",Oprávnené_výdavky_obnova!DO82&gt;=0.1,OR($R$11=Smrek)),0,IF(AND(Oprávnené_výdavky_obnova!DO82&gt;=0.1,R80&gt;=0.1),1,0)))</f>
        <v/>
      </c>
      <c r="AP80" s="164" t="str">
        <f t="array" ref="AP80">IF($D80="","",IF(AND(S80&gt;=0.1,I80="nie",Oprávnené_výdavky_obnova!DP82&gt;=0.1,OR($S$11=Smrek)),0,IF(AND(Oprávnené_výdavky_obnova!DP82&gt;=0.1,S80&gt;=0.1),1,0)))</f>
        <v/>
      </c>
      <c r="AQ80" s="164">
        <f t="shared" si="12"/>
        <v>0</v>
      </c>
      <c r="AR80" s="132">
        <f t="shared" si="13"/>
        <v>0</v>
      </c>
      <c r="AS80" s="132" t="str">
        <f t="shared" si="14"/>
        <v/>
      </c>
      <c r="AT80" s="164">
        <f>IF(AND(J80="",OR(Oprávnené_výdavky_obnova!CW82&gt;0,Oprávnené_výdavky_obnova!DG82&gt;0)),1,0)</f>
        <v>0</v>
      </c>
      <c r="AU80" s="164">
        <f>IF(AND(K80="",OR(Oprávnené_výdavky_obnova!CX82&gt;0,Oprávnené_výdavky_obnova!DH82&gt;0)),1,0)</f>
        <v>0</v>
      </c>
      <c r="AV80" s="164">
        <f>IF(AND(L80="",OR(Oprávnené_výdavky_obnova!CY82&gt;0,Oprávnené_výdavky_obnova!DI82&gt;0)),1,0)</f>
        <v>0</v>
      </c>
      <c r="AW80" s="164">
        <f>IF(AND(M80="",OR(Oprávnené_výdavky_obnova!CZ82&gt;0,Oprávnené_výdavky_obnova!DJ82&gt;0)),1,0)</f>
        <v>0</v>
      </c>
      <c r="AX80" s="164">
        <f>IF(AND(N80="",OR(Oprávnené_výdavky_obnova!DA82&gt;0,Oprávnené_výdavky_obnova!DK82&gt;0)),1,0)</f>
        <v>0</v>
      </c>
      <c r="AY80" s="164">
        <f>IF(AND(O80="",OR(Oprávnené_výdavky_obnova!DB82&gt;0,Oprávnené_výdavky_obnova!DL82&gt;0)),1,0)</f>
        <v>0</v>
      </c>
      <c r="AZ80" s="164">
        <f>IF(AND(P80="",OR(Oprávnené_výdavky_obnova!DC82&gt;0,Oprávnené_výdavky_obnova!DM82&gt;0)),1,0)</f>
        <v>0</v>
      </c>
      <c r="BA80" s="164">
        <f>IF(AND(Q80="",OR(Oprávnené_výdavky_obnova!DD82&gt;0,Oprávnené_výdavky_obnova!DN82&gt;0)),1,0)</f>
        <v>0</v>
      </c>
      <c r="BB80" s="164">
        <f>IF(AND(R80="",OR(Oprávnené_výdavky_obnova!DE82&gt;0,Oprávnené_výdavky_obnova!DO82&gt;0)),1,0)</f>
        <v>0</v>
      </c>
      <c r="BC80" s="164">
        <f>IF(AND(S80="",OR(Oprávnené_výdavky_obnova!DF82&gt;0,Oprávnené_výdavky_obnova!DP82&gt;0)),1,0)</f>
        <v>0</v>
      </c>
      <c r="BE80" s="132">
        <f t="array" ref="BE80">IF(AND($J$13=Smrek,OR(V80&gt;=0.3,AG80&gt;=0.1)),1,0)</f>
        <v>0</v>
      </c>
      <c r="BF80" s="132">
        <f t="array" ref="BF80">IF(AND($JK80=Smrek,OR(W80&gt;=0.3,AH80&gt;=0.1)),1,0)</f>
        <v>0</v>
      </c>
      <c r="BG80" s="132">
        <f t="array" ref="BG80">IF(AND($L$13=Smrek,OR(X80&gt;=0.3,AI80&gt;=0.1)),1,0)</f>
        <v>0</v>
      </c>
      <c r="BH80" s="132">
        <f t="array" ref="BH80">IF(AND($M$13=Smrek,OR(Y80&gt;=0.3,AJ80&gt;=0.1)),1,0)</f>
        <v>0</v>
      </c>
      <c r="BI80" s="132">
        <f t="array" ref="BI80">IF(AND($N$13=Smrek,OR(Z80&gt;=0.3,AK80&gt;=0.1)),1,0)</f>
        <v>0</v>
      </c>
      <c r="BJ80" s="132">
        <f t="array" ref="BJ80">IF(AND($O$13=Smrek,OR(AA80&gt;=0.3,AL80&gt;=0.1)),1,0)</f>
        <v>0</v>
      </c>
      <c r="BK80" s="132">
        <f t="array" ref="BK80">IF(AND($P$13=Smrek,OR(AB80&gt;=0.3,AM80&gt;=0.1)),1,0)</f>
        <v>0</v>
      </c>
      <c r="BL80" s="132">
        <f t="array" ref="BL80">IF(AND($Q$13=Smrek,OR(AC80&gt;=0.3,AN80&gt;=0.1)),1,0)</f>
        <v>0</v>
      </c>
      <c r="BM80" s="132">
        <f t="array" ref="BM80">IF(AND($R$13=Smrek,OR(AD80&gt;=0.3,AO80&gt;=0.1)),1,0)</f>
        <v>0</v>
      </c>
      <c r="BN80" s="132">
        <f t="array" ref="BN80">IF(AND($S$13=Smrek,OR(AE80&gt;=0.3,AP80&gt;=0.1)),1,0)</f>
        <v>0</v>
      </c>
      <c r="BO80" s="206" t="str">
        <f t="shared" si="15"/>
        <v/>
      </c>
    </row>
    <row r="81" spans="1:67" ht="17.100000000000001" customHeight="1" x14ac:dyDescent="0.25">
      <c r="A81" s="144">
        <v>69</v>
      </c>
      <c r="B81" s="180" t="str">
        <f>IF(Oprávnené_výdavky_obnova!AL83="","",Oprávnené_výdavky_obnova!AN83)</f>
        <v/>
      </c>
      <c r="C81" s="181" t="str">
        <f>IF(Oprávnené_výdavky_obnova!AL83="","",Oprávnené_výdavky_obnova!B83)</f>
        <v/>
      </c>
      <c r="D81" s="182" t="str">
        <f>IF(Oprávnené_výdavky_obnova!AL83="","",Oprávnené_výdavky_obnova!AO83)</f>
        <v/>
      </c>
      <c r="E81" s="182" t="str">
        <f>IF(Oprávnené_výdavky_obnova!AL83="","",Oprávnené_výdavky_obnova!AP83)</f>
        <v/>
      </c>
      <c r="F81" s="182" t="str">
        <f>IF(Oprávnené_výdavky_obnova!AL83="","",Oprávnené_výdavky_obnova!AQ83)</f>
        <v/>
      </c>
      <c r="G81" s="183" t="str">
        <f>IF(Oprávnené_výdavky_obnova!AL83="","",Oprávnené_výdavky_obnova!I83)</f>
        <v/>
      </c>
      <c r="H81" s="208" t="str">
        <f>IF(D81="","",SUMIFS(Oprávnené_výdavky_obnova!$K$15:$K$214,JPRL,BO81,Oprávnené_výdavky_obnova!$J$15:$J$214,Oprávnené_výdavky_obnova!$CC$8)+SUMIFS(Oprávnené_výdavky_obnova!$K$15:$K$214,JPRL,BO81,Oprávnené_výdavky_obnova!$J$15:$J$214,Oprávnené_výdavky_obnova!$CC$9))</f>
        <v/>
      </c>
      <c r="I81" s="179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32">
        <f t="array" ref="T81">IF(AND(D81&lt;&gt;"",OR($J$11=Smrek,$K$11=Smrek,$L$11=Smrek,$M$11=Smrek,$N$11=Smrek,$O$11=Smrek,$P$11=Smrek,$Q$11=Smrek,$R$11=Smrek,$S$11=Smrek)),1,0)</f>
        <v>0</v>
      </c>
      <c r="U81" s="132">
        <f t="shared" si="10"/>
        <v>0</v>
      </c>
      <c r="V81" s="164" t="str">
        <f t="array" ref="V81">IF($D81="","",IF(AND(J81&gt;=0.3,I81="nie",Oprávnené_výdavky_obnova!DG83&gt;=0.3,OR($J$11=Smrek)),0,IF(AND(Oprávnené_výdavky_obnova!DG83&gt;=0.3,J81&gt;=0.3),1,0)))</f>
        <v/>
      </c>
      <c r="W81" s="164" t="str">
        <f t="array" ref="W81">IF($D81="","",IF(AND(K81&gt;=0.3,I81="nie",Oprávnené_výdavky_obnova!DH83&gt;=0.3,OR($K$11=Smrek)),0,IF(AND(Oprávnené_výdavky_obnova!DH83&gt;=0.3,K81&gt;=0.3),1,0)))</f>
        <v/>
      </c>
      <c r="X81" s="164" t="str">
        <f t="array" ref="X81">IF($D81="","",IF(AND(L81&gt;=0.3,I81="nie",Oprávnené_výdavky_obnova!DI83&gt;=0.3,OR($L$11=Smrek)),0,IF(AND(Oprávnené_výdavky_obnova!DI83&gt;=0.3,L81&gt;=0.3),1,0)))</f>
        <v/>
      </c>
      <c r="Y81" s="164" t="str">
        <f t="array" ref="Y81">IF($D81="","",IF(AND(M81&gt;=0.3,I81="nie",Oprávnené_výdavky_obnova!DJ83&gt;=0.3,OR($M$11=Smrek)),0,IF(AND(Oprávnené_výdavky_obnova!DJ83&gt;=0.3,M81&gt;=0.3),1,0)))</f>
        <v/>
      </c>
      <c r="Z81" s="164" t="str">
        <f t="array" ref="Z81">IF($D81="","",IF(AND(N81&gt;=0.3,I81="nie",Oprávnené_výdavky_obnova!DK83&gt;=0.3,OR($N$11=Smrek)),0,IF(AND(Oprávnené_výdavky_obnova!DK83&gt;=0.3,N81&gt;=0.3),1,0)))</f>
        <v/>
      </c>
      <c r="AA81" s="164" t="str">
        <f t="array" ref="AA81">IF($D81="","",IF(AND(O81&gt;=0.3,I81="nie",Oprávnené_výdavky_obnova!DL83&gt;=0.3,OR($O$11=Smrek)),0,IF(AND(Oprávnené_výdavky_obnova!DL83&gt;=0.3,O81&gt;=0.3),1,0)))</f>
        <v/>
      </c>
      <c r="AB81" s="164" t="str">
        <f t="array" ref="AB81">IF($D81="","",IF(AND(P81&gt;=0.3,I81="nie",Oprávnené_výdavky_obnova!DM83&gt;=0.3,OR($P$11=Smrek)),0,IF(AND(Oprávnené_výdavky_obnova!DM83&gt;=0.3,P81&gt;=0.3),1,0)))</f>
        <v/>
      </c>
      <c r="AC81" s="164" t="str">
        <f t="array" ref="AC81">IF($D81="","",IF(AND(Q81&gt;=0.3,I81="nie",Oprávnené_výdavky_obnova!DN83&gt;=0.3,OR($Q$11=Smrek)),0,IF(AND(Oprávnené_výdavky_obnova!DN83&gt;=0.3,Q81&gt;=0.3),1,0)))</f>
        <v/>
      </c>
      <c r="AD81" s="164" t="str">
        <f t="array" ref="AD81">IF($D81="","",IF(AND(R81&gt;=0.3,I81="nie",Oprávnené_výdavky_obnova!DO83&gt;=0.3,OR($R$11=Smrek)),0,IF(AND(Oprávnené_výdavky_obnova!DO83&gt;=0.3,R81&gt;=0.3),1,0)))</f>
        <v/>
      </c>
      <c r="AE81" s="164" t="str">
        <f t="array" ref="AE81">IF($D81="","",IF(AND(S81&gt;=0.3,I81="nie",Oprávnené_výdavky_obnova!DP83&gt;=0.3,OR($S$11=Smrek)),0,IF(AND(Oprávnené_výdavky_obnova!DP83&gt;=0.3,S81&gt;=0.3),1,0)))</f>
        <v/>
      </c>
      <c r="AF81" s="164">
        <f t="shared" si="11"/>
        <v>0</v>
      </c>
      <c r="AG81" s="164" t="str">
        <f t="array" ref="AG81">IF($D81="","",IF(AND(J81&gt;=0.1,I81="nie",Oprávnené_výdavky_obnova!DG83&gt;=0.1,OR($J$11=Smrek)),0,IF(AND(Oprávnené_výdavky_obnova!DG83&gt;=0.1,J81&gt;=0.1),1,0)))</f>
        <v/>
      </c>
      <c r="AH81" s="164" t="str">
        <f t="array" ref="AH81">IF($D81="","",IF(AND(K81&gt;=0.1,I81="nie",Oprávnené_výdavky_obnova!DH83&gt;=0.1,OR($K$11=Smrek)),0,IF(AND(Oprávnené_výdavky_obnova!DH83&gt;=0.1,K81&gt;=0.1),1,0)))</f>
        <v/>
      </c>
      <c r="AI81" s="164" t="str">
        <f t="array" ref="AI81">IF($D81="","",IF(AND(L81&gt;=0.1,I81="nie",Oprávnené_výdavky_obnova!DI83&gt;=0.1,OR($L$11=Smrek)),0,IF(AND(Oprávnené_výdavky_obnova!DI83&gt;=0.1,L81&gt;=0.1),1,0)))</f>
        <v/>
      </c>
      <c r="AJ81" s="164" t="str">
        <f t="array" ref="AJ81">IF($D81="","",IF(AND(M81&gt;=0.1,I81="nie",Oprávnené_výdavky_obnova!DJ83&gt;=0.1,OR($M$11=Smrek)),0,IF(AND(Oprávnené_výdavky_obnova!DJ83&gt;=0.1,M81&gt;=0.1),1,0)))</f>
        <v/>
      </c>
      <c r="AK81" s="164" t="str">
        <f t="array" ref="AK81">IF($D81="","",IF(AND(N81&gt;=0.1,I81="nie",Oprávnené_výdavky_obnova!DK83&gt;=0.1,OR($N$11=Smrek)),0,IF(AND(Oprávnené_výdavky_obnova!DK83&gt;=0.1,N81&gt;=0.1),1,0)))</f>
        <v/>
      </c>
      <c r="AL81" s="164" t="str">
        <f t="array" ref="AL81">IF($D81="","",IF(AND(O81&gt;=0.1,I81="nie",Oprávnené_výdavky_obnova!DL83&gt;=0.1,OR($O$11=Smrek)),0,IF(AND(Oprávnené_výdavky_obnova!DL83&gt;=0.1,O81&gt;=0.1),1,0)))</f>
        <v/>
      </c>
      <c r="AM81" s="164" t="str">
        <f t="array" ref="AM81">IF($D81="","",IF(AND(P81&gt;=0.1,I81="nie",Oprávnené_výdavky_obnova!DM83&gt;=0.1,OR($P$11=Smrek)),0,IF(AND(Oprávnené_výdavky_obnova!DM83&gt;=0.1,P81&gt;=0.1),1,0)))</f>
        <v/>
      </c>
      <c r="AN81" s="164" t="str">
        <f t="array" ref="AN81">IF($D81="","",IF(AND(Q81&gt;=0.1,I81="nie",Oprávnené_výdavky_obnova!DN83&gt;=0.1,OR($Q$11=Smrek)),0,IF(AND(Oprávnené_výdavky_obnova!DN83&gt;=0.1,Q81&gt;=0.1),1,0)))</f>
        <v/>
      </c>
      <c r="AO81" s="164" t="str">
        <f t="array" ref="AO81">IF($D81="","",IF(AND(R81&gt;=0.1,I81="nie",Oprávnené_výdavky_obnova!DO83&gt;=0.1,OR($R$11=Smrek)),0,IF(AND(Oprávnené_výdavky_obnova!DO83&gt;=0.1,R81&gt;=0.1),1,0)))</f>
        <v/>
      </c>
      <c r="AP81" s="164" t="str">
        <f t="array" ref="AP81">IF($D81="","",IF(AND(S81&gt;=0.1,I81="nie",Oprávnené_výdavky_obnova!DP83&gt;=0.1,OR($S$11=Smrek)),0,IF(AND(Oprávnené_výdavky_obnova!DP83&gt;=0.1,S81&gt;=0.1),1,0)))</f>
        <v/>
      </c>
      <c r="AQ81" s="164">
        <f t="shared" si="12"/>
        <v>0</v>
      </c>
      <c r="AR81" s="132">
        <f t="shared" si="13"/>
        <v>0</v>
      </c>
      <c r="AS81" s="132" t="str">
        <f t="shared" si="14"/>
        <v/>
      </c>
      <c r="AT81" s="164">
        <f>IF(AND(J81="",OR(Oprávnené_výdavky_obnova!CW83&gt;0,Oprávnené_výdavky_obnova!DG83&gt;0)),1,0)</f>
        <v>0</v>
      </c>
      <c r="AU81" s="164">
        <f>IF(AND(K81="",OR(Oprávnené_výdavky_obnova!CX83&gt;0,Oprávnené_výdavky_obnova!DH83&gt;0)),1,0)</f>
        <v>0</v>
      </c>
      <c r="AV81" s="164">
        <f>IF(AND(L81="",OR(Oprávnené_výdavky_obnova!CY83&gt;0,Oprávnené_výdavky_obnova!DI83&gt;0)),1,0)</f>
        <v>0</v>
      </c>
      <c r="AW81" s="164">
        <f>IF(AND(M81="",OR(Oprávnené_výdavky_obnova!CZ83&gt;0,Oprávnené_výdavky_obnova!DJ83&gt;0)),1,0)</f>
        <v>0</v>
      </c>
      <c r="AX81" s="164">
        <f>IF(AND(N81="",OR(Oprávnené_výdavky_obnova!DA83&gt;0,Oprávnené_výdavky_obnova!DK83&gt;0)),1,0)</f>
        <v>0</v>
      </c>
      <c r="AY81" s="164">
        <f>IF(AND(O81="",OR(Oprávnené_výdavky_obnova!DB83&gt;0,Oprávnené_výdavky_obnova!DL83&gt;0)),1,0)</f>
        <v>0</v>
      </c>
      <c r="AZ81" s="164">
        <f>IF(AND(P81="",OR(Oprávnené_výdavky_obnova!DC83&gt;0,Oprávnené_výdavky_obnova!DM83&gt;0)),1,0)</f>
        <v>0</v>
      </c>
      <c r="BA81" s="164">
        <f>IF(AND(Q81="",OR(Oprávnené_výdavky_obnova!DD83&gt;0,Oprávnené_výdavky_obnova!DN83&gt;0)),1,0)</f>
        <v>0</v>
      </c>
      <c r="BB81" s="164">
        <f>IF(AND(R81="",OR(Oprávnené_výdavky_obnova!DE83&gt;0,Oprávnené_výdavky_obnova!DO83&gt;0)),1,0)</f>
        <v>0</v>
      </c>
      <c r="BC81" s="164">
        <f>IF(AND(S81="",OR(Oprávnené_výdavky_obnova!DF83&gt;0,Oprávnené_výdavky_obnova!DP83&gt;0)),1,0)</f>
        <v>0</v>
      </c>
      <c r="BE81" s="132">
        <f t="array" ref="BE81">IF(AND($J$13=Smrek,OR(V81&gt;=0.3,AG81&gt;=0.1)),1,0)</f>
        <v>0</v>
      </c>
      <c r="BF81" s="132">
        <f t="array" ref="BF81">IF(AND($JK81=Smrek,OR(W81&gt;=0.3,AH81&gt;=0.1)),1,0)</f>
        <v>0</v>
      </c>
      <c r="BG81" s="132">
        <f t="array" ref="BG81">IF(AND($L$13=Smrek,OR(X81&gt;=0.3,AI81&gt;=0.1)),1,0)</f>
        <v>0</v>
      </c>
      <c r="BH81" s="132">
        <f t="array" ref="BH81">IF(AND($M$13=Smrek,OR(Y81&gt;=0.3,AJ81&gt;=0.1)),1,0)</f>
        <v>0</v>
      </c>
      <c r="BI81" s="132">
        <f t="array" ref="BI81">IF(AND($N$13=Smrek,OR(Z81&gt;=0.3,AK81&gt;=0.1)),1,0)</f>
        <v>0</v>
      </c>
      <c r="BJ81" s="132">
        <f t="array" ref="BJ81">IF(AND($O$13=Smrek,OR(AA81&gt;=0.3,AL81&gt;=0.1)),1,0)</f>
        <v>0</v>
      </c>
      <c r="BK81" s="132">
        <f t="array" ref="BK81">IF(AND($P$13=Smrek,OR(AB81&gt;=0.3,AM81&gt;=0.1)),1,0)</f>
        <v>0</v>
      </c>
      <c r="BL81" s="132">
        <f t="array" ref="BL81">IF(AND($Q$13=Smrek,OR(AC81&gt;=0.3,AN81&gt;=0.1)),1,0)</f>
        <v>0</v>
      </c>
      <c r="BM81" s="132">
        <f t="array" ref="BM81">IF(AND($R$13=Smrek,OR(AD81&gt;=0.3,AO81&gt;=0.1)),1,0)</f>
        <v>0</v>
      </c>
      <c r="BN81" s="132">
        <f t="array" ref="BN81">IF(AND($S$13=Smrek,OR(AE81&gt;=0.3,AP81&gt;=0.1)),1,0)</f>
        <v>0</v>
      </c>
      <c r="BO81" s="206" t="str">
        <f t="shared" si="15"/>
        <v/>
      </c>
    </row>
    <row r="82" spans="1:67" ht="17.100000000000001" customHeight="1" x14ac:dyDescent="0.25">
      <c r="A82" s="144">
        <v>70</v>
      </c>
      <c r="B82" s="180" t="str">
        <f>IF(Oprávnené_výdavky_obnova!AL84="","",Oprávnené_výdavky_obnova!AN84)</f>
        <v/>
      </c>
      <c r="C82" s="181" t="str">
        <f>IF(Oprávnené_výdavky_obnova!AL84="","",Oprávnené_výdavky_obnova!B84)</f>
        <v/>
      </c>
      <c r="D82" s="182" t="str">
        <f>IF(Oprávnené_výdavky_obnova!AL84="","",Oprávnené_výdavky_obnova!AO84)</f>
        <v/>
      </c>
      <c r="E82" s="182" t="str">
        <f>IF(Oprávnené_výdavky_obnova!AL84="","",Oprávnené_výdavky_obnova!AP84)</f>
        <v/>
      </c>
      <c r="F82" s="182" t="str">
        <f>IF(Oprávnené_výdavky_obnova!AL84="","",Oprávnené_výdavky_obnova!AQ84)</f>
        <v/>
      </c>
      <c r="G82" s="183" t="str">
        <f>IF(Oprávnené_výdavky_obnova!AL84="","",Oprávnené_výdavky_obnova!I84)</f>
        <v/>
      </c>
      <c r="H82" s="208" t="str">
        <f>IF(D82="","",SUMIFS(Oprávnené_výdavky_obnova!$K$15:$K$214,JPRL,BO82,Oprávnené_výdavky_obnova!$J$15:$J$214,Oprávnené_výdavky_obnova!$CC$8)+SUMIFS(Oprávnené_výdavky_obnova!$K$15:$K$214,JPRL,BO82,Oprávnené_výdavky_obnova!$J$15:$J$214,Oprávnené_výdavky_obnova!$CC$9))</f>
        <v/>
      </c>
      <c r="I82" s="179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32">
        <f t="array" ref="T82">IF(AND(D82&lt;&gt;"",OR($J$11=Smrek,$K$11=Smrek,$L$11=Smrek,$M$11=Smrek,$N$11=Smrek,$O$11=Smrek,$P$11=Smrek,$Q$11=Smrek,$R$11=Smrek,$S$11=Smrek)),1,0)</f>
        <v>0</v>
      </c>
      <c r="U82" s="132">
        <f t="shared" si="10"/>
        <v>0</v>
      </c>
      <c r="V82" s="164" t="str">
        <f t="array" ref="V82">IF($D82="","",IF(AND(J82&gt;=0.3,I82="nie",Oprávnené_výdavky_obnova!DG84&gt;=0.3,OR($J$11=Smrek)),0,IF(AND(Oprávnené_výdavky_obnova!DG84&gt;=0.3,J82&gt;=0.3),1,0)))</f>
        <v/>
      </c>
      <c r="W82" s="164" t="str">
        <f t="array" ref="W82">IF($D82="","",IF(AND(K82&gt;=0.3,I82="nie",Oprávnené_výdavky_obnova!DH84&gt;=0.3,OR($K$11=Smrek)),0,IF(AND(Oprávnené_výdavky_obnova!DH84&gt;=0.3,K82&gt;=0.3),1,0)))</f>
        <v/>
      </c>
      <c r="X82" s="164" t="str">
        <f t="array" ref="X82">IF($D82="","",IF(AND(L82&gt;=0.3,I82="nie",Oprávnené_výdavky_obnova!DI84&gt;=0.3,OR($L$11=Smrek)),0,IF(AND(Oprávnené_výdavky_obnova!DI84&gt;=0.3,L82&gt;=0.3),1,0)))</f>
        <v/>
      </c>
      <c r="Y82" s="164" t="str">
        <f t="array" ref="Y82">IF($D82="","",IF(AND(M82&gt;=0.3,I82="nie",Oprávnené_výdavky_obnova!DJ84&gt;=0.3,OR($M$11=Smrek)),0,IF(AND(Oprávnené_výdavky_obnova!DJ84&gt;=0.3,M82&gt;=0.3),1,0)))</f>
        <v/>
      </c>
      <c r="Z82" s="164" t="str">
        <f t="array" ref="Z82">IF($D82="","",IF(AND(N82&gt;=0.3,I82="nie",Oprávnené_výdavky_obnova!DK84&gt;=0.3,OR($N$11=Smrek)),0,IF(AND(Oprávnené_výdavky_obnova!DK84&gt;=0.3,N82&gt;=0.3),1,0)))</f>
        <v/>
      </c>
      <c r="AA82" s="164" t="str">
        <f t="array" ref="AA82">IF($D82="","",IF(AND(O82&gt;=0.3,I82="nie",Oprávnené_výdavky_obnova!DL84&gt;=0.3,OR($O$11=Smrek)),0,IF(AND(Oprávnené_výdavky_obnova!DL84&gt;=0.3,O82&gt;=0.3),1,0)))</f>
        <v/>
      </c>
      <c r="AB82" s="164" t="str">
        <f t="array" ref="AB82">IF($D82="","",IF(AND(P82&gt;=0.3,I82="nie",Oprávnené_výdavky_obnova!DM84&gt;=0.3,OR($P$11=Smrek)),0,IF(AND(Oprávnené_výdavky_obnova!DM84&gt;=0.3,P82&gt;=0.3),1,0)))</f>
        <v/>
      </c>
      <c r="AC82" s="164" t="str">
        <f t="array" ref="AC82">IF($D82="","",IF(AND(Q82&gt;=0.3,I82="nie",Oprávnené_výdavky_obnova!DN84&gt;=0.3,OR($Q$11=Smrek)),0,IF(AND(Oprávnené_výdavky_obnova!DN84&gt;=0.3,Q82&gt;=0.3),1,0)))</f>
        <v/>
      </c>
      <c r="AD82" s="164" t="str">
        <f t="array" ref="AD82">IF($D82="","",IF(AND(R82&gt;=0.3,I82="nie",Oprávnené_výdavky_obnova!DO84&gt;=0.3,OR($R$11=Smrek)),0,IF(AND(Oprávnené_výdavky_obnova!DO84&gt;=0.3,R82&gt;=0.3),1,0)))</f>
        <v/>
      </c>
      <c r="AE82" s="164" t="str">
        <f t="array" ref="AE82">IF($D82="","",IF(AND(S82&gt;=0.3,I82="nie",Oprávnené_výdavky_obnova!DP84&gt;=0.3,OR($S$11=Smrek)),0,IF(AND(Oprávnené_výdavky_obnova!DP84&gt;=0.3,S82&gt;=0.3),1,0)))</f>
        <v/>
      </c>
      <c r="AF82" s="164">
        <f t="shared" si="11"/>
        <v>0</v>
      </c>
      <c r="AG82" s="164" t="str">
        <f t="array" ref="AG82">IF($D82="","",IF(AND(J82&gt;=0.1,I82="nie",Oprávnené_výdavky_obnova!DG84&gt;=0.1,OR($J$11=Smrek)),0,IF(AND(Oprávnené_výdavky_obnova!DG84&gt;=0.1,J82&gt;=0.1),1,0)))</f>
        <v/>
      </c>
      <c r="AH82" s="164" t="str">
        <f t="array" ref="AH82">IF($D82="","",IF(AND(K82&gt;=0.1,I82="nie",Oprávnené_výdavky_obnova!DH84&gt;=0.1,OR($K$11=Smrek)),0,IF(AND(Oprávnené_výdavky_obnova!DH84&gt;=0.1,K82&gt;=0.1),1,0)))</f>
        <v/>
      </c>
      <c r="AI82" s="164" t="str">
        <f t="array" ref="AI82">IF($D82="","",IF(AND(L82&gt;=0.1,I82="nie",Oprávnené_výdavky_obnova!DI84&gt;=0.1,OR($L$11=Smrek)),0,IF(AND(Oprávnené_výdavky_obnova!DI84&gt;=0.1,L82&gt;=0.1),1,0)))</f>
        <v/>
      </c>
      <c r="AJ82" s="164" t="str">
        <f t="array" ref="AJ82">IF($D82="","",IF(AND(M82&gt;=0.1,I82="nie",Oprávnené_výdavky_obnova!DJ84&gt;=0.1,OR($M$11=Smrek)),0,IF(AND(Oprávnené_výdavky_obnova!DJ84&gt;=0.1,M82&gt;=0.1),1,0)))</f>
        <v/>
      </c>
      <c r="AK82" s="164" t="str">
        <f t="array" ref="AK82">IF($D82="","",IF(AND(N82&gt;=0.1,I82="nie",Oprávnené_výdavky_obnova!DK84&gt;=0.1,OR($N$11=Smrek)),0,IF(AND(Oprávnené_výdavky_obnova!DK84&gt;=0.1,N82&gt;=0.1),1,0)))</f>
        <v/>
      </c>
      <c r="AL82" s="164" t="str">
        <f t="array" ref="AL82">IF($D82="","",IF(AND(O82&gt;=0.1,I82="nie",Oprávnené_výdavky_obnova!DL84&gt;=0.1,OR($O$11=Smrek)),0,IF(AND(Oprávnené_výdavky_obnova!DL84&gt;=0.1,O82&gt;=0.1),1,0)))</f>
        <v/>
      </c>
      <c r="AM82" s="164" t="str">
        <f t="array" ref="AM82">IF($D82="","",IF(AND(P82&gt;=0.1,I82="nie",Oprávnené_výdavky_obnova!DM84&gt;=0.1,OR($P$11=Smrek)),0,IF(AND(Oprávnené_výdavky_obnova!DM84&gt;=0.1,P82&gt;=0.1),1,0)))</f>
        <v/>
      </c>
      <c r="AN82" s="164" t="str">
        <f t="array" ref="AN82">IF($D82="","",IF(AND(Q82&gt;=0.1,I82="nie",Oprávnené_výdavky_obnova!DN84&gt;=0.1,OR($Q$11=Smrek)),0,IF(AND(Oprávnené_výdavky_obnova!DN84&gt;=0.1,Q82&gt;=0.1),1,0)))</f>
        <v/>
      </c>
      <c r="AO82" s="164" t="str">
        <f t="array" ref="AO82">IF($D82="","",IF(AND(R82&gt;=0.1,I82="nie",Oprávnené_výdavky_obnova!DO84&gt;=0.1,OR($R$11=Smrek)),0,IF(AND(Oprávnené_výdavky_obnova!DO84&gt;=0.1,R82&gt;=0.1),1,0)))</f>
        <v/>
      </c>
      <c r="AP82" s="164" t="str">
        <f t="array" ref="AP82">IF($D82="","",IF(AND(S82&gt;=0.1,I82="nie",Oprávnené_výdavky_obnova!DP84&gt;=0.1,OR($S$11=Smrek)),0,IF(AND(Oprávnené_výdavky_obnova!DP84&gt;=0.1,S82&gt;=0.1),1,0)))</f>
        <v/>
      </c>
      <c r="AQ82" s="164">
        <f t="shared" si="12"/>
        <v>0</v>
      </c>
      <c r="AR82" s="132">
        <f t="shared" si="13"/>
        <v>0</v>
      </c>
      <c r="AS82" s="132" t="str">
        <f t="shared" si="14"/>
        <v/>
      </c>
      <c r="AT82" s="164">
        <f>IF(AND(J82="",OR(Oprávnené_výdavky_obnova!CW84&gt;0,Oprávnené_výdavky_obnova!DG84&gt;0)),1,0)</f>
        <v>0</v>
      </c>
      <c r="AU82" s="164">
        <f>IF(AND(K82="",OR(Oprávnené_výdavky_obnova!CX84&gt;0,Oprávnené_výdavky_obnova!DH84&gt;0)),1,0)</f>
        <v>0</v>
      </c>
      <c r="AV82" s="164">
        <f>IF(AND(L82="",OR(Oprávnené_výdavky_obnova!CY84&gt;0,Oprávnené_výdavky_obnova!DI84&gt;0)),1,0)</f>
        <v>0</v>
      </c>
      <c r="AW82" s="164">
        <f>IF(AND(M82="",OR(Oprávnené_výdavky_obnova!CZ84&gt;0,Oprávnené_výdavky_obnova!DJ84&gt;0)),1,0)</f>
        <v>0</v>
      </c>
      <c r="AX82" s="164">
        <f>IF(AND(N82="",OR(Oprávnené_výdavky_obnova!DA84&gt;0,Oprávnené_výdavky_obnova!DK84&gt;0)),1,0)</f>
        <v>0</v>
      </c>
      <c r="AY82" s="164">
        <f>IF(AND(O82="",OR(Oprávnené_výdavky_obnova!DB84&gt;0,Oprávnené_výdavky_obnova!DL84&gt;0)),1,0)</f>
        <v>0</v>
      </c>
      <c r="AZ82" s="164">
        <f>IF(AND(P82="",OR(Oprávnené_výdavky_obnova!DC84&gt;0,Oprávnené_výdavky_obnova!DM84&gt;0)),1,0)</f>
        <v>0</v>
      </c>
      <c r="BA82" s="164">
        <f>IF(AND(Q82="",OR(Oprávnené_výdavky_obnova!DD84&gt;0,Oprávnené_výdavky_obnova!DN84&gt;0)),1,0)</f>
        <v>0</v>
      </c>
      <c r="BB82" s="164">
        <f>IF(AND(R82="",OR(Oprávnené_výdavky_obnova!DE84&gt;0,Oprávnené_výdavky_obnova!DO84&gt;0)),1,0)</f>
        <v>0</v>
      </c>
      <c r="BC82" s="164">
        <f>IF(AND(S82="",OR(Oprávnené_výdavky_obnova!DF84&gt;0,Oprávnené_výdavky_obnova!DP84&gt;0)),1,0)</f>
        <v>0</v>
      </c>
      <c r="BE82" s="132">
        <f t="array" ref="BE82">IF(AND($J$13=Smrek,OR(V82&gt;=0.3,AG82&gt;=0.1)),1,0)</f>
        <v>0</v>
      </c>
      <c r="BF82" s="132">
        <f t="array" ref="BF82">IF(AND($JK82=Smrek,OR(W82&gt;=0.3,AH82&gt;=0.1)),1,0)</f>
        <v>0</v>
      </c>
      <c r="BG82" s="132">
        <f t="array" ref="BG82">IF(AND($L$13=Smrek,OR(X82&gt;=0.3,AI82&gt;=0.1)),1,0)</f>
        <v>0</v>
      </c>
      <c r="BH82" s="132">
        <f t="array" ref="BH82">IF(AND($M$13=Smrek,OR(Y82&gt;=0.3,AJ82&gt;=0.1)),1,0)</f>
        <v>0</v>
      </c>
      <c r="BI82" s="132">
        <f t="array" ref="BI82">IF(AND($N$13=Smrek,OR(Z82&gt;=0.3,AK82&gt;=0.1)),1,0)</f>
        <v>0</v>
      </c>
      <c r="BJ82" s="132">
        <f t="array" ref="BJ82">IF(AND($O$13=Smrek,OR(AA82&gt;=0.3,AL82&gt;=0.1)),1,0)</f>
        <v>0</v>
      </c>
      <c r="BK82" s="132">
        <f t="array" ref="BK82">IF(AND($P$13=Smrek,OR(AB82&gt;=0.3,AM82&gt;=0.1)),1,0)</f>
        <v>0</v>
      </c>
      <c r="BL82" s="132">
        <f t="array" ref="BL82">IF(AND($Q$13=Smrek,OR(AC82&gt;=0.3,AN82&gt;=0.1)),1,0)</f>
        <v>0</v>
      </c>
      <c r="BM82" s="132">
        <f t="array" ref="BM82">IF(AND($R$13=Smrek,OR(AD82&gt;=0.3,AO82&gt;=0.1)),1,0)</f>
        <v>0</v>
      </c>
      <c r="BN82" s="132">
        <f t="array" ref="BN82">IF(AND($S$13=Smrek,OR(AE82&gt;=0.3,AP82&gt;=0.1)),1,0)</f>
        <v>0</v>
      </c>
      <c r="BO82" s="206" t="str">
        <f t="shared" si="15"/>
        <v/>
      </c>
    </row>
    <row r="83" spans="1:67" ht="17.100000000000001" customHeight="1" x14ac:dyDescent="0.25">
      <c r="A83" s="144">
        <v>71</v>
      </c>
      <c r="B83" s="180" t="str">
        <f>IF(Oprávnené_výdavky_obnova!AL85="","",Oprávnené_výdavky_obnova!AN85)</f>
        <v/>
      </c>
      <c r="C83" s="181" t="str">
        <f>IF(Oprávnené_výdavky_obnova!AL85="","",Oprávnené_výdavky_obnova!B85)</f>
        <v/>
      </c>
      <c r="D83" s="182" t="str">
        <f>IF(Oprávnené_výdavky_obnova!AL85="","",Oprávnené_výdavky_obnova!AO85)</f>
        <v/>
      </c>
      <c r="E83" s="182" t="str">
        <f>IF(Oprávnené_výdavky_obnova!AL85="","",Oprávnené_výdavky_obnova!AP85)</f>
        <v/>
      </c>
      <c r="F83" s="182" t="str">
        <f>IF(Oprávnené_výdavky_obnova!AL85="","",Oprávnené_výdavky_obnova!AQ85)</f>
        <v/>
      </c>
      <c r="G83" s="183" t="str">
        <f>IF(Oprávnené_výdavky_obnova!AL85="","",Oprávnené_výdavky_obnova!I85)</f>
        <v/>
      </c>
      <c r="H83" s="208" t="str">
        <f>IF(D83="","",SUMIFS(Oprávnené_výdavky_obnova!$K$15:$K$214,JPRL,BO83,Oprávnené_výdavky_obnova!$J$15:$J$214,Oprávnené_výdavky_obnova!$CC$8)+SUMIFS(Oprávnené_výdavky_obnova!$K$15:$K$214,JPRL,BO83,Oprávnené_výdavky_obnova!$J$15:$J$214,Oprávnené_výdavky_obnova!$CC$9))</f>
        <v/>
      </c>
      <c r="I83" s="179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32">
        <f t="array" ref="T83">IF(AND(D83&lt;&gt;"",OR($J$11=Smrek,$K$11=Smrek,$L$11=Smrek,$M$11=Smrek,$N$11=Smrek,$O$11=Smrek,$P$11=Smrek,$Q$11=Smrek,$R$11=Smrek,$S$11=Smrek)),1,0)</f>
        <v>0</v>
      </c>
      <c r="U83" s="132">
        <f t="shared" si="10"/>
        <v>0</v>
      </c>
      <c r="V83" s="164" t="str">
        <f t="array" ref="V83">IF($D83="","",IF(AND(J83&gt;=0.3,I83="nie",Oprávnené_výdavky_obnova!DG85&gt;=0.3,OR($J$11=Smrek)),0,IF(AND(Oprávnené_výdavky_obnova!DG85&gt;=0.3,J83&gt;=0.3),1,0)))</f>
        <v/>
      </c>
      <c r="W83" s="164" t="str">
        <f t="array" ref="W83">IF($D83="","",IF(AND(K83&gt;=0.3,I83="nie",Oprávnené_výdavky_obnova!DH85&gt;=0.3,OR($K$11=Smrek)),0,IF(AND(Oprávnené_výdavky_obnova!DH85&gt;=0.3,K83&gt;=0.3),1,0)))</f>
        <v/>
      </c>
      <c r="X83" s="164" t="str">
        <f t="array" ref="X83">IF($D83="","",IF(AND(L83&gt;=0.3,I83="nie",Oprávnené_výdavky_obnova!DI85&gt;=0.3,OR($L$11=Smrek)),0,IF(AND(Oprávnené_výdavky_obnova!DI85&gt;=0.3,L83&gt;=0.3),1,0)))</f>
        <v/>
      </c>
      <c r="Y83" s="164" t="str">
        <f t="array" ref="Y83">IF($D83="","",IF(AND(M83&gt;=0.3,I83="nie",Oprávnené_výdavky_obnova!DJ85&gt;=0.3,OR($M$11=Smrek)),0,IF(AND(Oprávnené_výdavky_obnova!DJ85&gt;=0.3,M83&gt;=0.3),1,0)))</f>
        <v/>
      </c>
      <c r="Z83" s="164" t="str">
        <f t="array" ref="Z83">IF($D83="","",IF(AND(N83&gt;=0.3,I83="nie",Oprávnené_výdavky_obnova!DK85&gt;=0.3,OR($N$11=Smrek)),0,IF(AND(Oprávnené_výdavky_obnova!DK85&gt;=0.3,N83&gt;=0.3),1,0)))</f>
        <v/>
      </c>
      <c r="AA83" s="164" t="str">
        <f t="array" ref="AA83">IF($D83="","",IF(AND(O83&gt;=0.3,I83="nie",Oprávnené_výdavky_obnova!DL85&gt;=0.3,OR($O$11=Smrek)),0,IF(AND(Oprávnené_výdavky_obnova!DL85&gt;=0.3,O83&gt;=0.3),1,0)))</f>
        <v/>
      </c>
      <c r="AB83" s="164" t="str">
        <f t="array" ref="AB83">IF($D83="","",IF(AND(P83&gt;=0.3,I83="nie",Oprávnené_výdavky_obnova!DM85&gt;=0.3,OR($P$11=Smrek)),0,IF(AND(Oprávnené_výdavky_obnova!DM85&gt;=0.3,P83&gt;=0.3),1,0)))</f>
        <v/>
      </c>
      <c r="AC83" s="164" t="str">
        <f t="array" ref="AC83">IF($D83="","",IF(AND(Q83&gt;=0.3,I83="nie",Oprávnené_výdavky_obnova!DN85&gt;=0.3,OR($Q$11=Smrek)),0,IF(AND(Oprávnené_výdavky_obnova!DN85&gt;=0.3,Q83&gt;=0.3),1,0)))</f>
        <v/>
      </c>
      <c r="AD83" s="164" t="str">
        <f t="array" ref="AD83">IF($D83="","",IF(AND(R83&gt;=0.3,I83="nie",Oprávnené_výdavky_obnova!DO85&gt;=0.3,OR($R$11=Smrek)),0,IF(AND(Oprávnené_výdavky_obnova!DO85&gt;=0.3,R83&gt;=0.3),1,0)))</f>
        <v/>
      </c>
      <c r="AE83" s="164" t="str">
        <f t="array" ref="AE83">IF($D83="","",IF(AND(S83&gt;=0.3,I83="nie",Oprávnené_výdavky_obnova!DP85&gt;=0.3,OR($S$11=Smrek)),0,IF(AND(Oprávnené_výdavky_obnova!DP85&gt;=0.3,S83&gt;=0.3),1,0)))</f>
        <v/>
      </c>
      <c r="AF83" s="164">
        <f t="shared" si="11"/>
        <v>0</v>
      </c>
      <c r="AG83" s="164" t="str">
        <f t="array" ref="AG83">IF($D83="","",IF(AND(J83&gt;=0.1,I83="nie",Oprávnené_výdavky_obnova!DG85&gt;=0.1,OR($J$11=Smrek)),0,IF(AND(Oprávnené_výdavky_obnova!DG85&gt;=0.1,J83&gt;=0.1),1,0)))</f>
        <v/>
      </c>
      <c r="AH83" s="164" t="str">
        <f t="array" ref="AH83">IF($D83="","",IF(AND(K83&gt;=0.1,I83="nie",Oprávnené_výdavky_obnova!DH85&gt;=0.1,OR($K$11=Smrek)),0,IF(AND(Oprávnené_výdavky_obnova!DH85&gt;=0.1,K83&gt;=0.1),1,0)))</f>
        <v/>
      </c>
      <c r="AI83" s="164" t="str">
        <f t="array" ref="AI83">IF($D83="","",IF(AND(L83&gt;=0.1,I83="nie",Oprávnené_výdavky_obnova!DI85&gt;=0.1,OR($L$11=Smrek)),0,IF(AND(Oprávnené_výdavky_obnova!DI85&gt;=0.1,L83&gt;=0.1),1,0)))</f>
        <v/>
      </c>
      <c r="AJ83" s="164" t="str">
        <f t="array" ref="AJ83">IF($D83="","",IF(AND(M83&gt;=0.1,I83="nie",Oprávnené_výdavky_obnova!DJ85&gt;=0.1,OR($M$11=Smrek)),0,IF(AND(Oprávnené_výdavky_obnova!DJ85&gt;=0.1,M83&gt;=0.1),1,0)))</f>
        <v/>
      </c>
      <c r="AK83" s="164" t="str">
        <f t="array" ref="AK83">IF($D83="","",IF(AND(N83&gt;=0.1,I83="nie",Oprávnené_výdavky_obnova!DK85&gt;=0.1,OR($N$11=Smrek)),0,IF(AND(Oprávnené_výdavky_obnova!DK85&gt;=0.1,N83&gt;=0.1),1,0)))</f>
        <v/>
      </c>
      <c r="AL83" s="164" t="str">
        <f t="array" ref="AL83">IF($D83="","",IF(AND(O83&gt;=0.1,I83="nie",Oprávnené_výdavky_obnova!DL85&gt;=0.1,OR($O$11=Smrek)),0,IF(AND(Oprávnené_výdavky_obnova!DL85&gt;=0.1,O83&gt;=0.1),1,0)))</f>
        <v/>
      </c>
      <c r="AM83" s="164" t="str">
        <f t="array" ref="AM83">IF($D83="","",IF(AND(P83&gt;=0.1,I83="nie",Oprávnené_výdavky_obnova!DM85&gt;=0.1,OR($P$11=Smrek)),0,IF(AND(Oprávnené_výdavky_obnova!DM85&gt;=0.1,P83&gt;=0.1),1,0)))</f>
        <v/>
      </c>
      <c r="AN83" s="164" t="str">
        <f t="array" ref="AN83">IF($D83="","",IF(AND(Q83&gt;=0.1,I83="nie",Oprávnené_výdavky_obnova!DN85&gt;=0.1,OR($Q$11=Smrek)),0,IF(AND(Oprávnené_výdavky_obnova!DN85&gt;=0.1,Q83&gt;=0.1),1,0)))</f>
        <v/>
      </c>
      <c r="AO83" s="164" t="str">
        <f t="array" ref="AO83">IF($D83="","",IF(AND(R83&gt;=0.1,I83="nie",Oprávnené_výdavky_obnova!DO85&gt;=0.1,OR($R$11=Smrek)),0,IF(AND(Oprávnené_výdavky_obnova!DO85&gt;=0.1,R83&gt;=0.1),1,0)))</f>
        <v/>
      </c>
      <c r="AP83" s="164" t="str">
        <f t="array" ref="AP83">IF($D83="","",IF(AND(S83&gt;=0.1,I83="nie",Oprávnené_výdavky_obnova!DP85&gt;=0.1,OR($S$11=Smrek)),0,IF(AND(Oprávnené_výdavky_obnova!DP85&gt;=0.1,S83&gt;=0.1),1,0)))</f>
        <v/>
      </c>
      <c r="AQ83" s="164">
        <f t="shared" si="12"/>
        <v>0</v>
      </c>
      <c r="AR83" s="132">
        <f t="shared" si="13"/>
        <v>0</v>
      </c>
      <c r="AS83" s="132" t="str">
        <f t="shared" si="14"/>
        <v/>
      </c>
      <c r="AT83" s="164">
        <f>IF(AND(J83="",OR(Oprávnené_výdavky_obnova!CW85&gt;0,Oprávnené_výdavky_obnova!DG85&gt;0)),1,0)</f>
        <v>0</v>
      </c>
      <c r="AU83" s="164">
        <f>IF(AND(K83="",OR(Oprávnené_výdavky_obnova!CX85&gt;0,Oprávnené_výdavky_obnova!DH85&gt;0)),1,0)</f>
        <v>0</v>
      </c>
      <c r="AV83" s="164">
        <f>IF(AND(L83="",OR(Oprávnené_výdavky_obnova!CY85&gt;0,Oprávnené_výdavky_obnova!DI85&gt;0)),1,0)</f>
        <v>0</v>
      </c>
      <c r="AW83" s="164">
        <f>IF(AND(M83="",OR(Oprávnené_výdavky_obnova!CZ85&gt;0,Oprávnené_výdavky_obnova!DJ85&gt;0)),1,0)</f>
        <v>0</v>
      </c>
      <c r="AX83" s="164">
        <f>IF(AND(N83="",OR(Oprávnené_výdavky_obnova!DA85&gt;0,Oprávnené_výdavky_obnova!DK85&gt;0)),1,0)</f>
        <v>0</v>
      </c>
      <c r="AY83" s="164">
        <f>IF(AND(O83="",OR(Oprávnené_výdavky_obnova!DB85&gt;0,Oprávnené_výdavky_obnova!DL85&gt;0)),1,0)</f>
        <v>0</v>
      </c>
      <c r="AZ83" s="164">
        <f>IF(AND(P83="",OR(Oprávnené_výdavky_obnova!DC85&gt;0,Oprávnené_výdavky_obnova!DM85&gt;0)),1,0)</f>
        <v>0</v>
      </c>
      <c r="BA83" s="164">
        <f>IF(AND(Q83="",OR(Oprávnené_výdavky_obnova!DD85&gt;0,Oprávnené_výdavky_obnova!DN85&gt;0)),1,0)</f>
        <v>0</v>
      </c>
      <c r="BB83" s="164">
        <f>IF(AND(R83="",OR(Oprávnené_výdavky_obnova!DE85&gt;0,Oprávnené_výdavky_obnova!DO85&gt;0)),1,0)</f>
        <v>0</v>
      </c>
      <c r="BC83" s="164">
        <f>IF(AND(S83="",OR(Oprávnené_výdavky_obnova!DF85&gt;0,Oprávnené_výdavky_obnova!DP85&gt;0)),1,0)</f>
        <v>0</v>
      </c>
      <c r="BE83" s="132">
        <f t="array" ref="BE83">IF(AND($J$13=Smrek,OR(V83&gt;=0.3,AG83&gt;=0.1)),1,0)</f>
        <v>0</v>
      </c>
      <c r="BF83" s="132">
        <f t="array" ref="BF83">IF(AND($JK83=Smrek,OR(W83&gt;=0.3,AH83&gt;=0.1)),1,0)</f>
        <v>0</v>
      </c>
      <c r="BG83" s="132">
        <f t="array" ref="BG83">IF(AND($L$13=Smrek,OR(X83&gt;=0.3,AI83&gt;=0.1)),1,0)</f>
        <v>0</v>
      </c>
      <c r="BH83" s="132">
        <f t="array" ref="BH83">IF(AND($M$13=Smrek,OR(Y83&gt;=0.3,AJ83&gt;=0.1)),1,0)</f>
        <v>0</v>
      </c>
      <c r="BI83" s="132">
        <f t="array" ref="BI83">IF(AND($N$13=Smrek,OR(Z83&gt;=0.3,AK83&gt;=0.1)),1,0)</f>
        <v>0</v>
      </c>
      <c r="BJ83" s="132">
        <f t="array" ref="BJ83">IF(AND($O$13=Smrek,OR(AA83&gt;=0.3,AL83&gt;=0.1)),1,0)</f>
        <v>0</v>
      </c>
      <c r="BK83" s="132">
        <f t="array" ref="BK83">IF(AND($P$13=Smrek,OR(AB83&gt;=0.3,AM83&gt;=0.1)),1,0)</f>
        <v>0</v>
      </c>
      <c r="BL83" s="132">
        <f t="array" ref="BL83">IF(AND($Q$13=Smrek,OR(AC83&gt;=0.3,AN83&gt;=0.1)),1,0)</f>
        <v>0</v>
      </c>
      <c r="BM83" s="132">
        <f t="array" ref="BM83">IF(AND($R$13=Smrek,OR(AD83&gt;=0.3,AO83&gt;=0.1)),1,0)</f>
        <v>0</v>
      </c>
      <c r="BN83" s="132">
        <f t="array" ref="BN83">IF(AND($S$13=Smrek,OR(AE83&gt;=0.3,AP83&gt;=0.1)),1,0)</f>
        <v>0</v>
      </c>
      <c r="BO83" s="206" t="str">
        <f t="shared" si="15"/>
        <v/>
      </c>
    </row>
    <row r="84" spans="1:67" ht="17.100000000000001" customHeight="1" x14ac:dyDescent="0.25">
      <c r="A84" s="144">
        <v>72</v>
      </c>
      <c r="B84" s="180" t="str">
        <f>IF(Oprávnené_výdavky_obnova!AL86="","",Oprávnené_výdavky_obnova!AN86)</f>
        <v/>
      </c>
      <c r="C84" s="181" t="str">
        <f>IF(Oprávnené_výdavky_obnova!AL86="","",Oprávnené_výdavky_obnova!B86)</f>
        <v/>
      </c>
      <c r="D84" s="182" t="str">
        <f>IF(Oprávnené_výdavky_obnova!AL86="","",Oprávnené_výdavky_obnova!AO86)</f>
        <v/>
      </c>
      <c r="E84" s="182" t="str">
        <f>IF(Oprávnené_výdavky_obnova!AL86="","",Oprávnené_výdavky_obnova!AP86)</f>
        <v/>
      </c>
      <c r="F84" s="182" t="str">
        <f>IF(Oprávnené_výdavky_obnova!AL86="","",Oprávnené_výdavky_obnova!AQ86)</f>
        <v/>
      </c>
      <c r="G84" s="183" t="str">
        <f>IF(Oprávnené_výdavky_obnova!AL86="","",Oprávnené_výdavky_obnova!I86)</f>
        <v/>
      </c>
      <c r="H84" s="208" t="str">
        <f>IF(D84="","",SUMIFS(Oprávnené_výdavky_obnova!$K$15:$K$214,JPRL,BO84,Oprávnené_výdavky_obnova!$J$15:$J$214,Oprávnené_výdavky_obnova!$CC$8)+SUMIFS(Oprávnené_výdavky_obnova!$K$15:$K$214,JPRL,BO84,Oprávnené_výdavky_obnova!$J$15:$J$214,Oprávnené_výdavky_obnova!$CC$9))</f>
        <v/>
      </c>
      <c r="I84" s="179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32">
        <f t="array" ref="T84">IF(AND(D84&lt;&gt;"",OR($J$11=Smrek,$K$11=Smrek,$L$11=Smrek,$M$11=Smrek,$N$11=Smrek,$O$11=Smrek,$P$11=Smrek,$Q$11=Smrek,$R$11=Smrek,$S$11=Smrek)),1,0)</f>
        <v>0</v>
      </c>
      <c r="U84" s="132">
        <f t="shared" si="10"/>
        <v>0</v>
      </c>
      <c r="V84" s="164" t="str">
        <f t="array" ref="V84">IF($D84="","",IF(AND(J84&gt;=0.3,I84="nie",Oprávnené_výdavky_obnova!DG86&gt;=0.3,OR($J$11=Smrek)),0,IF(AND(Oprávnené_výdavky_obnova!DG86&gt;=0.3,J84&gt;=0.3),1,0)))</f>
        <v/>
      </c>
      <c r="W84" s="164" t="str">
        <f t="array" ref="W84">IF($D84="","",IF(AND(K84&gt;=0.3,I84="nie",Oprávnené_výdavky_obnova!DH86&gt;=0.3,OR($K$11=Smrek)),0,IF(AND(Oprávnené_výdavky_obnova!DH86&gt;=0.3,K84&gt;=0.3),1,0)))</f>
        <v/>
      </c>
      <c r="X84" s="164" t="str">
        <f t="array" ref="X84">IF($D84="","",IF(AND(L84&gt;=0.3,I84="nie",Oprávnené_výdavky_obnova!DI86&gt;=0.3,OR($L$11=Smrek)),0,IF(AND(Oprávnené_výdavky_obnova!DI86&gt;=0.3,L84&gt;=0.3),1,0)))</f>
        <v/>
      </c>
      <c r="Y84" s="164" t="str">
        <f t="array" ref="Y84">IF($D84="","",IF(AND(M84&gt;=0.3,I84="nie",Oprávnené_výdavky_obnova!DJ86&gt;=0.3,OR($M$11=Smrek)),0,IF(AND(Oprávnené_výdavky_obnova!DJ86&gt;=0.3,M84&gt;=0.3),1,0)))</f>
        <v/>
      </c>
      <c r="Z84" s="164" t="str">
        <f t="array" ref="Z84">IF($D84="","",IF(AND(N84&gt;=0.3,I84="nie",Oprávnené_výdavky_obnova!DK86&gt;=0.3,OR($N$11=Smrek)),0,IF(AND(Oprávnené_výdavky_obnova!DK86&gt;=0.3,N84&gt;=0.3),1,0)))</f>
        <v/>
      </c>
      <c r="AA84" s="164" t="str">
        <f t="array" ref="AA84">IF($D84="","",IF(AND(O84&gt;=0.3,I84="nie",Oprávnené_výdavky_obnova!DL86&gt;=0.3,OR($O$11=Smrek)),0,IF(AND(Oprávnené_výdavky_obnova!DL86&gt;=0.3,O84&gt;=0.3),1,0)))</f>
        <v/>
      </c>
      <c r="AB84" s="164" t="str">
        <f t="array" ref="AB84">IF($D84="","",IF(AND(P84&gt;=0.3,I84="nie",Oprávnené_výdavky_obnova!DM86&gt;=0.3,OR($P$11=Smrek)),0,IF(AND(Oprávnené_výdavky_obnova!DM86&gt;=0.3,P84&gt;=0.3),1,0)))</f>
        <v/>
      </c>
      <c r="AC84" s="164" t="str">
        <f t="array" ref="AC84">IF($D84="","",IF(AND(Q84&gt;=0.3,I84="nie",Oprávnené_výdavky_obnova!DN86&gt;=0.3,OR($Q$11=Smrek)),0,IF(AND(Oprávnené_výdavky_obnova!DN86&gt;=0.3,Q84&gt;=0.3),1,0)))</f>
        <v/>
      </c>
      <c r="AD84" s="164" t="str">
        <f t="array" ref="AD84">IF($D84="","",IF(AND(R84&gt;=0.3,I84="nie",Oprávnené_výdavky_obnova!DO86&gt;=0.3,OR($R$11=Smrek)),0,IF(AND(Oprávnené_výdavky_obnova!DO86&gt;=0.3,R84&gt;=0.3),1,0)))</f>
        <v/>
      </c>
      <c r="AE84" s="164" t="str">
        <f t="array" ref="AE84">IF($D84="","",IF(AND(S84&gt;=0.3,I84="nie",Oprávnené_výdavky_obnova!DP86&gt;=0.3,OR($S$11=Smrek)),0,IF(AND(Oprávnené_výdavky_obnova!DP86&gt;=0.3,S84&gt;=0.3),1,0)))</f>
        <v/>
      </c>
      <c r="AF84" s="164">
        <f t="shared" si="11"/>
        <v>0</v>
      </c>
      <c r="AG84" s="164" t="str">
        <f t="array" ref="AG84">IF($D84="","",IF(AND(J84&gt;=0.1,I84="nie",Oprávnené_výdavky_obnova!DG86&gt;=0.1,OR($J$11=Smrek)),0,IF(AND(Oprávnené_výdavky_obnova!DG86&gt;=0.1,J84&gt;=0.1),1,0)))</f>
        <v/>
      </c>
      <c r="AH84" s="164" t="str">
        <f t="array" ref="AH84">IF($D84="","",IF(AND(K84&gt;=0.1,I84="nie",Oprávnené_výdavky_obnova!DH86&gt;=0.1,OR($K$11=Smrek)),0,IF(AND(Oprávnené_výdavky_obnova!DH86&gt;=0.1,K84&gt;=0.1),1,0)))</f>
        <v/>
      </c>
      <c r="AI84" s="164" t="str">
        <f t="array" ref="AI84">IF($D84="","",IF(AND(L84&gt;=0.1,I84="nie",Oprávnené_výdavky_obnova!DI86&gt;=0.1,OR($L$11=Smrek)),0,IF(AND(Oprávnené_výdavky_obnova!DI86&gt;=0.1,L84&gt;=0.1),1,0)))</f>
        <v/>
      </c>
      <c r="AJ84" s="164" t="str">
        <f t="array" ref="AJ84">IF($D84="","",IF(AND(M84&gt;=0.1,I84="nie",Oprávnené_výdavky_obnova!DJ86&gt;=0.1,OR($M$11=Smrek)),0,IF(AND(Oprávnené_výdavky_obnova!DJ86&gt;=0.1,M84&gt;=0.1),1,0)))</f>
        <v/>
      </c>
      <c r="AK84" s="164" t="str">
        <f t="array" ref="AK84">IF($D84="","",IF(AND(N84&gt;=0.1,I84="nie",Oprávnené_výdavky_obnova!DK86&gt;=0.1,OR($N$11=Smrek)),0,IF(AND(Oprávnené_výdavky_obnova!DK86&gt;=0.1,N84&gt;=0.1),1,0)))</f>
        <v/>
      </c>
      <c r="AL84" s="164" t="str">
        <f t="array" ref="AL84">IF($D84="","",IF(AND(O84&gt;=0.1,I84="nie",Oprávnené_výdavky_obnova!DL86&gt;=0.1,OR($O$11=Smrek)),0,IF(AND(Oprávnené_výdavky_obnova!DL86&gt;=0.1,O84&gt;=0.1),1,0)))</f>
        <v/>
      </c>
      <c r="AM84" s="164" t="str">
        <f t="array" ref="AM84">IF($D84="","",IF(AND(P84&gt;=0.1,I84="nie",Oprávnené_výdavky_obnova!DM86&gt;=0.1,OR($P$11=Smrek)),0,IF(AND(Oprávnené_výdavky_obnova!DM86&gt;=0.1,P84&gt;=0.1),1,0)))</f>
        <v/>
      </c>
      <c r="AN84" s="164" t="str">
        <f t="array" ref="AN84">IF($D84="","",IF(AND(Q84&gt;=0.1,I84="nie",Oprávnené_výdavky_obnova!DN86&gt;=0.1,OR($Q$11=Smrek)),0,IF(AND(Oprávnené_výdavky_obnova!DN86&gt;=0.1,Q84&gt;=0.1),1,0)))</f>
        <v/>
      </c>
      <c r="AO84" s="164" t="str">
        <f t="array" ref="AO84">IF($D84="","",IF(AND(R84&gt;=0.1,I84="nie",Oprávnené_výdavky_obnova!DO86&gt;=0.1,OR($R$11=Smrek)),0,IF(AND(Oprávnené_výdavky_obnova!DO86&gt;=0.1,R84&gt;=0.1),1,0)))</f>
        <v/>
      </c>
      <c r="AP84" s="164" t="str">
        <f t="array" ref="AP84">IF($D84="","",IF(AND(S84&gt;=0.1,I84="nie",Oprávnené_výdavky_obnova!DP86&gt;=0.1,OR($S$11=Smrek)),0,IF(AND(Oprávnené_výdavky_obnova!DP86&gt;=0.1,S84&gt;=0.1),1,0)))</f>
        <v/>
      </c>
      <c r="AQ84" s="164">
        <f t="shared" si="12"/>
        <v>0</v>
      </c>
      <c r="AR84" s="132">
        <f t="shared" si="13"/>
        <v>0</v>
      </c>
      <c r="AS84" s="132" t="str">
        <f t="shared" si="14"/>
        <v/>
      </c>
      <c r="AT84" s="164">
        <f>IF(AND(J84="",OR(Oprávnené_výdavky_obnova!CW86&gt;0,Oprávnené_výdavky_obnova!DG86&gt;0)),1,0)</f>
        <v>0</v>
      </c>
      <c r="AU84" s="164">
        <f>IF(AND(K84="",OR(Oprávnené_výdavky_obnova!CX86&gt;0,Oprávnené_výdavky_obnova!DH86&gt;0)),1,0)</f>
        <v>0</v>
      </c>
      <c r="AV84" s="164">
        <f>IF(AND(L84="",OR(Oprávnené_výdavky_obnova!CY86&gt;0,Oprávnené_výdavky_obnova!DI86&gt;0)),1,0)</f>
        <v>0</v>
      </c>
      <c r="AW84" s="164">
        <f>IF(AND(M84="",OR(Oprávnené_výdavky_obnova!CZ86&gt;0,Oprávnené_výdavky_obnova!DJ86&gt;0)),1,0)</f>
        <v>0</v>
      </c>
      <c r="AX84" s="164">
        <f>IF(AND(N84="",OR(Oprávnené_výdavky_obnova!DA86&gt;0,Oprávnené_výdavky_obnova!DK86&gt;0)),1,0)</f>
        <v>0</v>
      </c>
      <c r="AY84" s="164">
        <f>IF(AND(O84="",OR(Oprávnené_výdavky_obnova!DB86&gt;0,Oprávnené_výdavky_obnova!DL86&gt;0)),1,0)</f>
        <v>0</v>
      </c>
      <c r="AZ84" s="164">
        <f>IF(AND(P84="",OR(Oprávnené_výdavky_obnova!DC86&gt;0,Oprávnené_výdavky_obnova!DM86&gt;0)),1,0)</f>
        <v>0</v>
      </c>
      <c r="BA84" s="164">
        <f>IF(AND(Q84="",OR(Oprávnené_výdavky_obnova!DD86&gt;0,Oprávnené_výdavky_obnova!DN86&gt;0)),1,0)</f>
        <v>0</v>
      </c>
      <c r="BB84" s="164">
        <f>IF(AND(R84="",OR(Oprávnené_výdavky_obnova!DE86&gt;0,Oprávnené_výdavky_obnova!DO86&gt;0)),1,0)</f>
        <v>0</v>
      </c>
      <c r="BC84" s="164">
        <f>IF(AND(S84="",OR(Oprávnené_výdavky_obnova!DF86&gt;0,Oprávnené_výdavky_obnova!DP86&gt;0)),1,0)</f>
        <v>0</v>
      </c>
      <c r="BE84" s="132">
        <f t="array" ref="BE84">IF(AND($J$13=Smrek,OR(V84&gt;=0.3,AG84&gt;=0.1)),1,0)</f>
        <v>0</v>
      </c>
      <c r="BF84" s="132">
        <f t="array" ref="BF84">IF(AND($JK84=Smrek,OR(W84&gt;=0.3,AH84&gt;=0.1)),1,0)</f>
        <v>0</v>
      </c>
      <c r="BG84" s="132">
        <f t="array" ref="BG84">IF(AND($L$13=Smrek,OR(X84&gt;=0.3,AI84&gt;=0.1)),1,0)</f>
        <v>0</v>
      </c>
      <c r="BH84" s="132">
        <f t="array" ref="BH84">IF(AND($M$13=Smrek,OR(Y84&gt;=0.3,AJ84&gt;=0.1)),1,0)</f>
        <v>0</v>
      </c>
      <c r="BI84" s="132">
        <f t="array" ref="BI84">IF(AND($N$13=Smrek,OR(Z84&gt;=0.3,AK84&gt;=0.1)),1,0)</f>
        <v>0</v>
      </c>
      <c r="BJ84" s="132">
        <f t="array" ref="BJ84">IF(AND($O$13=Smrek,OR(AA84&gt;=0.3,AL84&gt;=0.1)),1,0)</f>
        <v>0</v>
      </c>
      <c r="BK84" s="132">
        <f t="array" ref="BK84">IF(AND($P$13=Smrek,OR(AB84&gt;=0.3,AM84&gt;=0.1)),1,0)</f>
        <v>0</v>
      </c>
      <c r="BL84" s="132">
        <f t="array" ref="BL84">IF(AND($Q$13=Smrek,OR(AC84&gt;=0.3,AN84&gt;=0.1)),1,0)</f>
        <v>0</v>
      </c>
      <c r="BM84" s="132">
        <f t="array" ref="BM84">IF(AND($R$13=Smrek,OR(AD84&gt;=0.3,AO84&gt;=0.1)),1,0)</f>
        <v>0</v>
      </c>
      <c r="BN84" s="132">
        <f t="array" ref="BN84">IF(AND($S$13=Smrek,OR(AE84&gt;=0.3,AP84&gt;=0.1)),1,0)</f>
        <v>0</v>
      </c>
      <c r="BO84" s="206" t="str">
        <f t="shared" si="15"/>
        <v/>
      </c>
    </row>
    <row r="85" spans="1:67" ht="17.100000000000001" customHeight="1" x14ac:dyDescent="0.25">
      <c r="A85" s="144">
        <v>73</v>
      </c>
      <c r="B85" s="180" t="str">
        <f>IF(Oprávnené_výdavky_obnova!AL87="","",Oprávnené_výdavky_obnova!AN87)</f>
        <v/>
      </c>
      <c r="C85" s="181" t="str">
        <f>IF(Oprávnené_výdavky_obnova!AL87="","",Oprávnené_výdavky_obnova!B87)</f>
        <v/>
      </c>
      <c r="D85" s="182" t="str">
        <f>IF(Oprávnené_výdavky_obnova!AL87="","",Oprávnené_výdavky_obnova!AO87)</f>
        <v/>
      </c>
      <c r="E85" s="182" t="str">
        <f>IF(Oprávnené_výdavky_obnova!AL87="","",Oprávnené_výdavky_obnova!AP87)</f>
        <v/>
      </c>
      <c r="F85" s="182" t="str">
        <f>IF(Oprávnené_výdavky_obnova!AL87="","",Oprávnené_výdavky_obnova!AQ87)</f>
        <v/>
      </c>
      <c r="G85" s="183" t="str">
        <f>IF(Oprávnené_výdavky_obnova!AL87="","",Oprávnené_výdavky_obnova!I87)</f>
        <v/>
      </c>
      <c r="H85" s="208" t="str">
        <f>IF(D85="","",SUMIFS(Oprávnené_výdavky_obnova!$K$15:$K$214,JPRL,BO85,Oprávnené_výdavky_obnova!$J$15:$J$214,Oprávnené_výdavky_obnova!$CC$8)+SUMIFS(Oprávnené_výdavky_obnova!$K$15:$K$214,JPRL,BO85,Oprávnené_výdavky_obnova!$J$15:$J$214,Oprávnené_výdavky_obnova!$CC$9))</f>
        <v/>
      </c>
      <c r="I85" s="179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32">
        <f t="array" ref="T85">IF(AND(D85&lt;&gt;"",OR($J$11=Smrek,$K$11=Smrek,$L$11=Smrek,$M$11=Smrek,$N$11=Smrek,$O$11=Smrek,$P$11=Smrek,$Q$11=Smrek,$R$11=Smrek,$S$11=Smrek)),1,0)</f>
        <v>0</v>
      </c>
      <c r="U85" s="132">
        <f t="shared" si="10"/>
        <v>0</v>
      </c>
      <c r="V85" s="164" t="str">
        <f t="array" ref="V85">IF($D85="","",IF(AND(J85&gt;=0.3,I85="nie",Oprávnené_výdavky_obnova!DG87&gt;=0.3,OR($J$11=Smrek)),0,IF(AND(Oprávnené_výdavky_obnova!DG87&gt;=0.3,J85&gt;=0.3),1,0)))</f>
        <v/>
      </c>
      <c r="W85" s="164" t="str">
        <f t="array" ref="W85">IF($D85="","",IF(AND(K85&gt;=0.3,I85="nie",Oprávnené_výdavky_obnova!DH87&gt;=0.3,OR($K$11=Smrek)),0,IF(AND(Oprávnené_výdavky_obnova!DH87&gt;=0.3,K85&gt;=0.3),1,0)))</f>
        <v/>
      </c>
      <c r="X85" s="164" t="str">
        <f t="array" ref="X85">IF($D85="","",IF(AND(L85&gt;=0.3,I85="nie",Oprávnené_výdavky_obnova!DI87&gt;=0.3,OR($L$11=Smrek)),0,IF(AND(Oprávnené_výdavky_obnova!DI87&gt;=0.3,L85&gt;=0.3),1,0)))</f>
        <v/>
      </c>
      <c r="Y85" s="164" t="str">
        <f t="array" ref="Y85">IF($D85="","",IF(AND(M85&gt;=0.3,I85="nie",Oprávnené_výdavky_obnova!DJ87&gt;=0.3,OR($M$11=Smrek)),0,IF(AND(Oprávnené_výdavky_obnova!DJ87&gt;=0.3,M85&gt;=0.3),1,0)))</f>
        <v/>
      </c>
      <c r="Z85" s="164" t="str">
        <f t="array" ref="Z85">IF($D85="","",IF(AND(N85&gt;=0.3,I85="nie",Oprávnené_výdavky_obnova!DK87&gt;=0.3,OR($N$11=Smrek)),0,IF(AND(Oprávnené_výdavky_obnova!DK87&gt;=0.3,N85&gt;=0.3),1,0)))</f>
        <v/>
      </c>
      <c r="AA85" s="164" t="str">
        <f t="array" ref="AA85">IF($D85="","",IF(AND(O85&gt;=0.3,I85="nie",Oprávnené_výdavky_obnova!DL87&gt;=0.3,OR($O$11=Smrek)),0,IF(AND(Oprávnené_výdavky_obnova!DL87&gt;=0.3,O85&gt;=0.3),1,0)))</f>
        <v/>
      </c>
      <c r="AB85" s="164" t="str">
        <f t="array" ref="AB85">IF($D85="","",IF(AND(P85&gt;=0.3,I85="nie",Oprávnené_výdavky_obnova!DM87&gt;=0.3,OR($P$11=Smrek)),0,IF(AND(Oprávnené_výdavky_obnova!DM87&gt;=0.3,P85&gt;=0.3),1,0)))</f>
        <v/>
      </c>
      <c r="AC85" s="164" t="str">
        <f t="array" ref="AC85">IF($D85="","",IF(AND(Q85&gt;=0.3,I85="nie",Oprávnené_výdavky_obnova!DN87&gt;=0.3,OR($Q$11=Smrek)),0,IF(AND(Oprávnené_výdavky_obnova!DN87&gt;=0.3,Q85&gt;=0.3),1,0)))</f>
        <v/>
      </c>
      <c r="AD85" s="164" t="str">
        <f t="array" ref="AD85">IF($D85="","",IF(AND(R85&gt;=0.3,I85="nie",Oprávnené_výdavky_obnova!DO87&gt;=0.3,OR($R$11=Smrek)),0,IF(AND(Oprávnené_výdavky_obnova!DO87&gt;=0.3,R85&gt;=0.3),1,0)))</f>
        <v/>
      </c>
      <c r="AE85" s="164" t="str">
        <f t="array" ref="AE85">IF($D85="","",IF(AND(S85&gt;=0.3,I85="nie",Oprávnené_výdavky_obnova!DP87&gt;=0.3,OR($S$11=Smrek)),0,IF(AND(Oprávnené_výdavky_obnova!DP87&gt;=0.3,S85&gt;=0.3),1,0)))</f>
        <v/>
      </c>
      <c r="AF85" s="164">
        <f t="shared" si="11"/>
        <v>0</v>
      </c>
      <c r="AG85" s="164" t="str">
        <f t="array" ref="AG85">IF($D85="","",IF(AND(J85&gt;=0.1,I85="nie",Oprávnené_výdavky_obnova!DG87&gt;=0.1,OR($J$11=Smrek)),0,IF(AND(Oprávnené_výdavky_obnova!DG87&gt;=0.1,J85&gt;=0.1),1,0)))</f>
        <v/>
      </c>
      <c r="AH85" s="164" t="str">
        <f t="array" ref="AH85">IF($D85="","",IF(AND(K85&gt;=0.1,I85="nie",Oprávnené_výdavky_obnova!DH87&gt;=0.1,OR($K$11=Smrek)),0,IF(AND(Oprávnené_výdavky_obnova!DH87&gt;=0.1,K85&gt;=0.1),1,0)))</f>
        <v/>
      </c>
      <c r="AI85" s="164" t="str">
        <f t="array" ref="AI85">IF($D85="","",IF(AND(L85&gt;=0.1,I85="nie",Oprávnené_výdavky_obnova!DI87&gt;=0.1,OR($L$11=Smrek)),0,IF(AND(Oprávnené_výdavky_obnova!DI87&gt;=0.1,L85&gt;=0.1),1,0)))</f>
        <v/>
      </c>
      <c r="AJ85" s="164" t="str">
        <f t="array" ref="AJ85">IF($D85="","",IF(AND(M85&gt;=0.1,I85="nie",Oprávnené_výdavky_obnova!DJ87&gt;=0.1,OR($M$11=Smrek)),0,IF(AND(Oprávnené_výdavky_obnova!DJ87&gt;=0.1,M85&gt;=0.1),1,0)))</f>
        <v/>
      </c>
      <c r="AK85" s="164" t="str">
        <f t="array" ref="AK85">IF($D85="","",IF(AND(N85&gt;=0.1,I85="nie",Oprávnené_výdavky_obnova!DK87&gt;=0.1,OR($N$11=Smrek)),0,IF(AND(Oprávnené_výdavky_obnova!DK87&gt;=0.1,N85&gt;=0.1),1,0)))</f>
        <v/>
      </c>
      <c r="AL85" s="164" t="str">
        <f t="array" ref="AL85">IF($D85="","",IF(AND(O85&gt;=0.1,I85="nie",Oprávnené_výdavky_obnova!DL87&gt;=0.1,OR($O$11=Smrek)),0,IF(AND(Oprávnené_výdavky_obnova!DL87&gt;=0.1,O85&gt;=0.1),1,0)))</f>
        <v/>
      </c>
      <c r="AM85" s="164" t="str">
        <f t="array" ref="AM85">IF($D85="","",IF(AND(P85&gt;=0.1,I85="nie",Oprávnené_výdavky_obnova!DM87&gt;=0.1,OR($P$11=Smrek)),0,IF(AND(Oprávnené_výdavky_obnova!DM87&gt;=0.1,P85&gt;=0.1),1,0)))</f>
        <v/>
      </c>
      <c r="AN85" s="164" t="str">
        <f t="array" ref="AN85">IF($D85="","",IF(AND(Q85&gt;=0.1,I85="nie",Oprávnené_výdavky_obnova!DN87&gt;=0.1,OR($Q$11=Smrek)),0,IF(AND(Oprávnené_výdavky_obnova!DN87&gt;=0.1,Q85&gt;=0.1),1,0)))</f>
        <v/>
      </c>
      <c r="AO85" s="164" t="str">
        <f t="array" ref="AO85">IF($D85="","",IF(AND(R85&gt;=0.1,I85="nie",Oprávnené_výdavky_obnova!DO87&gt;=0.1,OR($R$11=Smrek)),0,IF(AND(Oprávnené_výdavky_obnova!DO87&gt;=0.1,R85&gt;=0.1),1,0)))</f>
        <v/>
      </c>
      <c r="AP85" s="164" t="str">
        <f t="array" ref="AP85">IF($D85="","",IF(AND(S85&gt;=0.1,I85="nie",Oprávnené_výdavky_obnova!DP87&gt;=0.1,OR($S$11=Smrek)),0,IF(AND(Oprávnené_výdavky_obnova!DP87&gt;=0.1,S85&gt;=0.1),1,0)))</f>
        <v/>
      </c>
      <c r="AQ85" s="164">
        <f t="shared" si="12"/>
        <v>0</v>
      </c>
      <c r="AR85" s="132">
        <f t="shared" si="13"/>
        <v>0</v>
      </c>
      <c r="AS85" s="132" t="str">
        <f t="shared" si="14"/>
        <v/>
      </c>
      <c r="AT85" s="164">
        <f>IF(AND(J85="",OR(Oprávnené_výdavky_obnova!CW87&gt;0,Oprávnené_výdavky_obnova!DG87&gt;0)),1,0)</f>
        <v>0</v>
      </c>
      <c r="AU85" s="164">
        <f>IF(AND(K85="",OR(Oprávnené_výdavky_obnova!CX87&gt;0,Oprávnené_výdavky_obnova!DH87&gt;0)),1,0)</f>
        <v>0</v>
      </c>
      <c r="AV85" s="164">
        <f>IF(AND(L85="",OR(Oprávnené_výdavky_obnova!CY87&gt;0,Oprávnené_výdavky_obnova!DI87&gt;0)),1,0)</f>
        <v>0</v>
      </c>
      <c r="AW85" s="164">
        <f>IF(AND(M85="",OR(Oprávnené_výdavky_obnova!CZ87&gt;0,Oprávnené_výdavky_obnova!DJ87&gt;0)),1,0)</f>
        <v>0</v>
      </c>
      <c r="AX85" s="164">
        <f>IF(AND(N85="",OR(Oprávnené_výdavky_obnova!DA87&gt;0,Oprávnené_výdavky_obnova!DK87&gt;0)),1,0)</f>
        <v>0</v>
      </c>
      <c r="AY85" s="164">
        <f>IF(AND(O85="",OR(Oprávnené_výdavky_obnova!DB87&gt;0,Oprávnené_výdavky_obnova!DL87&gt;0)),1,0)</f>
        <v>0</v>
      </c>
      <c r="AZ85" s="164">
        <f>IF(AND(P85="",OR(Oprávnené_výdavky_obnova!DC87&gt;0,Oprávnené_výdavky_obnova!DM87&gt;0)),1,0)</f>
        <v>0</v>
      </c>
      <c r="BA85" s="164">
        <f>IF(AND(Q85="",OR(Oprávnené_výdavky_obnova!DD87&gt;0,Oprávnené_výdavky_obnova!DN87&gt;0)),1,0)</f>
        <v>0</v>
      </c>
      <c r="BB85" s="164">
        <f>IF(AND(R85="",OR(Oprávnené_výdavky_obnova!DE87&gt;0,Oprávnené_výdavky_obnova!DO87&gt;0)),1,0)</f>
        <v>0</v>
      </c>
      <c r="BC85" s="164">
        <f>IF(AND(S85="",OR(Oprávnené_výdavky_obnova!DF87&gt;0,Oprávnené_výdavky_obnova!DP87&gt;0)),1,0)</f>
        <v>0</v>
      </c>
      <c r="BE85" s="132">
        <f t="array" ref="BE85">IF(AND($J$13=Smrek,OR(V85&gt;=0.3,AG85&gt;=0.1)),1,0)</f>
        <v>0</v>
      </c>
      <c r="BF85" s="132">
        <f t="array" ref="BF85">IF(AND($JK85=Smrek,OR(W85&gt;=0.3,AH85&gt;=0.1)),1,0)</f>
        <v>0</v>
      </c>
      <c r="BG85" s="132">
        <f t="array" ref="BG85">IF(AND($L$13=Smrek,OR(X85&gt;=0.3,AI85&gt;=0.1)),1,0)</f>
        <v>0</v>
      </c>
      <c r="BH85" s="132">
        <f t="array" ref="BH85">IF(AND($M$13=Smrek,OR(Y85&gt;=0.3,AJ85&gt;=0.1)),1,0)</f>
        <v>0</v>
      </c>
      <c r="BI85" s="132">
        <f t="array" ref="BI85">IF(AND($N$13=Smrek,OR(Z85&gt;=0.3,AK85&gt;=0.1)),1,0)</f>
        <v>0</v>
      </c>
      <c r="BJ85" s="132">
        <f t="array" ref="BJ85">IF(AND($O$13=Smrek,OR(AA85&gt;=0.3,AL85&gt;=0.1)),1,0)</f>
        <v>0</v>
      </c>
      <c r="BK85" s="132">
        <f t="array" ref="BK85">IF(AND($P$13=Smrek,OR(AB85&gt;=0.3,AM85&gt;=0.1)),1,0)</f>
        <v>0</v>
      </c>
      <c r="BL85" s="132">
        <f t="array" ref="BL85">IF(AND($Q$13=Smrek,OR(AC85&gt;=0.3,AN85&gt;=0.1)),1,0)</f>
        <v>0</v>
      </c>
      <c r="BM85" s="132">
        <f t="array" ref="BM85">IF(AND($R$13=Smrek,OR(AD85&gt;=0.3,AO85&gt;=0.1)),1,0)</f>
        <v>0</v>
      </c>
      <c r="BN85" s="132">
        <f t="array" ref="BN85">IF(AND($S$13=Smrek,OR(AE85&gt;=0.3,AP85&gt;=0.1)),1,0)</f>
        <v>0</v>
      </c>
      <c r="BO85" s="206" t="str">
        <f t="shared" si="15"/>
        <v/>
      </c>
    </row>
    <row r="86" spans="1:67" ht="17.100000000000001" customHeight="1" x14ac:dyDescent="0.25">
      <c r="A86" s="144">
        <v>74</v>
      </c>
      <c r="B86" s="180" t="str">
        <f>IF(Oprávnené_výdavky_obnova!AL88="","",Oprávnené_výdavky_obnova!AN88)</f>
        <v/>
      </c>
      <c r="C86" s="181" t="str">
        <f>IF(Oprávnené_výdavky_obnova!AL88="","",Oprávnené_výdavky_obnova!B88)</f>
        <v/>
      </c>
      <c r="D86" s="182" t="str">
        <f>IF(Oprávnené_výdavky_obnova!AL88="","",Oprávnené_výdavky_obnova!AO88)</f>
        <v/>
      </c>
      <c r="E86" s="182" t="str">
        <f>IF(Oprávnené_výdavky_obnova!AL88="","",Oprávnené_výdavky_obnova!AP88)</f>
        <v/>
      </c>
      <c r="F86" s="182" t="str">
        <f>IF(Oprávnené_výdavky_obnova!AL88="","",Oprávnené_výdavky_obnova!AQ88)</f>
        <v/>
      </c>
      <c r="G86" s="183" t="str">
        <f>IF(Oprávnené_výdavky_obnova!AL88="","",Oprávnené_výdavky_obnova!I88)</f>
        <v/>
      </c>
      <c r="H86" s="208" t="str">
        <f>IF(D86="","",SUMIFS(Oprávnené_výdavky_obnova!$K$15:$K$214,JPRL,BO86,Oprávnené_výdavky_obnova!$J$15:$J$214,Oprávnené_výdavky_obnova!$CC$8)+SUMIFS(Oprávnené_výdavky_obnova!$K$15:$K$214,JPRL,BO86,Oprávnené_výdavky_obnova!$J$15:$J$214,Oprávnené_výdavky_obnova!$CC$9))</f>
        <v/>
      </c>
      <c r="I86" s="179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32">
        <f t="array" ref="T86">IF(AND(D86&lt;&gt;"",OR($J$11=Smrek,$K$11=Smrek,$L$11=Smrek,$M$11=Smrek,$N$11=Smrek,$O$11=Smrek,$P$11=Smrek,$Q$11=Smrek,$R$11=Smrek,$S$11=Smrek)),1,0)</f>
        <v>0</v>
      </c>
      <c r="U86" s="132">
        <f t="shared" si="10"/>
        <v>0</v>
      </c>
      <c r="V86" s="164" t="str">
        <f t="array" ref="V86">IF($D86="","",IF(AND(J86&gt;=0.3,I86="nie",Oprávnené_výdavky_obnova!DG88&gt;=0.3,OR($J$11=Smrek)),0,IF(AND(Oprávnené_výdavky_obnova!DG88&gt;=0.3,J86&gt;=0.3),1,0)))</f>
        <v/>
      </c>
      <c r="W86" s="164" t="str">
        <f t="array" ref="W86">IF($D86="","",IF(AND(K86&gt;=0.3,I86="nie",Oprávnené_výdavky_obnova!DH88&gt;=0.3,OR($K$11=Smrek)),0,IF(AND(Oprávnené_výdavky_obnova!DH88&gt;=0.3,K86&gt;=0.3),1,0)))</f>
        <v/>
      </c>
      <c r="X86" s="164" t="str">
        <f t="array" ref="X86">IF($D86="","",IF(AND(L86&gt;=0.3,I86="nie",Oprávnené_výdavky_obnova!DI88&gt;=0.3,OR($L$11=Smrek)),0,IF(AND(Oprávnené_výdavky_obnova!DI88&gt;=0.3,L86&gt;=0.3),1,0)))</f>
        <v/>
      </c>
      <c r="Y86" s="164" t="str">
        <f t="array" ref="Y86">IF($D86="","",IF(AND(M86&gt;=0.3,I86="nie",Oprávnené_výdavky_obnova!DJ88&gt;=0.3,OR($M$11=Smrek)),0,IF(AND(Oprávnené_výdavky_obnova!DJ88&gt;=0.3,M86&gt;=0.3),1,0)))</f>
        <v/>
      </c>
      <c r="Z86" s="164" t="str">
        <f t="array" ref="Z86">IF($D86="","",IF(AND(N86&gt;=0.3,I86="nie",Oprávnené_výdavky_obnova!DK88&gt;=0.3,OR($N$11=Smrek)),0,IF(AND(Oprávnené_výdavky_obnova!DK88&gt;=0.3,N86&gt;=0.3),1,0)))</f>
        <v/>
      </c>
      <c r="AA86" s="164" t="str">
        <f t="array" ref="AA86">IF($D86="","",IF(AND(O86&gt;=0.3,I86="nie",Oprávnené_výdavky_obnova!DL88&gt;=0.3,OR($O$11=Smrek)),0,IF(AND(Oprávnené_výdavky_obnova!DL88&gt;=0.3,O86&gt;=0.3),1,0)))</f>
        <v/>
      </c>
      <c r="AB86" s="164" t="str">
        <f t="array" ref="AB86">IF($D86="","",IF(AND(P86&gt;=0.3,I86="nie",Oprávnené_výdavky_obnova!DM88&gt;=0.3,OR($P$11=Smrek)),0,IF(AND(Oprávnené_výdavky_obnova!DM88&gt;=0.3,P86&gt;=0.3),1,0)))</f>
        <v/>
      </c>
      <c r="AC86" s="164" t="str">
        <f t="array" ref="AC86">IF($D86="","",IF(AND(Q86&gt;=0.3,I86="nie",Oprávnené_výdavky_obnova!DN88&gt;=0.3,OR($Q$11=Smrek)),0,IF(AND(Oprávnené_výdavky_obnova!DN88&gt;=0.3,Q86&gt;=0.3),1,0)))</f>
        <v/>
      </c>
      <c r="AD86" s="164" t="str">
        <f t="array" ref="AD86">IF($D86="","",IF(AND(R86&gt;=0.3,I86="nie",Oprávnené_výdavky_obnova!DO88&gt;=0.3,OR($R$11=Smrek)),0,IF(AND(Oprávnené_výdavky_obnova!DO88&gt;=0.3,R86&gt;=0.3),1,0)))</f>
        <v/>
      </c>
      <c r="AE86" s="164" t="str">
        <f t="array" ref="AE86">IF($D86="","",IF(AND(S86&gt;=0.3,I86="nie",Oprávnené_výdavky_obnova!DP88&gt;=0.3,OR($S$11=Smrek)),0,IF(AND(Oprávnené_výdavky_obnova!DP88&gt;=0.3,S86&gt;=0.3),1,0)))</f>
        <v/>
      </c>
      <c r="AF86" s="164">
        <f t="shared" si="11"/>
        <v>0</v>
      </c>
      <c r="AG86" s="164" t="str">
        <f t="array" ref="AG86">IF($D86="","",IF(AND(J86&gt;=0.1,I86="nie",Oprávnené_výdavky_obnova!DG88&gt;=0.1,OR($J$11=Smrek)),0,IF(AND(Oprávnené_výdavky_obnova!DG88&gt;=0.1,J86&gt;=0.1),1,0)))</f>
        <v/>
      </c>
      <c r="AH86" s="164" t="str">
        <f t="array" ref="AH86">IF($D86="","",IF(AND(K86&gt;=0.1,I86="nie",Oprávnené_výdavky_obnova!DH88&gt;=0.1,OR($K$11=Smrek)),0,IF(AND(Oprávnené_výdavky_obnova!DH88&gt;=0.1,K86&gt;=0.1),1,0)))</f>
        <v/>
      </c>
      <c r="AI86" s="164" t="str">
        <f t="array" ref="AI86">IF($D86="","",IF(AND(L86&gt;=0.1,I86="nie",Oprávnené_výdavky_obnova!DI88&gt;=0.1,OR($L$11=Smrek)),0,IF(AND(Oprávnené_výdavky_obnova!DI88&gt;=0.1,L86&gt;=0.1),1,0)))</f>
        <v/>
      </c>
      <c r="AJ86" s="164" t="str">
        <f t="array" ref="AJ86">IF($D86="","",IF(AND(M86&gt;=0.1,I86="nie",Oprávnené_výdavky_obnova!DJ88&gt;=0.1,OR($M$11=Smrek)),0,IF(AND(Oprávnené_výdavky_obnova!DJ88&gt;=0.1,M86&gt;=0.1),1,0)))</f>
        <v/>
      </c>
      <c r="AK86" s="164" t="str">
        <f t="array" ref="AK86">IF($D86="","",IF(AND(N86&gt;=0.1,I86="nie",Oprávnené_výdavky_obnova!DK88&gt;=0.1,OR($N$11=Smrek)),0,IF(AND(Oprávnené_výdavky_obnova!DK88&gt;=0.1,N86&gt;=0.1),1,0)))</f>
        <v/>
      </c>
      <c r="AL86" s="164" t="str">
        <f t="array" ref="AL86">IF($D86="","",IF(AND(O86&gt;=0.1,I86="nie",Oprávnené_výdavky_obnova!DL88&gt;=0.1,OR($O$11=Smrek)),0,IF(AND(Oprávnené_výdavky_obnova!DL88&gt;=0.1,O86&gt;=0.1),1,0)))</f>
        <v/>
      </c>
      <c r="AM86" s="164" t="str">
        <f t="array" ref="AM86">IF($D86="","",IF(AND(P86&gt;=0.1,I86="nie",Oprávnené_výdavky_obnova!DM88&gt;=0.1,OR($P$11=Smrek)),0,IF(AND(Oprávnené_výdavky_obnova!DM88&gt;=0.1,P86&gt;=0.1),1,0)))</f>
        <v/>
      </c>
      <c r="AN86" s="164" t="str">
        <f t="array" ref="AN86">IF($D86="","",IF(AND(Q86&gt;=0.1,I86="nie",Oprávnené_výdavky_obnova!DN88&gt;=0.1,OR($Q$11=Smrek)),0,IF(AND(Oprávnené_výdavky_obnova!DN88&gt;=0.1,Q86&gt;=0.1),1,0)))</f>
        <v/>
      </c>
      <c r="AO86" s="164" t="str">
        <f t="array" ref="AO86">IF($D86="","",IF(AND(R86&gt;=0.1,I86="nie",Oprávnené_výdavky_obnova!DO88&gt;=0.1,OR($R$11=Smrek)),0,IF(AND(Oprávnené_výdavky_obnova!DO88&gt;=0.1,R86&gt;=0.1),1,0)))</f>
        <v/>
      </c>
      <c r="AP86" s="164" t="str">
        <f t="array" ref="AP86">IF($D86="","",IF(AND(S86&gt;=0.1,I86="nie",Oprávnené_výdavky_obnova!DP88&gt;=0.1,OR($S$11=Smrek)),0,IF(AND(Oprávnené_výdavky_obnova!DP88&gt;=0.1,S86&gt;=0.1),1,0)))</f>
        <v/>
      </c>
      <c r="AQ86" s="164">
        <f t="shared" si="12"/>
        <v>0</v>
      </c>
      <c r="AR86" s="132">
        <f t="shared" si="13"/>
        <v>0</v>
      </c>
      <c r="AS86" s="132" t="str">
        <f t="shared" si="14"/>
        <v/>
      </c>
      <c r="AT86" s="164">
        <f>IF(AND(J86="",OR(Oprávnené_výdavky_obnova!CW88&gt;0,Oprávnené_výdavky_obnova!DG88&gt;0)),1,0)</f>
        <v>0</v>
      </c>
      <c r="AU86" s="164">
        <f>IF(AND(K86="",OR(Oprávnené_výdavky_obnova!CX88&gt;0,Oprávnené_výdavky_obnova!DH88&gt;0)),1,0)</f>
        <v>0</v>
      </c>
      <c r="AV86" s="164">
        <f>IF(AND(L86="",OR(Oprávnené_výdavky_obnova!CY88&gt;0,Oprávnené_výdavky_obnova!DI88&gt;0)),1,0)</f>
        <v>0</v>
      </c>
      <c r="AW86" s="164">
        <f>IF(AND(M86="",OR(Oprávnené_výdavky_obnova!CZ88&gt;0,Oprávnené_výdavky_obnova!DJ88&gt;0)),1,0)</f>
        <v>0</v>
      </c>
      <c r="AX86" s="164">
        <f>IF(AND(N86="",OR(Oprávnené_výdavky_obnova!DA88&gt;0,Oprávnené_výdavky_obnova!DK88&gt;0)),1,0)</f>
        <v>0</v>
      </c>
      <c r="AY86" s="164">
        <f>IF(AND(O86="",OR(Oprávnené_výdavky_obnova!DB88&gt;0,Oprávnené_výdavky_obnova!DL88&gt;0)),1,0)</f>
        <v>0</v>
      </c>
      <c r="AZ86" s="164">
        <f>IF(AND(P86="",OR(Oprávnené_výdavky_obnova!DC88&gt;0,Oprávnené_výdavky_obnova!DM88&gt;0)),1,0)</f>
        <v>0</v>
      </c>
      <c r="BA86" s="164">
        <f>IF(AND(Q86="",OR(Oprávnené_výdavky_obnova!DD88&gt;0,Oprávnené_výdavky_obnova!DN88&gt;0)),1,0)</f>
        <v>0</v>
      </c>
      <c r="BB86" s="164">
        <f>IF(AND(R86="",OR(Oprávnené_výdavky_obnova!DE88&gt;0,Oprávnené_výdavky_obnova!DO88&gt;0)),1,0)</f>
        <v>0</v>
      </c>
      <c r="BC86" s="164">
        <f>IF(AND(S86="",OR(Oprávnené_výdavky_obnova!DF88&gt;0,Oprávnené_výdavky_obnova!DP88&gt;0)),1,0)</f>
        <v>0</v>
      </c>
      <c r="BE86" s="132">
        <f t="array" ref="BE86">IF(AND($J$13=Smrek,OR(V86&gt;=0.3,AG86&gt;=0.1)),1,0)</f>
        <v>0</v>
      </c>
      <c r="BF86" s="132">
        <f t="array" ref="BF86">IF(AND($JK86=Smrek,OR(W86&gt;=0.3,AH86&gt;=0.1)),1,0)</f>
        <v>0</v>
      </c>
      <c r="BG86" s="132">
        <f t="array" ref="BG86">IF(AND($L$13=Smrek,OR(X86&gt;=0.3,AI86&gt;=0.1)),1,0)</f>
        <v>0</v>
      </c>
      <c r="BH86" s="132">
        <f t="array" ref="BH86">IF(AND($M$13=Smrek,OR(Y86&gt;=0.3,AJ86&gt;=0.1)),1,0)</f>
        <v>0</v>
      </c>
      <c r="BI86" s="132">
        <f t="array" ref="BI86">IF(AND($N$13=Smrek,OR(Z86&gt;=0.3,AK86&gt;=0.1)),1,0)</f>
        <v>0</v>
      </c>
      <c r="BJ86" s="132">
        <f t="array" ref="BJ86">IF(AND($O$13=Smrek,OR(AA86&gt;=0.3,AL86&gt;=0.1)),1,0)</f>
        <v>0</v>
      </c>
      <c r="BK86" s="132">
        <f t="array" ref="BK86">IF(AND($P$13=Smrek,OR(AB86&gt;=0.3,AM86&gt;=0.1)),1,0)</f>
        <v>0</v>
      </c>
      <c r="BL86" s="132">
        <f t="array" ref="BL86">IF(AND($Q$13=Smrek,OR(AC86&gt;=0.3,AN86&gt;=0.1)),1,0)</f>
        <v>0</v>
      </c>
      <c r="BM86" s="132">
        <f t="array" ref="BM86">IF(AND($R$13=Smrek,OR(AD86&gt;=0.3,AO86&gt;=0.1)),1,0)</f>
        <v>0</v>
      </c>
      <c r="BN86" s="132">
        <f t="array" ref="BN86">IF(AND($S$13=Smrek,OR(AE86&gt;=0.3,AP86&gt;=0.1)),1,0)</f>
        <v>0</v>
      </c>
      <c r="BO86" s="206" t="str">
        <f t="shared" si="15"/>
        <v/>
      </c>
    </row>
    <row r="87" spans="1:67" ht="17.100000000000001" customHeight="1" x14ac:dyDescent="0.25">
      <c r="A87" s="144">
        <v>75</v>
      </c>
      <c r="B87" s="180" t="str">
        <f>IF(Oprávnené_výdavky_obnova!AL89="","",Oprávnené_výdavky_obnova!AN89)</f>
        <v/>
      </c>
      <c r="C87" s="181" t="str">
        <f>IF(Oprávnené_výdavky_obnova!AL89="","",Oprávnené_výdavky_obnova!B89)</f>
        <v/>
      </c>
      <c r="D87" s="182" t="str">
        <f>IF(Oprávnené_výdavky_obnova!AL89="","",Oprávnené_výdavky_obnova!AO89)</f>
        <v/>
      </c>
      <c r="E87" s="182" t="str">
        <f>IF(Oprávnené_výdavky_obnova!AL89="","",Oprávnené_výdavky_obnova!AP89)</f>
        <v/>
      </c>
      <c r="F87" s="182" t="str">
        <f>IF(Oprávnené_výdavky_obnova!AL89="","",Oprávnené_výdavky_obnova!AQ89)</f>
        <v/>
      </c>
      <c r="G87" s="183" t="str">
        <f>IF(Oprávnené_výdavky_obnova!AL89="","",Oprávnené_výdavky_obnova!I89)</f>
        <v/>
      </c>
      <c r="H87" s="208" t="str">
        <f>IF(D87="","",SUMIFS(Oprávnené_výdavky_obnova!$K$15:$K$214,JPRL,BO87,Oprávnené_výdavky_obnova!$J$15:$J$214,Oprávnené_výdavky_obnova!$CC$8)+SUMIFS(Oprávnené_výdavky_obnova!$K$15:$K$214,JPRL,BO87,Oprávnené_výdavky_obnova!$J$15:$J$214,Oprávnené_výdavky_obnova!$CC$9))</f>
        <v/>
      </c>
      <c r="I87" s="179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32">
        <f t="array" ref="T87">IF(AND(D87&lt;&gt;"",OR($J$11=Smrek,$K$11=Smrek,$L$11=Smrek,$M$11=Smrek,$N$11=Smrek,$O$11=Smrek,$P$11=Smrek,$Q$11=Smrek,$R$11=Smrek,$S$11=Smrek)),1,0)</f>
        <v>0</v>
      </c>
      <c r="U87" s="132">
        <f t="shared" si="10"/>
        <v>0</v>
      </c>
      <c r="V87" s="164" t="str">
        <f t="array" ref="V87">IF($D87="","",IF(AND(J87&gt;=0.3,I87="nie",Oprávnené_výdavky_obnova!DG89&gt;=0.3,OR($J$11=Smrek)),0,IF(AND(Oprávnené_výdavky_obnova!DG89&gt;=0.3,J87&gt;=0.3),1,0)))</f>
        <v/>
      </c>
      <c r="W87" s="164" t="str">
        <f t="array" ref="W87">IF($D87="","",IF(AND(K87&gt;=0.3,I87="nie",Oprávnené_výdavky_obnova!DH89&gt;=0.3,OR($K$11=Smrek)),0,IF(AND(Oprávnené_výdavky_obnova!DH89&gt;=0.3,K87&gt;=0.3),1,0)))</f>
        <v/>
      </c>
      <c r="X87" s="164" t="str">
        <f t="array" ref="X87">IF($D87="","",IF(AND(L87&gt;=0.3,I87="nie",Oprávnené_výdavky_obnova!DI89&gt;=0.3,OR($L$11=Smrek)),0,IF(AND(Oprávnené_výdavky_obnova!DI89&gt;=0.3,L87&gt;=0.3),1,0)))</f>
        <v/>
      </c>
      <c r="Y87" s="164" t="str">
        <f t="array" ref="Y87">IF($D87="","",IF(AND(M87&gt;=0.3,I87="nie",Oprávnené_výdavky_obnova!DJ89&gt;=0.3,OR($M$11=Smrek)),0,IF(AND(Oprávnené_výdavky_obnova!DJ89&gt;=0.3,M87&gt;=0.3),1,0)))</f>
        <v/>
      </c>
      <c r="Z87" s="164" t="str">
        <f t="array" ref="Z87">IF($D87="","",IF(AND(N87&gt;=0.3,I87="nie",Oprávnené_výdavky_obnova!DK89&gt;=0.3,OR($N$11=Smrek)),0,IF(AND(Oprávnené_výdavky_obnova!DK89&gt;=0.3,N87&gt;=0.3),1,0)))</f>
        <v/>
      </c>
      <c r="AA87" s="164" t="str">
        <f t="array" ref="AA87">IF($D87="","",IF(AND(O87&gt;=0.3,I87="nie",Oprávnené_výdavky_obnova!DL89&gt;=0.3,OR($O$11=Smrek)),0,IF(AND(Oprávnené_výdavky_obnova!DL89&gt;=0.3,O87&gt;=0.3),1,0)))</f>
        <v/>
      </c>
      <c r="AB87" s="164" t="str">
        <f t="array" ref="AB87">IF($D87="","",IF(AND(P87&gt;=0.3,I87="nie",Oprávnené_výdavky_obnova!DM89&gt;=0.3,OR($P$11=Smrek)),0,IF(AND(Oprávnené_výdavky_obnova!DM89&gt;=0.3,P87&gt;=0.3),1,0)))</f>
        <v/>
      </c>
      <c r="AC87" s="164" t="str">
        <f t="array" ref="AC87">IF($D87="","",IF(AND(Q87&gt;=0.3,I87="nie",Oprávnené_výdavky_obnova!DN89&gt;=0.3,OR($Q$11=Smrek)),0,IF(AND(Oprávnené_výdavky_obnova!DN89&gt;=0.3,Q87&gt;=0.3),1,0)))</f>
        <v/>
      </c>
      <c r="AD87" s="164" t="str">
        <f t="array" ref="AD87">IF($D87="","",IF(AND(R87&gt;=0.3,I87="nie",Oprávnené_výdavky_obnova!DO89&gt;=0.3,OR($R$11=Smrek)),0,IF(AND(Oprávnené_výdavky_obnova!DO89&gt;=0.3,R87&gt;=0.3),1,0)))</f>
        <v/>
      </c>
      <c r="AE87" s="164" t="str">
        <f t="array" ref="AE87">IF($D87="","",IF(AND(S87&gt;=0.3,I87="nie",Oprávnené_výdavky_obnova!DP89&gt;=0.3,OR($S$11=Smrek)),0,IF(AND(Oprávnené_výdavky_obnova!DP89&gt;=0.3,S87&gt;=0.3),1,0)))</f>
        <v/>
      </c>
      <c r="AF87" s="164">
        <f t="shared" si="11"/>
        <v>0</v>
      </c>
      <c r="AG87" s="164" t="str">
        <f t="array" ref="AG87">IF($D87="","",IF(AND(J87&gt;=0.1,I87="nie",Oprávnené_výdavky_obnova!DG89&gt;=0.1,OR($J$11=Smrek)),0,IF(AND(Oprávnené_výdavky_obnova!DG89&gt;=0.1,J87&gt;=0.1),1,0)))</f>
        <v/>
      </c>
      <c r="AH87" s="164" t="str">
        <f t="array" ref="AH87">IF($D87="","",IF(AND(K87&gt;=0.1,I87="nie",Oprávnené_výdavky_obnova!DH89&gt;=0.1,OR($K$11=Smrek)),0,IF(AND(Oprávnené_výdavky_obnova!DH89&gt;=0.1,K87&gt;=0.1),1,0)))</f>
        <v/>
      </c>
      <c r="AI87" s="164" t="str">
        <f t="array" ref="AI87">IF($D87="","",IF(AND(L87&gt;=0.1,I87="nie",Oprávnené_výdavky_obnova!DI89&gt;=0.1,OR($L$11=Smrek)),0,IF(AND(Oprávnené_výdavky_obnova!DI89&gt;=0.1,L87&gt;=0.1),1,0)))</f>
        <v/>
      </c>
      <c r="AJ87" s="164" t="str">
        <f t="array" ref="AJ87">IF($D87="","",IF(AND(M87&gt;=0.1,I87="nie",Oprávnené_výdavky_obnova!DJ89&gt;=0.1,OR($M$11=Smrek)),0,IF(AND(Oprávnené_výdavky_obnova!DJ89&gt;=0.1,M87&gt;=0.1),1,0)))</f>
        <v/>
      </c>
      <c r="AK87" s="164" t="str">
        <f t="array" ref="AK87">IF($D87="","",IF(AND(N87&gt;=0.1,I87="nie",Oprávnené_výdavky_obnova!DK89&gt;=0.1,OR($N$11=Smrek)),0,IF(AND(Oprávnené_výdavky_obnova!DK89&gt;=0.1,N87&gt;=0.1),1,0)))</f>
        <v/>
      </c>
      <c r="AL87" s="164" t="str">
        <f t="array" ref="AL87">IF($D87="","",IF(AND(O87&gt;=0.1,I87="nie",Oprávnené_výdavky_obnova!DL89&gt;=0.1,OR($O$11=Smrek)),0,IF(AND(Oprávnené_výdavky_obnova!DL89&gt;=0.1,O87&gt;=0.1),1,0)))</f>
        <v/>
      </c>
      <c r="AM87" s="164" t="str">
        <f t="array" ref="AM87">IF($D87="","",IF(AND(P87&gt;=0.1,I87="nie",Oprávnené_výdavky_obnova!DM89&gt;=0.1,OR($P$11=Smrek)),0,IF(AND(Oprávnené_výdavky_obnova!DM89&gt;=0.1,P87&gt;=0.1),1,0)))</f>
        <v/>
      </c>
      <c r="AN87" s="164" t="str">
        <f t="array" ref="AN87">IF($D87="","",IF(AND(Q87&gt;=0.1,I87="nie",Oprávnené_výdavky_obnova!DN89&gt;=0.1,OR($Q$11=Smrek)),0,IF(AND(Oprávnené_výdavky_obnova!DN89&gt;=0.1,Q87&gt;=0.1),1,0)))</f>
        <v/>
      </c>
      <c r="AO87" s="164" t="str">
        <f t="array" ref="AO87">IF($D87="","",IF(AND(R87&gt;=0.1,I87="nie",Oprávnené_výdavky_obnova!DO89&gt;=0.1,OR($R$11=Smrek)),0,IF(AND(Oprávnené_výdavky_obnova!DO89&gt;=0.1,R87&gt;=0.1),1,0)))</f>
        <v/>
      </c>
      <c r="AP87" s="164" t="str">
        <f t="array" ref="AP87">IF($D87="","",IF(AND(S87&gt;=0.1,I87="nie",Oprávnené_výdavky_obnova!DP89&gt;=0.1,OR($S$11=Smrek)),0,IF(AND(Oprávnené_výdavky_obnova!DP89&gt;=0.1,S87&gt;=0.1),1,0)))</f>
        <v/>
      </c>
      <c r="AQ87" s="164">
        <f t="shared" si="12"/>
        <v>0</v>
      </c>
      <c r="AR87" s="132">
        <f t="shared" si="13"/>
        <v>0</v>
      </c>
      <c r="AS87" s="132" t="str">
        <f t="shared" si="14"/>
        <v/>
      </c>
      <c r="AT87" s="164">
        <f>IF(AND(J87="",OR(Oprávnené_výdavky_obnova!CW89&gt;0,Oprávnené_výdavky_obnova!DG89&gt;0)),1,0)</f>
        <v>0</v>
      </c>
      <c r="AU87" s="164">
        <f>IF(AND(K87="",OR(Oprávnené_výdavky_obnova!CX89&gt;0,Oprávnené_výdavky_obnova!DH89&gt;0)),1,0)</f>
        <v>0</v>
      </c>
      <c r="AV87" s="164">
        <f>IF(AND(L87="",OR(Oprávnené_výdavky_obnova!CY89&gt;0,Oprávnené_výdavky_obnova!DI89&gt;0)),1,0)</f>
        <v>0</v>
      </c>
      <c r="AW87" s="164">
        <f>IF(AND(M87="",OR(Oprávnené_výdavky_obnova!CZ89&gt;0,Oprávnené_výdavky_obnova!DJ89&gt;0)),1,0)</f>
        <v>0</v>
      </c>
      <c r="AX87" s="164">
        <f>IF(AND(N87="",OR(Oprávnené_výdavky_obnova!DA89&gt;0,Oprávnené_výdavky_obnova!DK89&gt;0)),1,0)</f>
        <v>0</v>
      </c>
      <c r="AY87" s="164">
        <f>IF(AND(O87="",OR(Oprávnené_výdavky_obnova!DB89&gt;0,Oprávnené_výdavky_obnova!DL89&gt;0)),1,0)</f>
        <v>0</v>
      </c>
      <c r="AZ87" s="164">
        <f>IF(AND(P87="",OR(Oprávnené_výdavky_obnova!DC89&gt;0,Oprávnené_výdavky_obnova!DM89&gt;0)),1,0)</f>
        <v>0</v>
      </c>
      <c r="BA87" s="164">
        <f>IF(AND(Q87="",OR(Oprávnené_výdavky_obnova!DD89&gt;0,Oprávnené_výdavky_obnova!DN89&gt;0)),1,0)</f>
        <v>0</v>
      </c>
      <c r="BB87" s="164">
        <f>IF(AND(R87="",OR(Oprávnené_výdavky_obnova!DE89&gt;0,Oprávnené_výdavky_obnova!DO89&gt;0)),1,0)</f>
        <v>0</v>
      </c>
      <c r="BC87" s="164">
        <f>IF(AND(S87="",OR(Oprávnené_výdavky_obnova!DF89&gt;0,Oprávnené_výdavky_obnova!DP89&gt;0)),1,0)</f>
        <v>0</v>
      </c>
      <c r="BE87" s="132">
        <f t="array" ref="BE87">IF(AND($J$13=Smrek,OR(V87&gt;=0.3,AG87&gt;=0.1)),1,0)</f>
        <v>0</v>
      </c>
      <c r="BF87" s="132">
        <f t="array" ref="BF87">IF(AND($JK87=Smrek,OR(W87&gt;=0.3,AH87&gt;=0.1)),1,0)</f>
        <v>0</v>
      </c>
      <c r="BG87" s="132">
        <f t="array" ref="BG87">IF(AND($L$13=Smrek,OR(X87&gt;=0.3,AI87&gt;=0.1)),1,0)</f>
        <v>0</v>
      </c>
      <c r="BH87" s="132">
        <f t="array" ref="BH87">IF(AND($M$13=Smrek,OR(Y87&gt;=0.3,AJ87&gt;=0.1)),1,0)</f>
        <v>0</v>
      </c>
      <c r="BI87" s="132">
        <f t="array" ref="BI87">IF(AND($N$13=Smrek,OR(Z87&gt;=0.3,AK87&gt;=0.1)),1,0)</f>
        <v>0</v>
      </c>
      <c r="BJ87" s="132">
        <f t="array" ref="BJ87">IF(AND($O$13=Smrek,OR(AA87&gt;=0.3,AL87&gt;=0.1)),1,0)</f>
        <v>0</v>
      </c>
      <c r="BK87" s="132">
        <f t="array" ref="BK87">IF(AND($P$13=Smrek,OR(AB87&gt;=0.3,AM87&gt;=0.1)),1,0)</f>
        <v>0</v>
      </c>
      <c r="BL87" s="132">
        <f t="array" ref="BL87">IF(AND($Q$13=Smrek,OR(AC87&gt;=0.3,AN87&gt;=0.1)),1,0)</f>
        <v>0</v>
      </c>
      <c r="BM87" s="132">
        <f t="array" ref="BM87">IF(AND($R$13=Smrek,OR(AD87&gt;=0.3,AO87&gt;=0.1)),1,0)</f>
        <v>0</v>
      </c>
      <c r="BN87" s="132">
        <f t="array" ref="BN87">IF(AND($S$13=Smrek,OR(AE87&gt;=0.3,AP87&gt;=0.1)),1,0)</f>
        <v>0</v>
      </c>
      <c r="BO87" s="206" t="str">
        <f t="shared" si="15"/>
        <v/>
      </c>
    </row>
    <row r="88" spans="1:67" ht="17.100000000000001" customHeight="1" x14ac:dyDescent="0.25">
      <c r="A88" s="144">
        <v>76</v>
      </c>
      <c r="B88" s="180" t="str">
        <f>IF(Oprávnené_výdavky_obnova!AL90="","",Oprávnené_výdavky_obnova!AN90)</f>
        <v/>
      </c>
      <c r="C88" s="181" t="str">
        <f>IF(Oprávnené_výdavky_obnova!AL90="","",Oprávnené_výdavky_obnova!B90)</f>
        <v/>
      </c>
      <c r="D88" s="182" t="str">
        <f>IF(Oprávnené_výdavky_obnova!AL90="","",Oprávnené_výdavky_obnova!AO90)</f>
        <v/>
      </c>
      <c r="E88" s="182" t="str">
        <f>IF(Oprávnené_výdavky_obnova!AL90="","",Oprávnené_výdavky_obnova!AP90)</f>
        <v/>
      </c>
      <c r="F88" s="182" t="str">
        <f>IF(Oprávnené_výdavky_obnova!AL90="","",Oprávnené_výdavky_obnova!AQ90)</f>
        <v/>
      </c>
      <c r="G88" s="183" t="str">
        <f>IF(Oprávnené_výdavky_obnova!AL90="","",Oprávnené_výdavky_obnova!I90)</f>
        <v/>
      </c>
      <c r="H88" s="208" t="str">
        <f>IF(D88="","",SUMIFS(Oprávnené_výdavky_obnova!$K$15:$K$214,JPRL,BO88,Oprávnené_výdavky_obnova!$J$15:$J$214,Oprávnené_výdavky_obnova!$CC$8)+SUMIFS(Oprávnené_výdavky_obnova!$K$15:$K$214,JPRL,BO88,Oprávnené_výdavky_obnova!$J$15:$J$214,Oprávnené_výdavky_obnova!$CC$9))</f>
        <v/>
      </c>
      <c r="I88" s="179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32">
        <f t="array" ref="T88">IF(AND(D88&lt;&gt;"",OR($J$11=Smrek,$K$11=Smrek,$L$11=Smrek,$M$11=Smrek,$N$11=Smrek,$O$11=Smrek,$P$11=Smrek,$Q$11=Smrek,$R$11=Smrek,$S$11=Smrek)),1,0)</f>
        <v>0</v>
      </c>
      <c r="U88" s="132">
        <f t="shared" si="10"/>
        <v>0</v>
      </c>
      <c r="V88" s="164" t="str">
        <f t="array" ref="V88">IF($D88="","",IF(AND(J88&gt;=0.3,I88="nie",Oprávnené_výdavky_obnova!DG90&gt;=0.3,OR($J$11=Smrek)),0,IF(AND(Oprávnené_výdavky_obnova!DG90&gt;=0.3,J88&gt;=0.3),1,0)))</f>
        <v/>
      </c>
      <c r="W88" s="164" t="str">
        <f t="array" ref="W88">IF($D88="","",IF(AND(K88&gt;=0.3,I88="nie",Oprávnené_výdavky_obnova!DH90&gt;=0.3,OR($K$11=Smrek)),0,IF(AND(Oprávnené_výdavky_obnova!DH90&gt;=0.3,K88&gt;=0.3),1,0)))</f>
        <v/>
      </c>
      <c r="X88" s="164" t="str">
        <f t="array" ref="X88">IF($D88="","",IF(AND(L88&gt;=0.3,I88="nie",Oprávnené_výdavky_obnova!DI90&gt;=0.3,OR($L$11=Smrek)),0,IF(AND(Oprávnené_výdavky_obnova!DI90&gt;=0.3,L88&gt;=0.3),1,0)))</f>
        <v/>
      </c>
      <c r="Y88" s="164" t="str">
        <f t="array" ref="Y88">IF($D88="","",IF(AND(M88&gt;=0.3,I88="nie",Oprávnené_výdavky_obnova!DJ90&gt;=0.3,OR($M$11=Smrek)),0,IF(AND(Oprávnené_výdavky_obnova!DJ90&gt;=0.3,M88&gt;=0.3),1,0)))</f>
        <v/>
      </c>
      <c r="Z88" s="164" t="str">
        <f t="array" ref="Z88">IF($D88="","",IF(AND(N88&gt;=0.3,I88="nie",Oprávnené_výdavky_obnova!DK90&gt;=0.3,OR($N$11=Smrek)),0,IF(AND(Oprávnené_výdavky_obnova!DK90&gt;=0.3,N88&gt;=0.3),1,0)))</f>
        <v/>
      </c>
      <c r="AA88" s="164" t="str">
        <f t="array" ref="AA88">IF($D88="","",IF(AND(O88&gt;=0.3,I88="nie",Oprávnené_výdavky_obnova!DL90&gt;=0.3,OR($O$11=Smrek)),0,IF(AND(Oprávnené_výdavky_obnova!DL90&gt;=0.3,O88&gt;=0.3),1,0)))</f>
        <v/>
      </c>
      <c r="AB88" s="164" t="str">
        <f t="array" ref="AB88">IF($D88="","",IF(AND(P88&gt;=0.3,I88="nie",Oprávnené_výdavky_obnova!DM90&gt;=0.3,OR($P$11=Smrek)),0,IF(AND(Oprávnené_výdavky_obnova!DM90&gt;=0.3,P88&gt;=0.3),1,0)))</f>
        <v/>
      </c>
      <c r="AC88" s="164" t="str">
        <f t="array" ref="AC88">IF($D88="","",IF(AND(Q88&gt;=0.3,I88="nie",Oprávnené_výdavky_obnova!DN90&gt;=0.3,OR($Q$11=Smrek)),0,IF(AND(Oprávnené_výdavky_obnova!DN90&gt;=0.3,Q88&gt;=0.3),1,0)))</f>
        <v/>
      </c>
      <c r="AD88" s="164" t="str">
        <f t="array" ref="AD88">IF($D88="","",IF(AND(R88&gt;=0.3,I88="nie",Oprávnené_výdavky_obnova!DO90&gt;=0.3,OR($R$11=Smrek)),0,IF(AND(Oprávnené_výdavky_obnova!DO90&gt;=0.3,R88&gt;=0.3),1,0)))</f>
        <v/>
      </c>
      <c r="AE88" s="164" t="str">
        <f t="array" ref="AE88">IF($D88="","",IF(AND(S88&gt;=0.3,I88="nie",Oprávnené_výdavky_obnova!DP90&gt;=0.3,OR($S$11=Smrek)),0,IF(AND(Oprávnené_výdavky_obnova!DP90&gt;=0.3,S88&gt;=0.3),1,0)))</f>
        <v/>
      </c>
      <c r="AF88" s="164">
        <f t="shared" si="11"/>
        <v>0</v>
      </c>
      <c r="AG88" s="164" t="str">
        <f t="array" ref="AG88">IF($D88="","",IF(AND(J88&gt;=0.1,I88="nie",Oprávnené_výdavky_obnova!DG90&gt;=0.1,OR($J$11=Smrek)),0,IF(AND(Oprávnené_výdavky_obnova!DG90&gt;=0.1,J88&gt;=0.1),1,0)))</f>
        <v/>
      </c>
      <c r="AH88" s="164" t="str">
        <f t="array" ref="AH88">IF($D88="","",IF(AND(K88&gt;=0.1,I88="nie",Oprávnené_výdavky_obnova!DH90&gt;=0.1,OR($K$11=Smrek)),0,IF(AND(Oprávnené_výdavky_obnova!DH90&gt;=0.1,K88&gt;=0.1),1,0)))</f>
        <v/>
      </c>
      <c r="AI88" s="164" t="str">
        <f t="array" ref="AI88">IF($D88="","",IF(AND(L88&gt;=0.1,I88="nie",Oprávnené_výdavky_obnova!DI90&gt;=0.1,OR($L$11=Smrek)),0,IF(AND(Oprávnené_výdavky_obnova!DI90&gt;=0.1,L88&gt;=0.1),1,0)))</f>
        <v/>
      </c>
      <c r="AJ88" s="164" t="str">
        <f t="array" ref="AJ88">IF($D88="","",IF(AND(M88&gt;=0.1,I88="nie",Oprávnené_výdavky_obnova!DJ90&gt;=0.1,OR($M$11=Smrek)),0,IF(AND(Oprávnené_výdavky_obnova!DJ90&gt;=0.1,M88&gt;=0.1),1,0)))</f>
        <v/>
      </c>
      <c r="AK88" s="164" t="str">
        <f t="array" ref="AK88">IF($D88="","",IF(AND(N88&gt;=0.1,I88="nie",Oprávnené_výdavky_obnova!DK90&gt;=0.1,OR($N$11=Smrek)),0,IF(AND(Oprávnené_výdavky_obnova!DK90&gt;=0.1,N88&gt;=0.1),1,0)))</f>
        <v/>
      </c>
      <c r="AL88" s="164" t="str">
        <f t="array" ref="AL88">IF($D88="","",IF(AND(O88&gt;=0.1,I88="nie",Oprávnené_výdavky_obnova!DL90&gt;=0.1,OR($O$11=Smrek)),0,IF(AND(Oprávnené_výdavky_obnova!DL90&gt;=0.1,O88&gt;=0.1),1,0)))</f>
        <v/>
      </c>
      <c r="AM88" s="164" t="str">
        <f t="array" ref="AM88">IF($D88="","",IF(AND(P88&gt;=0.1,I88="nie",Oprávnené_výdavky_obnova!DM90&gt;=0.1,OR($P$11=Smrek)),0,IF(AND(Oprávnené_výdavky_obnova!DM90&gt;=0.1,P88&gt;=0.1),1,0)))</f>
        <v/>
      </c>
      <c r="AN88" s="164" t="str">
        <f t="array" ref="AN88">IF($D88="","",IF(AND(Q88&gt;=0.1,I88="nie",Oprávnené_výdavky_obnova!DN90&gt;=0.1,OR($Q$11=Smrek)),0,IF(AND(Oprávnené_výdavky_obnova!DN90&gt;=0.1,Q88&gt;=0.1),1,0)))</f>
        <v/>
      </c>
      <c r="AO88" s="164" t="str">
        <f t="array" ref="AO88">IF($D88="","",IF(AND(R88&gt;=0.1,I88="nie",Oprávnené_výdavky_obnova!DO90&gt;=0.1,OR($R$11=Smrek)),0,IF(AND(Oprávnené_výdavky_obnova!DO90&gt;=0.1,R88&gt;=0.1),1,0)))</f>
        <v/>
      </c>
      <c r="AP88" s="164" t="str">
        <f t="array" ref="AP88">IF($D88="","",IF(AND(S88&gt;=0.1,I88="nie",Oprávnené_výdavky_obnova!DP90&gt;=0.1,OR($S$11=Smrek)),0,IF(AND(Oprávnené_výdavky_obnova!DP90&gt;=0.1,S88&gt;=0.1),1,0)))</f>
        <v/>
      </c>
      <c r="AQ88" s="164">
        <f t="shared" si="12"/>
        <v>0</v>
      </c>
      <c r="AR88" s="132">
        <f t="shared" si="13"/>
        <v>0</v>
      </c>
      <c r="AS88" s="132" t="str">
        <f t="shared" si="14"/>
        <v/>
      </c>
      <c r="AT88" s="164">
        <f>IF(AND(J88="",OR(Oprávnené_výdavky_obnova!CW90&gt;0,Oprávnené_výdavky_obnova!DG90&gt;0)),1,0)</f>
        <v>0</v>
      </c>
      <c r="AU88" s="164">
        <f>IF(AND(K88="",OR(Oprávnené_výdavky_obnova!CX90&gt;0,Oprávnené_výdavky_obnova!DH90&gt;0)),1,0)</f>
        <v>0</v>
      </c>
      <c r="AV88" s="164">
        <f>IF(AND(L88="",OR(Oprávnené_výdavky_obnova!CY90&gt;0,Oprávnené_výdavky_obnova!DI90&gt;0)),1,0)</f>
        <v>0</v>
      </c>
      <c r="AW88" s="164">
        <f>IF(AND(M88="",OR(Oprávnené_výdavky_obnova!CZ90&gt;0,Oprávnené_výdavky_obnova!DJ90&gt;0)),1,0)</f>
        <v>0</v>
      </c>
      <c r="AX88" s="164">
        <f>IF(AND(N88="",OR(Oprávnené_výdavky_obnova!DA90&gt;0,Oprávnené_výdavky_obnova!DK90&gt;0)),1,0)</f>
        <v>0</v>
      </c>
      <c r="AY88" s="164">
        <f>IF(AND(O88="",OR(Oprávnené_výdavky_obnova!DB90&gt;0,Oprávnené_výdavky_obnova!DL90&gt;0)),1,0)</f>
        <v>0</v>
      </c>
      <c r="AZ88" s="164">
        <f>IF(AND(P88="",OR(Oprávnené_výdavky_obnova!DC90&gt;0,Oprávnené_výdavky_obnova!DM90&gt;0)),1,0)</f>
        <v>0</v>
      </c>
      <c r="BA88" s="164">
        <f>IF(AND(Q88="",OR(Oprávnené_výdavky_obnova!DD90&gt;0,Oprávnené_výdavky_obnova!DN90&gt;0)),1,0)</f>
        <v>0</v>
      </c>
      <c r="BB88" s="164">
        <f>IF(AND(R88="",OR(Oprávnené_výdavky_obnova!DE90&gt;0,Oprávnené_výdavky_obnova!DO90&gt;0)),1,0)</f>
        <v>0</v>
      </c>
      <c r="BC88" s="164">
        <f>IF(AND(S88="",OR(Oprávnené_výdavky_obnova!DF90&gt;0,Oprávnené_výdavky_obnova!DP90&gt;0)),1,0)</f>
        <v>0</v>
      </c>
      <c r="BE88" s="132">
        <f t="array" ref="BE88">IF(AND($J$13=Smrek,OR(V88&gt;=0.3,AG88&gt;=0.1)),1,0)</f>
        <v>0</v>
      </c>
      <c r="BF88" s="132">
        <f t="array" ref="BF88">IF(AND($JK88=Smrek,OR(W88&gt;=0.3,AH88&gt;=0.1)),1,0)</f>
        <v>0</v>
      </c>
      <c r="BG88" s="132">
        <f t="array" ref="BG88">IF(AND($L$13=Smrek,OR(X88&gt;=0.3,AI88&gt;=0.1)),1,0)</f>
        <v>0</v>
      </c>
      <c r="BH88" s="132">
        <f t="array" ref="BH88">IF(AND($M$13=Smrek,OR(Y88&gt;=0.3,AJ88&gt;=0.1)),1,0)</f>
        <v>0</v>
      </c>
      <c r="BI88" s="132">
        <f t="array" ref="BI88">IF(AND($N$13=Smrek,OR(Z88&gt;=0.3,AK88&gt;=0.1)),1,0)</f>
        <v>0</v>
      </c>
      <c r="BJ88" s="132">
        <f t="array" ref="BJ88">IF(AND($O$13=Smrek,OR(AA88&gt;=0.3,AL88&gt;=0.1)),1,0)</f>
        <v>0</v>
      </c>
      <c r="BK88" s="132">
        <f t="array" ref="BK88">IF(AND($P$13=Smrek,OR(AB88&gt;=0.3,AM88&gt;=0.1)),1,0)</f>
        <v>0</v>
      </c>
      <c r="BL88" s="132">
        <f t="array" ref="BL88">IF(AND($Q$13=Smrek,OR(AC88&gt;=0.3,AN88&gt;=0.1)),1,0)</f>
        <v>0</v>
      </c>
      <c r="BM88" s="132">
        <f t="array" ref="BM88">IF(AND($R$13=Smrek,OR(AD88&gt;=0.3,AO88&gt;=0.1)),1,0)</f>
        <v>0</v>
      </c>
      <c r="BN88" s="132">
        <f t="array" ref="BN88">IF(AND($S$13=Smrek,OR(AE88&gt;=0.3,AP88&gt;=0.1)),1,0)</f>
        <v>0</v>
      </c>
      <c r="BO88" s="206" t="str">
        <f t="shared" si="15"/>
        <v/>
      </c>
    </row>
    <row r="89" spans="1:67" ht="17.100000000000001" customHeight="1" x14ac:dyDescent="0.25">
      <c r="A89" s="144">
        <v>77</v>
      </c>
      <c r="B89" s="180" t="str">
        <f>IF(Oprávnené_výdavky_obnova!AL91="","",Oprávnené_výdavky_obnova!AN91)</f>
        <v/>
      </c>
      <c r="C89" s="181" t="str">
        <f>IF(Oprávnené_výdavky_obnova!AL91="","",Oprávnené_výdavky_obnova!B91)</f>
        <v/>
      </c>
      <c r="D89" s="182" t="str">
        <f>IF(Oprávnené_výdavky_obnova!AL91="","",Oprávnené_výdavky_obnova!AO91)</f>
        <v/>
      </c>
      <c r="E89" s="182" t="str">
        <f>IF(Oprávnené_výdavky_obnova!AL91="","",Oprávnené_výdavky_obnova!AP91)</f>
        <v/>
      </c>
      <c r="F89" s="182" t="str">
        <f>IF(Oprávnené_výdavky_obnova!AL91="","",Oprávnené_výdavky_obnova!AQ91)</f>
        <v/>
      </c>
      <c r="G89" s="183" t="str">
        <f>IF(Oprávnené_výdavky_obnova!AL91="","",Oprávnené_výdavky_obnova!I91)</f>
        <v/>
      </c>
      <c r="H89" s="208" t="str">
        <f>IF(D89="","",SUMIFS(Oprávnené_výdavky_obnova!$K$15:$K$214,JPRL,BO89,Oprávnené_výdavky_obnova!$J$15:$J$214,Oprávnené_výdavky_obnova!$CC$8)+SUMIFS(Oprávnené_výdavky_obnova!$K$15:$K$214,JPRL,BO89,Oprávnené_výdavky_obnova!$J$15:$J$214,Oprávnené_výdavky_obnova!$CC$9))</f>
        <v/>
      </c>
      <c r="I89" s="179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32">
        <f t="array" ref="T89">IF(AND(D89&lt;&gt;"",OR($J$11=Smrek,$K$11=Smrek,$L$11=Smrek,$M$11=Smrek,$N$11=Smrek,$O$11=Smrek,$P$11=Smrek,$Q$11=Smrek,$R$11=Smrek,$S$11=Smrek)),1,0)</f>
        <v>0</v>
      </c>
      <c r="U89" s="132">
        <f t="shared" si="10"/>
        <v>0</v>
      </c>
      <c r="V89" s="164" t="str">
        <f t="array" ref="V89">IF($D89="","",IF(AND(J89&gt;=0.3,I89="nie",Oprávnené_výdavky_obnova!DG91&gt;=0.3,OR($J$11=Smrek)),0,IF(AND(Oprávnené_výdavky_obnova!DG91&gt;=0.3,J89&gt;=0.3),1,0)))</f>
        <v/>
      </c>
      <c r="W89" s="164" t="str">
        <f t="array" ref="W89">IF($D89="","",IF(AND(K89&gt;=0.3,I89="nie",Oprávnené_výdavky_obnova!DH91&gt;=0.3,OR($K$11=Smrek)),0,IF(AND(Oprávnené_výdavky_obnova!DH91&gt;=0.3,K89&gt;=0.3),1,0)))</f>
        <v/>
      </c>
      <c r="X89" s="164" t="str">
        <f t="array" ref="X89">IF($D89="","",IF(AND(L89&gt;=0.3,I89="nie",Oprávnené_výdavky_obnova!DI91&gt;=0.3,OR($L$11=Smrek)),0,IF(AND(Oprávnené_výdavky_obnova!DI91&gt;=0.3,L89&gt;=0.3),1,0)))</f>
        <v/>
      </c>
      <c r="Y89" s="164" t="str">
        <f t="array" ref="Y89">IF($D89="","",IF(AND(M89&gt;=0.3,I89="nie",Oprávnené_výdavky_obnova!DJ91&gt;=0.3,OR($M$11=Smrek)),0,IF(AND(Oprávnené_výdavky_obnova!DJ91&gt;=0.3,M89&gt;=0.3),1,0)))</f>
        <v/>
      </c>
      <c r="Z89" s="164" t="str">
        <f t="array" ref="Z89">IF($D89="","",IF(AND(N89&gt;=0.3,I89="nie",Oprávnené_výdavky_obnova!DK91&gt;=0.3,OR($N$11=Smrek)),0,IF(AND(Oprávnené_výdavky_obnova!DK91&gt;=0.3,N89&gt;=0.3),1,0)))</f>
        <v/>
      </c>
      <c r="AA89" s="164" t="str">
        <f t="array" ref="AA89">IF($D89="","",IF(AND(O89&gt;=0.3,I89="nie",Oprávnené_výdavky_obnova!DL91&gt;=0.3,OR($O$11=Smrek)),0,IF(AND(Oprávnené_výdavky_obnova!DL91&gt;=0.3,O89&gt;=0.3),1,0)))</f>
        <v/>
      </c>
      <c r="AB89" s="164" t="str">
        <f t="array" ref="AB89">IF($D89="","",IF(AND(P89&gt;=0.3,I89="nie",Oprávnené_výdavky_obnova!DM91&gt;=0.3,OR($P$11=Smrek)),0,IF(AND(Oprávnené_výdavky_obnova!DM91&gt;=0.3,P89&gt;=0.3),1,0)))</f>
        <v/>
      </c>
      <c r="AC89" s="164" t="str">
        <f t="array" ref="AC89">IF($D89="","",IF(AND(Q89&gt;=0.3,I89="nie",Oprávnené_výdavky_obnova!DN91&gt;=0.3,OR($Q$11=Smrek)),0,IF(AND(Oprávnené_výdavky_obnova!DN91&gt;=0.3,Q89&gt;=0.3),1,0)))</f>
        <v/>
      </c>
      <c r="AD89" s="164" t="str">
        <f t="array" ref="AD89">IF($D89="","",IF(AND(R89&gt;=0.3,I89="nie",Oprávnené_výdavky_obnova!DO91&gt;=0.3,OR($R$11=Smrek)),0,IF(AND(Oprávnené_výdavky_obnova!DO91&gt;=0.3,R89&gt;=0.3),1,0)))</f>
        <v/>
      </c>
      <c r="AE89" s="164" t="str">
        <f t="array" ref="AE89">IF($D89="","",IF(AND(S89&gt;=0.3,I89="nie",Oprávnené_výdavky_obnova!DP91&gt;=0.3,OR($S$11=Smrek)),0,IF(AND(Oprávnené_výdavky_obnova!DP91&gt;=0.3,S89&gt;=0.3),1,0)))</f>
        <v/>
      </c>
      <c r="AF89" s="164">
        <f t="shared" si="11"/>
        <v>0</v>
      </c>
      <c r="AG89" s="164" t="str">
        <f t="array" ref="AG89">IF($D89="","",IF(AND(J89&gt;=0.1,I89="nie",Oprávnené_výdavky_obnova!DG91&gt;=0.1,OR($J$11=Smrek)),0,IF(AND(Oprávnené_výdavky_obnova!DG91&gt;=0.1,J89&gt;=0.1),1,0)))</f>
        <v/>
      </c>
      <c r="AH89" s="164" t="str">
        <f t="array" ref="AH89">IF($D89="","",IF(AND(K89&gt;=0.1,I89="nie",Oprávnené_výdavky_obnova!DH91&gt;=0.1,OR($K$11=Smrek)),0,IF(AND(Oprávnené_výdavky_obnova!DH91&gt;=0.1,K89&gt;=0.1),1,0)))</f>
        <v/>
      </c>
      <c r="AI89" s="164" t="str">
        <f t="array" ref="AI89">IF($D89="","",IF(AND(L89&gt;=0.1,I89="nie",Oprávnené_výdavky_obnova!DI91&gt;=0.1,OR($L$11=Smrek)),0,IF(AND(Oprávnené_výdavky_obnova!DI91&gt;=0.1,L89&gt;=0.1),1,0)))</f>
        <v/>
      </c>
      <c r="AJ89" s="164" t="str">
        <f t="array" ref="AJ89">IF($D89="","",IF(AND(M89&gt;=0.1,I89="nie",Oprávnené_výdavky_obnova!DJ91&gt;=0.1,OR($M$11=Smrek)),0,IF(AND(Oprávnené_výdavky_obnova!DJ91&gt;=0.1,M89&gt;=0.1),1,0)))</f>
        <v/>
      </c>
      <c r="AK89" s="164" t="str">
        <f t="array" ref="AK89">IF($D89="","",IF(AND(N89&gt;=0.1,I89="nie",Oprávnené_výdavky_obnova!DK91&gt;=0.1,OR($N$11=Smrek)),0,IF(AND(Oprávnené_výdavky_obnova!DK91&gt;=0.1,N89&gt;=0.1),1,0)))</f>
        <v/>
      </c>
      <c r="AL89" s="164" t="str">
        <f t="array" ref="AL89">IF($D89="","",IF(AND(O89&gt;=0.1,I89="nie",Oprávnené_výdavky_obnova!DL91&gt;=0.1,OR($O$11=Smrek)),0,IF(AND(Oprávnené_výdavky_obnova!DL91&gt;=0.1,O89&gt;=0.1),1,0)))</f>
        <v/>
      </c>
      <c r="AM89" s="164" t="str">
        <f t="array" ref="AM89">IF($D89="","",IF(AND(P89&gt;=0.1,I89="nie",Oprávnené_výdavky_obnova!DM91&gt;=0.1,OR($P$11=Smrek)),0,IF(AND(Oprávnené_výdavky_obnova!DM91&gt;=0.1,P89&gt;=0.1),1,0)))</f>
        <v/>
      </c>
      <c r="AN89" s="164" t="str">
        <f t="array" ref="AN89">IF($D89="","",IF(AND(Q89&gt;=0.1,I89="nie",Oprávnené_výdavky_obnova!DN91&gt;=0.1,OR($Q$11=Smrek)),0,IF(AND(Oprávnené_výdavky_obnova!DN91&gt;=0.1,Q89&gt;=0.1),1,0)))</f>
        <v/>
      </c>
      <c r="AO89" s="164" t="str">
        <f t="array" ref="AO89">IF($D89="","",IF(AND(R89&gt;=0.1,I89="nie",Oprávnené_výdavky_obnova!DO91&gt;=0.1,OR($R$11=Smrek)),0,IF(AND(Oprávnené_výdavky_obnova!DO91&gt;=0.1,R89&gt;=0.1),1,0)))</f>
        <v/>
      </c>
      <c r="AP89" s="164" t="str">
        <f t="array" ref="AP89">IF($D89="","",IF(AND(S89&gt;=0.1,I89="nie",Oprávnené_výdavky_obnova!DP91&gt;=0.1,OR($S$11=Smrek)),0,IF(AND(Oprávnené_výdavky_obnova!DP91&gt;=0.1,S89&gt;=0.1),1,0)))</f>
        <v/>
      </c>
      <c r="AQ89" s="164">
        <f t="shared" si="12"/>
        <v>0</v>
      </c>
      <c r="AR89" s="132">
        <f t="shared" si="13"/>
        <v>0</v>
      </c>
      <c r="AS89" s="132" t="str">
        <f t="shared" si="14"/>
        <v/>
      </c>
      <c r="AT89" s="164">
        <f>IF(AND(J89="",OR(Oprávnené_výdavky_obnova!CW91&gt;0,Oprávnené_výdavky_obnova!DG91&gt;0)),1,0)</f>
        <v>0</v>
      </c>
      <c r="AU89" s="164">
        <f>IF(AND(K89="",OR(Oprávnené_výdavky_obnova!CX91&gt;0,Oprávnené_výdavky_obnova!DH91&gt;0)),1,0)</f>
        <v>0</v>
      </c>
      <c r="AV89" s="164">
        <f>IF(AND(L89="",OR(Oprávnené_výdavky_obnova!CY91&gt;0,Oprávnené_výdavky_obnova!DI91&gt;0)),1,0)</f>
        <v>0</v>
      </c>
      <c r="AW89" s="164">
        <f>IF(AND(M89="",OR(Oprávnené_výdavky_obnova!CZ91&gt;0,Oprávnené_výdavky_obnova!DJ91&gt;0)),1,0)</f>
        <v>0</v>
      </c>
      <c r="AX89" s="164">
        <f>IF(AND(N89="",OR(Oprávnené_výdavky_obnova!DA91&gt;0,Oprávnené_výdavky_obnova!DK91&gt;0)),1,0)</f>
        <v>0</v>
      </c>
      <c r="AY89" s="164">
        <f>IF(AND(O89="",OR(Oprávnené_výdavky_obnova!DB91&gt;0,Oprávnené_výdavky_obnova!DL91&gt;0)),1,0)</f>
        <v>0</v>
      </c>
      <c r="AZ89" s="164">
        <f>IF(AND(P89="",OR(Oprávnené_výdavky_obnova!DC91&gt;0,Oprávnené_výdavky_obnova!DM91&gt;0)),1,0)</f>
        <v>0</v>
      </c>
      <c r="BA89" s="164">
        <f>IF(AND(Q89="",OR(Oprávnené_výdavky_obnova!DD91&gt;0,Oprávnené_výdavky_obnova!DN91&gt;0)),1,0)</f>
        <v>0</v>
      </c>
      <c r="BB89" s="164">
        <f>IF(AND(R89="",OR(Oprávnené_výdavky_obnova!DE91&gt;0,Oprávnené_výdavky_obnova!DO91&gt;0)),1,0)</f>
        <v>0</v>
      </c>
      <c r="BC89" s="164">
        <f>IF(AND(S89="",OR(Oprávnené_výdavky_obnova!DF91&gt;0,Oprávnené_výdavky_obnova!DP91&gt;0)),1,0)</f>
        <v>0</v>
      </c>
      <c r="BE89" s="132">
        <f t="array" ref="BE89">IF(AND($J$13=Smrek,OR(V89&gt;=0.3,AG89&gt;=0.1)),1,0)</f>
        <v>0</v>
      </c>
      <c r="BF89" s="132">
        <f t="array" ref="BF89">IF(AND($JK89=Smrek,OR(W89&gt;=0.3,AH89&gt;=0.1)),1,0)</f>
        <v>0</v>
      </c>
      <c r="BG89" s="132">
        <f t="array" ref="BG89">IF(AND($L$13=Smrek,OR(X89&gt;=0.3,AI89&gt;=0.1)),1,0)</f>
        <v>0</v>
      </c>
      <c r="BH89" s="132">
        <f t="array" ref="BH89">IF(AND($M$13=Smrek,OR(Y89&gt;=0.3,AJ89&gt;=0.1)),1,0)</f>
        <v>0</v>
      </c>
      <c r="BI89" s="132">
        <f t="array" ref="BI89">IF(AND($N$13=Smrek,OR(Z89&gt;=0.3,AK89&gt;=0.1)),1,0)</f>
        <v>0</v>
      </c>
      <c r="BJ89" s="132">
        <f t="array" ref="BJ89">IF(AND($O$13=Smrek,OR(AA89&gt;=0.3,AL89&gt;=0.1)),1,0)</f>
        <v>0</v>
      </c>
      <c r="BK89" s="132">
        <f t="array" ref="BK89">IF(AND($P$13=Smrek,OR(AB89&gt;=0.3,AM89&gt;=0.1)),1,0)</f>
        <v>0</v>
      </c>
      <c r="BL89" s="132">
        <f t="array" ref="BL89">IF(AND($Q$13=Smrek,OR(AC89&gt;=0.3,AN89&gt;=0.1)),1,0)</f>
        <v>0</v>
      </c>
      <c r="BM89" s="132">
        <f t="array" ref="BM89">IF(AND($R$13=Smrek,OR(AD89&gt;=0.3,AO89&gt;=0.1)),1,0)</f>
        <v>0</v>
      </c>
      <c r="BN89" s="132">
        <f t="array" ref="BN89">IF(AND($S$13=Smrek,OR(AE89&gt;=0.3,AP89&gt;=0.1)),1,0)</f>
        <v>0</v>
      </c>
      <c r="BO89" s="206" t="str">
        <f t="shared" si="15"/>
        <v/>
      </c>
    </row>
    <row r="90" spans="1:67" ht="17.100000000000001" customHeight="1" x14ac:dyDescent="0.25">
      <c r="A90" s="144">
        <v>78</v>
      </c>
      <c r="B90" s="180" t="str">
        <f>IF(Oprávnené_výdavky_obnova!AL92="","",Oprávnené_výdavky_obnova!AN92)</f>
        <v/>
      </c>
      <c r="C90" s="181" t="str">
        <f>IF(Oprávnené_výdavky_obnova!AL92="","",Oprávnené_výdavky_obnova!B92)</f>
        <v/>
      </c>
      <c r="D90" s="182" t="str">
        <f>IF(Oprávnené_výdavky_obnova!AL92="","",Oprávnené_výdavky_obnova!AO92)</f>
        <v/>
      </c>
      <c r="E90" s="182" t="str">
        <f>IF(Oprávnené_výdavky_obnova!AL92="","",Oprávnené_výdavky_obnova!AP92)</f>
        <v/>
      </c>
      <c r="F90" s="182" t="str">
        <f>IF(Oprávnené_výdavky_obnova!AL92="","",Oprávnené_výdavky_obnova!AQ92)</f>
        <v/>
      </c>
      <c r="G90" s="183" t="str">
        <f>IF(Oprávnené_výdavky_obnova!AL92="","",Oprávnené_výdavky_obnova!I92)</f>
        <v/>
      </c>
      <c r="H90" s="208" t="str">
        <f>IF(D90="","",SUMIFS(Oprávnené_výdavky_obnova!$K$15:$K$214,JPRL,BO90,Oprávnené_výdavky_obnova!$J$15:$J$214,Oprávnené_výdavky_obnova!$CC$8)+SUMIFS(Oprávnené_výdavky_obnova!$K$15:$K$214,JPRL,BO90,Oprávnené_výdavky_obnova!$J$15:$J$214,Oprávnené_výdavky_obnova!$CC$9))</f>
        <v/>
      </c>
      <c r="I90" s="179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32">
        <f t="array" ref="T90">IF(AND(D90&lt;&gt;"",OR($J$11=Smrek,$K$11=Smrek,$L$11=Smrek,$M$11=Smrek,$N$11=Smrek,$O$11=Smrek,$P$11=Smrek,$Q$11=Smrek,$R$11=Smrek,$S$11=Smrek)),1,0)</f>
        <v>0</v>
      </c>
      <c r="U90" s="132">
        <f t="shared" si="10"/>
        <v>0</v>
      </c>
      <c r="V90" s="164" t="str">
        <f t="array" ref="V90">IF($D90="","",IF(AND(J90&gt;=0.3,I90="nie",Oprávnené_výdavky_obnova!DG92&gt;=0.3,OR($J$11=Smrek)),0,IF(AND(Oprávnené_výdavky_obnova!DG92&gt;=0.3,J90&gt;=0.3),1,0)))</f>
        <v/>
      </c>
      <c r="W90" s="164" t="str">
        <f t="array" ref="W90">IF($D90="","",IF(AND(K90&gt;=0.3,I90="nie",Oprávnené_výdavky_obnova!DH92&gt;=0.3,OR($K$11=Smrek)),0,IF(AND(Oprávnené_výdavky_obnova!DH92&gt;=0.3,K90&gt;=0.3),1,0)))</f>
        <v/>
      </c>
      <c r="X90" s="164" t="str">
        <f t="array" ref="X90">IF($D90="","",IF(AND(L90&gt;=0.3,I90="nie",Oprávnené_výdavky_obnova!DI92&gt;=0.3,OR($L$11=Smrek)),0,IF(AND(Oprávnené_výdavky_obnova!DI92&gt;=0.3,L90&gt;=0.3),1,0)))</f>
        <v/>
      </c>
      <c r="Y90" s="164" t="str">
        <f t="array" ref="Y90">IF($D90="","",IF(AND(M90&gt;=0.3,I90="nie",Oprávnené_výdavky_obnova!DJ92&gt;=0.3,OR($M$11=Smrek)),0,IF(AND(Oprávnené_výdavky_obnova!DJ92&gt;=0.3,M90&gt;=0.3),1,0)))</f>
        <v/>
      </c>
      <c r="Z90" s="164" t="str">
        <f t="array" ref="Z90">IF($D90="","",IF(AND(N90&gt;=0.3,I90="nie",Oprávnené_výdavky_obnova!DK92&gt;=0.3,OR($N$11=Smrek)),0,IF(AND(Oprávnené_výdavky_obnova!DK92&gt;=0.3,N90&gt;=0.3),1,0)))</f>
        <v/>
      </c>
      <c r="AA90" s="164" t="str">
        <f t="array" ref="AA90">IF($D90="","",IF(AND(O90&gt;=0.3,I90="nie",Oprávnené_výdavky_obnova!DL92&gt;=0.3,OR($O$11=Smrek)),0,IF(AND(Oprávnené_výdavky_obnova!DL92&gt;=0.3,O90&gt;=0.3),1,0)))</f>
        <v/>
      </c>
      <c r="AB90" s="164" t="str">
        <f t="array" ref="AB90">IF($D90="","",IF(AND(P90&gt;=0.3,I90="nie",Oprávnené_výdavky_obnova!DM92&gt;=0.3,OR($P$11=Smrek)),0,IF(AND(Oprávnené_výdavky_obnova!DM92&gt;=0.3,P90&gt;=0.3),1,0)))</f>
        <v/>
      </c>
      <c r="AC90" s="164" t="str">
        <f t="array" ref="AC90">IF($D90="","",IF(AND(Q90&gt;=0.3,I90="nie",Oprávnené_výdavky_obnova!DN92&gt;=0.3,OR($Q$11=Smrek)),0,IF(AND(Oprávnené_výdavky_obnova!DN92&gt;=0.3,Q90&gt;=0.3),1,0)))</f>
        <v/>
      </c>
      <c r="AD90" s="164" t="str">
        <f t="array" ref="AD90">IF($D90="","",IF(AND(R90&gt;=0.3,I90="nie",Oprávnené_výdavky_obnova!DO92&gt;=0.3,OR($R$11=Smrek)),0,IF(AND(Oprávnené_výdavky_obnova!DO92&gt;=0.3,R90&gt;=0.3),1,0)))</f>
        <v/>
      </c>
      <c r="AE90" s="164" t="str">
        <f t="array" ref="AE90">IF($D90="","",IF(AND(S90&gt;=0.3,I90="nie",Oprávnené_výdavky_obnova!DP92&gt;=0.3,OR($S$11=Smrek)),0,IF(AND(Oprávnené_výdavky_obnova!DP92&gt;=0.3,S90&gt;=0.3),1,0)))</f>
        <v/>
      </c>
      <c r="AF90" s="164">
        <f t="shared" si="11"/>
        <v>0</v>
      </c>
      <c r="AG90" s="164" t="str">
        <f t="array" ref="AG90">IF($D90="","",IF(AND(J90&gt;=0.1,I90="nie",Oprávnené_výdavky_obnova!DG92&gt;=0.1,OR($J$11=Smrek)),0,IF(AND(Oprávnené_výdavky_obnova!DG92&gt;=0.1,J90&gt;=0.1),1,0)))</f>
        <v/>
      </c>
      <c r="AH90" s="164" t="str">
        <f t="array" ref="AH90">IF($D90="","",IF(AND(K90&gt;=0.1,I90="nie",Oprávnené_výdavky_obnova!DH92&gt;=0.1,OR($K$11=Smrek)),0,IF(AND(Oprávnené_výdavky_obnova!DH92&gt;=0.1,K90&gt;=0.1),1,0)))</f>
        <v/>
      </c>
      <c r="AI90" s="164" t="str">
        <f t="array" ref="AI90">IF($D90="","",IF(AND(L90&gt;=0.1,I90="nie",Oprávnené_výdavky_obnova!DI92&gt;=0.1,OR($L$11=Smrek)),0,IF(AND(Oprávnené_výdavky_obnova!DI92&gt;=0.1,L90&gt;=0.1),1,0)))</f>
        <v/>
      </c>
      <c r="AJ90" s="164" t="str">
        <f t="array" ref="AJ90">IF($D90="","",IF(AND(M90&gt;=0.1,I90="nie",Oprávnené_výdavky_obnova!DJ92&gt;=0.1,OR($M$11=Smrek)),0,IF(AND(Oprávnené_výdavky_obnova!DJ92&gt;=0.1,M90&gt;=0.1),1,0)))</f>
        <v/>
      </c>
      <c r="AK90" s="164" t="str">
        <f t="array" ref="AK90">IF($D90="","",IF(AND(N90&gt;=0.1,I90="nie",Oprávnené_výdavky_obnova!DK92&gt;=0.1,OR($N$11=Smrek)),0,IF(AND(Oprávnené_výdavky_obnova!DK92&gt;=0.1,N90&gt;=0.1),1,0)))</f>
        <v/>
      </c>
      <c r="AL90" s="164" t="str">
        <f t="array" ref="AL90">IF($D90="","",IF(AND(O90&gt;=0.1,I90="nie",Oprávnené_výdavky_obnova!DL92&gt;=0.1,OR($O$11=Smrek)),0,IF(AND(Oprávnené_výdavky_obnova!DL92&gt;=0.1,O90&gt;=0.1),1,0)))</f>
        <v/>
      </c>
      <c r="AM90" s="164" t="str">
        <f t="array" ref="AM90">IF($D90="","",IF(AND(P90&gt;=0.1,I90="nie",Oprávnené_výdavky_obnova!DM92&gt;=0.1,OR($P$11=Smrek)),0,IF(AND(Oprávnené_výdavky_obnova!DM92&gt;=0.1,P90&gt;=0.1),1,0)))</f>
        <v/>
      </c>
      <c r="AN90" s="164" t="str">
        <f t="array" ref="AN90">IF($D90="","",IF(AND(Q90&gt;=0.1,I90="nie",Oprávnené_výdavky_obnova!DN92&gt;=0.1,OR($Q$11=Smrek)),0,IF(AND(Oprávnené_výdavky_obnova!DN92&gt;=0.1,Q90&gt;=0.1),1,0)))</f>
        <v/>
      </c>
      <c r="AO90" s="164" t="str">
        <f t="array" ref="AO90">IF($D90="","",IF(AND(R90&gt;=0.1,I90="nie",Oprávnené_výdavky_obnova!DO92&gt;=0.1,OR($R$11=Smrek)),0,IF(AND(Oprávnené_výdavky_obnova!DO92&gt;=0.1,R90&gt;=0.1),1,0)))</f>
        <v/>
      </c>
      <c r="AP90" s="164" t="str">
        <f t="array" ref="AP90">IF($D90="","",IF(AND(S90&gt;=0.1,I90="nie",Oprávnené_výdavky_obnova!DP92&gt;=0.1,OR($S$11=Smrek)),0,IF(AND(Oprávnené_výdavky_obnova!DP92&gt;=0.1,S90&gt;=0.1),1,0)))</f>
        <v/>
      </c>
      <c r="AQ90" s="164">
        <f t="shared" si="12"/>
        <v>0</v>
      </c>
      <c r="AR90" s="132">
        <f t="shared" si="13"/>
        <v>0</v>
      </c>
      <c r="AS90" s="132" t="str">
        <f t="shared" si="14"/>
        <v/>
      </c>
      <c r="AT90" s="164">
        <f>IF(AND(J90="",OR(Oprávnené_výdavky_obnova!CW92&gt;0,Oprávnené_výdavky_obnova!DG92&gt;0)),1,0)</f>
        <v>0</v>
      </c>
      <c r="AU90" s="164">
        <f>IF(AND(K90="",OR(Oprávnené_výdavky_obnova!CX92&gt;0,Oprávnené_výdavky_obnova!DH92&gt;0)),1,0)</f>
        <v>0</v>
      </c>
      <c r="AV90" s="164">
        <f>IF(AND(L90="",OR(Oprávnené_výdavky_obnova!CY92&gt;0,Oprávnené_výdavky_obnova!DI92&gt;0)),1,0)</f>
        <v>0</v>
      </c>
      <c r="AW90" s="164">
        <f>IF(AND(M90="",OR(Oprávnené_výdavky_obnova!CZ92&gt;0,Oprávnené_výdavky_obnova!DJ92&gt;0)),1,0)</f>
        <v>0</v>
      </c>
      <c r="AX90" s="164">
        <f>IF(AND(N90="",OR(Oprávnené_výdavky_obnova!DA92&gt;0,Oprávnené_výdavky_obnova!DK92&gt;0)),1,0)</f>
        <v>0</v>
      </c>
      <c r="AY90" s="164">
        <f>IF(AND(O90="",OR(Oprávnené_výdavky_obnova!DB92&gt;0,Oprávnené_výdavky_obnova!DL92&gt;0)),1,0)</f>
        <v>0</v>
      </c>
      <c r="AZ90" s="164">
        <f>IF(AND(P90="",OR(Oprávnené_výdavky_obnova!DC92&gt;0,Oprávnené_výdavky_obnova!DM92&gt;0)),1,0)</f>
        <v>0</v>
      </c>
      <c r="BA90" s="164">
        <f>IF(AND(Q90="",OR(Oprávnené_výdavky_obnova!DD92&gt;0,Oprávnené_výdavky_obnova!DN92&gt;0)),1,0)</f>
        <v>0</v>
      </c>
      <c r="BB90" s="164">
        <f>IF(AND(R90="",OR(Oprávnené_výdavky_obnova!DE92&gt;0,Oprávnené_výdavky_obnova!DO92&gt;0)),1,0)</f>
        <v>0</v>
      </c>
      <c r="BC90" s="164">
        <f>IF(AND(S90="",OR(Oprávnené_výdavky_obnova!DF92&gt;0,Oprávnené_výdavky_obnova!DP92&gt;0)),1,0)</f>
        <v>0</v>
      </c>
      <c r="BE90" s="132">
        <f t="array" ref="BE90">IF(AND($J$13=Smrek,OR(V90&gt;=0.3,AG90&gt;=0.1)),1,0)</f>
        <v>0</v>
      </c>
      <c r="BF90" s="132">
        <f t="array" ref="BF90">IF(AND($JK90=Smrek,OR(W90&gt;=0.3,AH90&gt;=0.1)),1,0)</f>
        <v>0</v>
      </c>
      <c r="BG90" s="132">
        <f t="array" ref="BG90">IF(AND($L$13=Smrek,OR(X90&gt;=0.3,AI90&gt;=0.1)),1,0)</f>
        <v>0</v>
      </c>
      <c r="BH90" s="132">
        <f t="array" ref="BH90">IF(AND($M$13=Smrek,OR(Y90&gt;=0.3,AJ90&gt;=0.1)),1,0)</f>
        <v>0</v>
      </c>
      <c r="BI90" s="132">
        <f t="array" ref="BI90">IF(AND($N$13=Smrek,OR(Z90&gt;=0.3,AK90&gt;=0.1)),1,0)</f>
        <v>0</v>
      </c>
      <c r="BJ90" s="132">
        <f t="array" ref="BJ90">IF(AND($O$13=Smrek,OR(AA90&gt;=0.3,AL90&gt;=0.1)),1,0)</f>
        <v>0</v>
      </c>
      <c r="BK90" s="132">
        <f t="array" ref="BK90">IF(AND($P$13=Smrek,OR(AB90&gt;=0.3,AM90&gt;=0.1)),1,0)</f>
        <v>0</v>
      </c>
      <c r="BL90" s="132">
        <f t="array" ref="BL90">IF(AND($Q$13=Smrek,OR(AC90&gt;=0.3,AN90&gt;=0.1)),1,0)</f>
        <v>0</v>
      </c>
      <c r="BM90" s="132">
        <f t="array" ref="BM90">IF(AND($R$13=Smrek,OR(AD90&gt;=0.3,AO90&gt;=0.1)),1,0)</f>
        <v>0</v>
      </c>
      <c r="BN90" s="132">
        <f t="array" ref="BN90">IF(AND($S$13=Smrek,OR(AE90&gt;=0.3,AP90&gt;=0.1)),1,0)</f>
        <v>0</v>
      </c>
      <c r="BO90" s="206" t="str">
        <f t="shared" si="15"/>
        <v/>
      </c>
    </row>
    <row r="91" spans="1:67" ht="17.100000000000001" customHeight="1" x14ac:dyDescent="0.25">
      <c r="A91" s="144">
        <v>79</v>
      </c>
      <c r="B91" s="180" t="str">
        <f>IF(Oprávnené_výdavky_obnova!AL93="","",Oprávnené_výdavky_obnova!AN93)</f>
        <v/>
      </c>
      <c r="C91" s="181" t="str">
        <f>IF(Oprávnené_výdavky_obnova!AL93="","",Oprávnené_výdavky_obnova!B93)</f>
        <v/>
      </c>
      <c r="D91" s="182" t="str">
        <f>IF(Oprávnené_výdavky_obnova!AL93="","",Oprávnené_výdavky_obnova!AO93)</f>
        <v/>
      </c>
      <c r="E91" s="182" t="str">
        <f>IF(Oprávnené_výdavky_obnova!AL93="","",Oprávnené_výdavky_obnova!AP93)</f>
        <v/>
      </c>
      <c r="F91" s="182" t="str">
        <f>IF(Oprávnené_výdavky_obnova!AL93="","",Oprávnené_výdavky_obnova!AQ93)</f>
        <v/>
      </c>
      <c r="G91" s="183" t="str">
        <f>IF(Oprávnené_výdavky_obnova!AL93="","",Oprávnené_výdavky_obnova!I93)</f>
        <v/>
      </c>
      <c r="H91" s="208" t="str">
        <f>IF(D91="","",SUMIFS(Oprávnené_výdavky_obnova!$K$15:$K$214,JPRL,BO91,Oprávnené_výdavky_obnova!$J$15:$J$214,Oprávnené_výdavky_obnova!$CC$8)+SUMIFS(Oprávnené_výdavky_obnova!$K$15:$K$214,JPRL,BO91,Oprávnené_výdavky_obnova!$J$15:$J$214,Oprávnené_výdavky_obnova!$CC$9))</f>
        <v/>
      </c>
      <c r="I91" s="179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32">
        <f t="array" ref="T91">IF(AND(D91&lt;&gt;"",OR($J$11=Smrek,$K$11=Smrek,$L$11=Smrek,$M$11=Smrek,$N$11=Smrek,$O$11=Smrek,$P$11=Smrek,$Q$11=Smrek,$R$11=Smrek,$S$11=Smrek)),1,0)</f>
        <v>0</v>
      </c>
      <c r="U91" s="132">
        <f t="shared" si="10"/>
        <v>0</v>
      </c>
      <c r="V91" s="164" t="str">
        <f t="array" ref="V91">IF($D91="","",IF(AND(J91&gt;=0.3,I91="nie",Oprávnené_výdavky_obnova!DG93&gt;=0.3,OR($J$11=Smrek)),0,IF(AND(Oprávnené_výdavky_obnova!DG93&gt;=0.3,J91&gt;=0.3),1,0)))</f>
        <v/>
      </c>
      <c r="W91" s="164" t="str">
        <f t="array" ref="W91">IF($D91="","",IF(AND(K91&gt;=0.3,I91="nie",Oprávnené_výdavky_obnova!DH93&gt;=0.3,OR($K$11=Smrek)),0,IF(AND(Oprávnené_výdavky_obnova!DH93&gt;=0.3,K91&gt;=0.3),1,0)))</f>
        <v/>
      </c>
      <c r="X91" s="164" t="str">
        <f t="array" ref="X91">IF($D91="","",IF(AND(L91&gt;=0.3,I91="nie",Oprávnené_výdavky_obnova!DI93&gt;=0.3,OR($L$11=Smrek)),0,IF(AND(Oprávnené_výdavky_obnova!DI93&gt;=0.3,L91&gt;=0.3),1,0)))</f>
        <v/>
      </c>
      <c r="Y91" s="164" t="str">
        <f t="array" ref="Y91">IF($D91="","",IF(AND(M91&gt;=0.3,I91="nie",Oprávnené_výdavky_obnova!DJ93&gt;=0.3,OR($M$11=Smrek)),0,IF(AND(Oprávnené_výdavky_obnova!DJ93&gt;=0.3,M91&gt;=0.3),1,0)))</f>
        <v/>
      </c>
      <c r="Z91" s="164" t="str">
        <f t="array" ref="Z91">IF($D91="","",IF(AND(N91&gt;=0.3,I91="nie",Oprávnené_výdavky_obnova!DK93&gt;=0.3,OR($N$11=Smrek)),0,IF(AND(Oprávnené_výdavky_obnova!DK93&gt;=0.3,N91&gt;=0.3),1,0)))</f>
        <v/>
      </c>
      <c r="AA91" s="164" t="str">
        <f t="array" ref="AA91">IF($D91="","",IF(AND(O91&gt;=0.3,I91="nie",Oprávnené_výdavky_obnova!DL93&gt;=0.3,OR($O$11=Smrek)),0,IF(AND(Oprávnené_výdavky_obnova!DL93&gt;=0.3,O91&gt;=0.3),1,0)))</f>
        <v/>
      </c>
      <c r="AB91" s="164" t="str">
        <f t="array" ref="AB91">IF($D91="","",IF(AND(P91&gt;=0.3,I91="nie",Oprávnené_výdavky_obnova!DM93&gt;=0.3,OR($P$11=Smrek)),0,IF(AND(Oprávnené_výdavky_obnova!DM93&gt;=0.3,P91&gt;=0.3),1,0)))</f>
        <v/>
      </c>
      <c r="AC91" s="164" t="str">
        <f t="array" ref="AC91">IF($D91="","",IF(AND(Q91&gt;=0.3,I91="nie",Oprávnené_výdavky_obnova!DN93&gt;=0.3,OR($Q$11=Smrek)),0,IF(AND(Oprávnené_výdavky_obnova!DN93&gt;=0.3,Q91&gt;=0.3),1,0)))</f>
        <v/>
      </c>
      <c r="AD91" s="164" t="str">
        <f t="array" ref="AD91">IF($D91="","",IF(AND(R91&gt;=0.3,I91="nie",Oprávnené_výdavky_obnova!DO93&gt;=0.3,OR($R$11=Smrek)),0,IF(AND(Oprávnené_výdavky_obnova!DO93&gt;=0.3,R91&gt;=0.3),1,0)))</f>
        <v/>
      </c>
      <c r="AE91" s="164" t="str">
        <f t="array" ref="AE91">IF($D91="","",IF(AND(S91&gt;=0.3,I91="nie",Oprávnené_výdavky_obnova!DP93&gt;=0.3,OR($S$11=Smrek)),0,IF(AND(Oprávnené_výdavky_obnova!DP93&gt;=0.3,S91&gt;=0.3),1,0)))</f>
        <v/>
      </c>
      <c r="AF91" s="164">
        <f t="shared" si="11"/>
        <v>0</v>
      </c>
      <c r="AG91" s="164" t="str">
        <f t="array" ref="AG91">IF($D91="","",IF(AND(J91&gt;=0.1,I91="nie",Oprávnené_výdavky_obnova!DG93&gt;=0.1,OR($J$11=Smrek)),0,IF(AND(Oprávnené_výdavky_obnova!DG93&gt;=0.1,J91&gt;=0.1),1,0)))</f>
        <v/>
      </c>
      <c r="AH91" s="164" t="str">
        <f t="array" ref="AH91">IF($D91="","",IF(AND(K91&gt;=0.1,I91="nie",Oprávnené_výdavky_obnova!DH93&gt;=0.1,OR($K$11=Smrek)),0,IF(AND(Oprávnené_výdavky_obnova!DH93&gt;=0.1,K91&gt;=0.1),1,0)))</f>
        <v/>
      </c>
      <c r="AI91" s="164" t="str">
        <f t="array" ref="AI91">IF($D91="","",IF(AND(L91&gt;=0.1,I91="nie",Oprávnené_výdavky_obnova!DI93&gt;=0.1,OR($L$11=Smrek)),0,IF(AND(Oprávnené_výdavky_obnova!DI93&gt;=0.1,L91&gt;=0.1),1,0)))</f>
        <v/>
      </c>
      <c r="AJ91" s="164" t="str">
        <f t="array" ref="AJ91">IF($D91="","",IF(AND(M91&gt;=0.1,I91="nie",Oprávnené_výdavky_obnova!DJ93&gt;=0.1,OR($M$11=Smrek)),0,IF(AND(Oprávnené_výdavky_obnova!DJ93&gt;=0.1,M91&gt;=0.1),1,0)))</f>
        <v/>
      </c>
      <c r="AK91" s="164" t="str">
        <f t="array" ref="AK91">IF($D91="","",IF(AND(N91&gt;=0.1,I91="nie",Oprávnené_výdavky_obnova!DK93&gt;=0.1,OR($N$11=Smrek)),0,IF(AND(Oprávnené_výdavky_obnova!DK93&gt;=0.1,N91&gt;=0.1),1,0)))</f>
        <v/>
      </c>
      <c r="AL91" s="164" t="str">
        <f t="array" ref="AL91">IF($D91="","",IF(AND(O91&gt;=0.1,I91="nie",Oprávnené_výdavky_obnova!DL93&gt;=0.1,OR($O$11=Smrek)),0,IF(AND(Oprávnené_výdavky_obnova!DL93&gt;=0.1,O91&gt;=0.1),1,0)))</f>
        <v/>
      </c>
      <c r="AM91" s="164" t="str">
        <f t="array" ref="AM91">IF($D91="","",IF(AND(P91&gt;=0.1,I91="nie",Oprávnené_výdavky_obnova!DM93&gt;=0.1,OR($P$11=Smrek)),0,IF(AND(Oprávnené_výdavky_obnova!DM93&gt;=0.1,P91&gt;=0.1),1,0)))</f>
        <v/>
      </c>
      <c r="AN91" s="164" t="str">
        <f t="array" ref="AN91">IF($D91="","",IF(AND(Q91&gt;=0.1,I91="nie",Oprávnené_výdavky_obnova!DN93&gt;=0.1,OR($Q$11=Smrek)),0,IF(AND(Oprávnené_výdavky_obnova!DN93&gt;=0.1,Q91&gt;=0.1),1,0)))</f>
        <v/>
      </c>
      <c r="AO91" s="164" t="str">
        <f t="array" ref="AO91">IF($D91="","",IF(AND(R91&gt;=0.1,I91="nie",Oprávnené_výdavky_obnova!DO93&gt;=0.1,OR($R$11=Smrek)),0,IF(AND(Oprávnené_výdavky_obnova!DO93&gt;=0.1,R91&gt;=0.1),1,0)))</f>
        <v/>
      </c>
      <c r="AP91" s="164" t="str">
        <f t="array" ref="AP91">IF($D91="","",IF(AND(S91&gt;=0.1,I91="nie",Oprávnené_výdavky_obnova!DP93&gt;=0.1,OR($S$11=Smrek)),0,IF(AND(Oprávnené_výdavky_obnova!DP93&gt;=0.1,S91&gt;=0.1),1,0)))</f>
        <v/>
      </c>
      <c r="AQ91" s="164">
        <f t="shared" si="12"/>
        <v>0</v>
      </c>
      <c r="AR91" s="132">
        <f t="shared" si="13"/>
        <v>0</v>
      </c>
      <c r="AS91" s="132" t="str">
        <f t="shared" si="14"/>
        <v/>
      </c>
      <c r="AT91" s="164">
        <f>IF(AND(J91="",OR(Oprávnené_výdavky_obnova!CW93&gt;0,Oprávnené_výdavky_obnova!DG93&gt;0)),1,0)</f>
        <v>0</v>
      </c>
      <c r="AU91" s="164">
        <f>IF(AND(K91="",OR(Oprávnené_výdavky_obnova!CX93&gt;0,Oprávnené_výdavky_obnova!DH93&gt;0)),1,0)</f>
        <v>0</v>
      </c>
      <c r="AV91" s="164">
        <f>IF(AND(L91="",OR(Oprávnené_výdavky_obnova!CY93&gt;0,Oprávnené_výdavky_obnova!DI93&gt;0)),1,0)</f>
        <v>0</v>
      </c>
      <c r="AW91" s="164">
        <f>IF(AND(M91="",OR(Oprávnené_výdavky_obnova!CZ93&gt;0,Oprávnené_výdavky_obnova!DJ93&gt;0)),1,0)</f>
        <v>0</v>
      </c>
      <c r="AX91" s="164">
        <f>IF(AND(N91="",OR(Oprávnené_výdavky_obnova!DA93&gt;0,Oprávnené_výdavky_obnova!DK93&gt;0)),1,0)</f>
        <v>0</v>
      </c>
      <c r="AY91" s="164">
        <f>IF(AND(O91="",OR(Oprávnené_výdavky_obnova!DB93&gt;0,Oprávnené_výdavky_obnova!DL93&gt;0)),1,0)</f>
        <v>0</v>
      </c>
      <c r="AZ91" s="164">
        <f>IF(AND(P91="",OR(Oprávnené_výdavky_obnova!DC93&gt;0,Oprávnené_výdavky_obnova!DM93&gt;0)),1,0)</f>
        <v>0</v>
      </c>
      <c r="BA91" s="164">
        <f>IF(AND(Q91="",OR(Oprávnené_výdavky_obnova!DD93&gt;0,Oprávnené_výdavky_obnova!DN93&gt;0)),1,0)</f>
        <v>0</v>
      </c>
      <c r="BB91" s="164">
        <f>IF(AND(R91="",OR(Oprávnené_výdavky_obnova!DE93&gt;0,Oprávnené_výdavky_obnova!DO93&gt;0)),1,0)</f>
        <v>0</v>
      </c>
      <c r="BC91" s="164">
        <f>IF(AND(S91="",OR(Oprávnené_výdavky_obnova!DF93&gt;0,Oprávnené_výdavky_obnova!DP93&gt;0)),1,0)</f>
        <v>0</v>
      </c>
      <c r="BE91" s="132">
        <f t="array" ref="BE91">IF(AND($J$13=Smrek,OR(V91&gt;=0.3,AG91&gt;=0.1)),1,0)</f>
        <v>0</v>
      </c>
      <c r="BF91" s="132">
        <f t="array" ref="BF91">IF(AND($JK91=Smrek,OR(W91&gt;=0.3,AH91&gt;=0.1)),1,0)</f>
        <v>0</v>
      </c>
      <c r="BG91" s="132">
        <f t="array" ref="BG91">IF(AND($L$13=Smrek,OR(X91&gt;=0.3,AI91&gt;=0.1)),1,0)</f>
        <v>0</v>
      </c>
      <c r="BH91" s="132">
        <f t="array" ref="BH91">IF(AND($M$13=Smrek,OR(Y91&gt;=0.3,AJ91&gt;=0.1)),1,0)</f>
        <v>0</v>
      </c>
      <c r="BI91" s="132">
        <f t="array" ref="BI91">IF(AND($N$13=Smrek,OR(Z91&gt;=0.3,AK91&gt;=0.1)),1,0)</f>
        <v>0</v>
      </c>
      <c r="BJ91" s="132">
        <f t="array" ref="BJ91">IF(AND($O$13=Smrek,OR(AA91&gt;=0.3,AL91&gt;=0.1)),1,0)</f>
        <v>0</v>
      </c>
      <c r="BK91" s="132">
        <f t="array" ref="BK91">IF(AND($P$13=Smrek,OR(AB91&gt;=0.3,AM91&gt;=0.1)),1,0)</f>
        <v>0</v>
      </c>
      <c r="BL91" s="132">
        <f t="array" ref="BL91">IF(AND($Q$13=Smrek,OR(AC91&gt;=0.3,AN91&gt;=0.1)),1,0)</f>
        <v>0</v>
      </c>
      <c r="BM91" s="132">
        <f t="array" ref="BM91">IF(AND($R$13=Smrek,OR(AD91&gt;=0.3,AO91&gt;=0.1)),1,0)</f>
        <v>0</v>
      </c>
      <c r="BN91" s="132">
        <f t="array" ref="BN91">IF(AND($S$13=Smrek,OR(AE91&gt;=0.3,AP91&gt;=0.1)),1,0)</f>
        <v>0</v>
      </c>
      <c r="BO91" s="206" t="str">
        <f t="shared" si="15"/>
        <v/>
      </c>
    </row>
    <row r="92" spans="1:67" ht="17.100000000000001" customHeight="1" x14ac:dyDescent="0.25">
      <c r="A92" s="144">
        <v>80</v>
      </c>
      <c r="B92" s="180" t="str">
        <f>IF(Oprávnené_výdavky_obnova!AL94="","",Oprávnené_výdavky_obnova!AN94)</f>
        <v/>
      </c>
      <c r="C92" s="181" t="str">
        <f>IF(Oprávnené_výdavky_obnova!AL94="","",Oprávnené_výdavky_obnova!B94)</f>
        <v/>
      </c>
      <c r="D92" s="182" t="str">
        <f>IF(Oprávnené_výdavky_obnova!AL94="","",Oprávnené_výdavky_obnova!AO94)</f>
        <v/>
      </c>
      <c r="E92" s="182" t="str">
        <f>IF(Oprávnené_výdavky_obnova!AL94="","",Oprávnené_výdavky_obnova!AP94)</f>
        <v/>
      </c>
      <c r="F92" s="182" t="str">
        <f>IF(Oprávnené_výdavky_obnova!AL94="","",Oprávnené_výdavky_obnova!AQ94)</f>
        <v/>
      </c>
      <c r="G92" s="183" t="str">
        <f>IF(Oprávnené_výdavky_obnova!AL94="","",Oprávnené_výdavky_obnova!I94)</f>
        <v/>
      </c>
      <c r="H92" s="208" t="str">
        <f>IF(D92="","",SUMIFS(Oprávnené_výdavky_obnova!$K$15:$K$214,JPRL,BO92,Oprávnené_výdavky_obnova!$J$15:$J$214,Oprávnené_výdavky_obnova!$CC$8)+SUMIFS(Oprávnené_výdavky_obnova!$K$15:$K$214,JPRL,BO92,Oprávnené_výdavky_obnova!$J$15:$J$214,Oprávnené_výdavky_obnova!$CC$9))</f>
        <v/>
      </c>
      <c r="I92" s="179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32">
        <f t="array" ref="T92">IF(AND(D92&lt;&gt;"",OR($J$11=Smrek,$K$11=Smrek,$L$11=Smrek,$M$11=Smrek,$N$11=Smrek,$O$11=Smrek,$P$11=Smrek,$Q$11=Smrek,$R$11=Smrek,$S$11=Smrek)),1,0)</f>
        <v>0</v>
      </c>
      <c r="U92" s="132">
        <f t="shared" si="10"/>
        <v>0</v>
      </c>
      <c r="V92" s="164" t="str">
        <f t="array" ref="V92">IF($D92="","",IF(AND(J92&gt;=0.3,I92="nie",Oprávnené_výdavky_obnova!DG94&gt;=0.3,OR($J$11=Smrek)),0,IF(AND(Oprávnené_výdavky_obnova!DG94&gt;=0.3,J92&gt;=0.3),1,0)))</f>
        <v/>
      </c>
      <c r="W92" s="164" t="str">
        <f t="array" ref="W92">IF($D92="","",IF(AND(K92&gt;=0.3,I92="nie",Oprávnené_výdavky_obnova!DH94&gt;=0.3,OR($K$11=Smrek)),0,IF(AND(Oprávnené_výdavky_obnova!DH94&gt;=0.3,K92&gt;=0.3),1,0)))</f>
        <v/>
      </c>
      <c r="X92" s="164" t="str">
        <f t="array" ref="X92">IF($D92="","",IF(AND(L92&gt;=0.3,I92="nie",Oprávnené_výdavky_obnova!DI94&gt;=0.3,OR($L$11=Smrek)),0,IF(AND(Oprávnené_výdavky_obnova!DI94&gt;=0.3,L92&gt;=0.3),1,0)))</f>
        <v/>
      </c>
      <c r="Y92" s="164" t="str">
        <f t="array" ref="Y92">IF($D92="","",IF(AND(M92&gt;=0.3,I92="nie",Oprávnené_výdavky_obnova!DJ94&gt;=0.3,OR($M$11=Smrek)),0,IF(AND(Oprávnené_výdavky_obnova!DJ94&gt;=0.3,M92&gt;=0.3),1,0)))</f>
        <v/>
      </c>
      <c r="Z92" s="164" t="str">
        <f t="array" ref="Z92">IF($D92="","",IF(AND(N92&gt;=0.3,I92="nie",Oprávnené_výdavky_obnova!DK94&gt;=0.3,OR($N$11=Smrek)),0,IF(AND(Oprávnené_výdavky_obnova!DK94&gt;=0.3,N92&gt;=0.3),1,0)))</f>
        <v/>
      </c>
      <c r="AA92" s="164" t="str">
        <f t="array" ref="AA92">IF($D92="","",IF(AND(O92&gt;=0.3,I92="nie",Oprávnené_výdavky_obnova!DL94&gt;=0.3,OR($O$11=Smrek)),0,IF(AND(Oprávnené_výdavky_obnova!DL94&gt;=0.3,O92&gt;=0.3),1,0)))</f>
        <v/>
      </c>
      <c r="AB92" s="164" t="str">
        <f t="array" ref="AB92">IF($D92="","",IF(AND(P92&gt;=0.3,I92="nie",Oprávnené_výdavky_obnova!DM94&gt;=0.3,OR($P$11=Smrek)),0,IF(AND(Oprávnené_výdavky_obnova!DM94&gt;=0.3,P92&gt;=0.3),1,0)))</f>
        <v/>
      </c>
      <c r="AC92" s="164" t="str">
        <f t="array" ref="AC92">IF($D92="","",IF(AND(Q92&gt;=0.3,I92="nie",Oprávnené_výdavky_obnova!DN94&gt;=0.3,OR($Q$11=Smrek)),0,IF(AND(Oprávnené_výdavky_obnova!DN94&gt;=0.3,Q92&gt;=0.3),1,0)))</f>
        <v/>
      </c>
      <c r="AD92" s="164" t="str">
        <f t="array" ref="AD92">IF($D92="","",IF(AND(R92&gt;=0.3,I92="nie",Oprávnené_výdavky_obnova!DO94&gt;=0.3,OR($R$11=Smrek)),0,IF(AND(Oprávnené_výdavky_obnova!DO94&gt;=0.3,R92&gt;=0.3),1,0)))</f>
        <v/>
      </c>
      <c r="AE92" s="164" t="str">
        <f t="array" ref="AE92">IF($D92="","",IF(AND(S92&gt;=0.3,I92="nie",Oprávnené_výdavky_obnova!DP94&gt;=0.3,OR($S$11=Smrek)),0,IF(AND(Oprávnené_výdavky_obnova!DP94&gt;=0.3,S92&gt;=0.3),1,0)))</f>
        <v/>
      </c>
      <c r="AF92" s="164">
        <f t="shared" si="11"/>
        <v>0</v>
      </c>
      <c r="AG92" s="164" t="str">
        <f t="array" ref="AG92">IF($D92="","",IF(AND(J92&gt;=0.1,I92="nie",Oprávnené_výdavky_obnova!DG94&gt;=0.1,OR($J$11=Smrek)),0,IF(AND(Oprávnené_výdavky_obnova!DG94&gt;=0.1,J92&gt;=0.1),1,0)))</f>
        <v/>
      </c>
      <c r="AH92" s="164" t="str">
        <f t="array" ref="AH92">IF($D92="","",IF(AND(K92&gt;=0.1,I92="nie",Oprávnené_výdavky_obnova!DH94&gt;=0.1,OR($K$11=Smrek)),0,IF(AND(Oprávnené_výdavky_obnova!DH94&gt;=0.1,K92&gt;=0.1),1,0)))</f>
        <v/>
      </c>
      <c r="AI92" s="164" t="str">
        <f t="array" ref="AI92">IF($D92="","",IF(AND(L92&gt;=0.1,I92="nie",Oprávnené_výdavky_obnova!DI94&gt;=0.1,OR($L$11=Smrek)),0,IF(AND(Oprávnené_výdavky_obnova!DI94&gt;=0.1,L92&gt;=0.1),1,0)))</f>
        <v/>
      </c>
      <c r="AJ92" s="164" t="str">
        <f t="array" ref="AJ92">IF($D92="","",IF(AND(M92&gt;=0.1,I92="nie",Oprávnené_výdavky_obnova!DJ94&gt;=0.1,OR($M$11=Smrek)),0,IF(AND(Oprávnené_výdavky_obnova!DJ94&gt;=0.1,M92&gt;=0.1),1,0)))</f>
        <v/>
      </c>
      <c r="AK92" s="164" t="str">
        <f t="array" ref="AK92">IF($D92="","",IF(AND(N92&gt;=0.1,I92="nie",Oprávnené_výdavky_obnova!DK94&gt;=0.1,OR($N$11=Smrek)),0,IF(AND(Oprávnené_výdavky_obnova!DK94&gt;=0.1,N92&gt;=0.1),1,0)))</f>
        <v/>
      </c>
      <c r="AL92" s="164" t="str">
        <f t="array" ref="AL92">IF($D92="","",IF(AND(O92&gt;=0.1,I92="nie",Oprávnené_výdavky_obnova!DL94&gt;=0.1,OR($O$11=Smrek)),0,IF(AND(Oprávnené_výdavky_obnova!DL94&gt;=0.1,O92&gt;=0.1),1,0)))</f>
        <v/>
      </c>
      <c r="AM92" s="164" t="str">
        <f t="array" ref="AM92">IF($D92="","",IF(AND(P92&gt;=0.1,I92="nie",Oprávnené_výdavky_obnova!DM94&gt;=0.1,OR($P$11=Smrek)),0,IF(AND(Oprávnené_výdavky_obnova!DM94&gt;=0.1,P92&gt;=0.1),1,0)))</f>
        <v/>
      </c>
      <c r="AN92" s="164" t="str">
        <f t="array" ref="AN92">IF($D92="","",IF(AND(Q92&gt;=0.1,I92="nie",Oprávnené_výdavky_obnova!DN94&gt;=0.1,OR($Q$11=Smrek)),0,IF(AND(Oprávnené_výdavky_obnova!DN94&gt;=0.1,Q92&gt;=0.1),1,0)))</f>
        <v/>
      </c>
      <c r="AO92" s="164" t="str">
        <f t="array" ref="AO92">IF($D92="","",IF(AND(R92&gt;=0.1,I92="nie",Oprávnené_výdavky_obnova!DO94&gt;=0.1,OR($R$11=Smrek)),0,IF(AND(Oprávnené_výdavky_obnova!DO94&gt;=0.1,R92&gt;=0.1),1,0)))</f>
        <v/>
      </c>
      <c r="AP92" s="164" t="str">
        <f t="array" ref="AP92">IF($D92="","",IF(AND(S92&gt;=0.1,I92="nie",Oprávnené_výdavky_obnova!DP94&gt;=0.1,OR($S$11=Smrek)),0,IF(AND(Oprávnené_výdavky_obnova!DP94&gt;=0.1,S92&gt;=0.1),1,0)))</f>
        <v/>
      </c>
      <c r="AQ92" s="164">
        <f t="shared" si="12"/>
        <v>0</v>
      </c>
      <c r="AR92" s="132">
        <f t="shared" si="13"/>
        <v>0</v>
      </c>
      <c r="AS92" s="132" t="str">
        <f t="shared" si="14"/>
        <v/>
      </c>
      <c r="AT92" s="164">
        <f>IF(AND(J92="",OR(Oprávnené_výdavky_obnova!CW94&gt;0,Oprávnené_výdavky_obnova!DG94&gt;0)),1,0)</f>
        <v>0</v>
      </c>
      <c r="AU92" s="164">
        <f>IF(AND(K92="",OR(Oprávnené_výdavky_obnova!CX94&gt;0,Oprávnené_výdavky_obnova!DH94&gt;0)),1,0)</f>
        <v>0</v>
      </c>
      <c r="AV92" s="164">
        <f>IF(AND(L92="",OR(Oprávnené_výdavky_obnova!CY94&gt;0,Oprávnené_výdavky_obnova!DI94&gt;0)),1,0)</f>
        <v>0</v>
      </c>
      <c r="AW92" s="164">
        <f>IF(AND(M92="",OR(Oprávnené_výdavky_obnova!CZ94&gt;0,Oprávnené_výdavky_obnova!DJ94&gt;0)),1,0)</f>
        <v>0</v>
      </c>
      <c r="AX92" s="164">
        <f>IF(AND(N92="",OR(Oprávnené_výdavky_obnova!DA94&gt;0,Oprávnené_výdavky_obnova!DK94&gt;0)),1,0)</f>
        <v>0</v>
      </c>
      <c r="AY92" s="164">
        <f>IF(AND(O92="",OR(Oprávnené_výdavky_obnova!DB94&gt;0,Oprávnené_výdavky_obnova!DL94&gt;0)),1,0)</f>
        <v>0</v>
      </c>
      <c r="AZ92" s="164">
        <f>IF(AND(P92="",OR(Oprávnené_výdavky_obnova!DC94&gt;0,Oprávnené_výdavky_obnova!DM94&gt;0)),1,0)</f>
        <v>0</v>
      </c>
      <c r="BA92" s="164">
        <f>IF(AND(Q92="",OR(Oprávnené_výdavky_obnova!DD94&gt;0,Oprávnené_výdavky_obnova!DN94&gt;0)),1,0)</f>
        <v>0</v>
      </c>
      <c r="BB92" s="164">
        <f>IF(AND(R92="",OR(Oprávnené_výdavky_obnova!DE94&gt;0,Oprávnené_výdavky_obnova!DO94&gt;0)),1,0)</f>
        <v>0</v>
      </c>
      <c r="BC92" s="164">
        <f>IF(AND(S92="",OR(Oprávnené_výdavky_obnova!DF94&gt;0,Oprávnené_výdavky_obnova!DP94&gt;0)),1,0)</f>
        <v>0</v>
      </c>
      <c r="BE92" s="132">
        <f t="array" ref="BE92">IF(AND($J$13=Smrek,OR(V92&gt;=0.3,AG92&gt;=0.1)),1,0)</f>
        <v>0</v>
      </c>
      <c r="BF92" s="132">
        <f t="array" ref="BF92">IF(AND($JK92=Smrek,OR(W92&gt;=0.3,AH92&gt;=0.1)),1,0)</f>
        <v>0</v>
      </c>
      <c r="BG92" s="132">
        <f t="array" ref="BG92">IF(AND($L$13=Smrek,OR(X92&gt;=0.3,AI92&gt;=0.1)),1,0)</f>
        <v>0</v>
      </c>
      <c r="BH92" s="132">
        <f t="array" ref="BH92">IF(AND($M$13=Smrek,OR(Y92&gt;=0.3,AJ92&gt;=0.1)),1,0)</f>
        <v>0</v>
      </c>
      <c r="BI92" s="132">
        <f t="array" ref="BI92">IF(AND($N$13=Smrek,OR(Z92&gt;=0.3,AK92&gt;=0.1)),1,0)</f>
        <v>0</v>
      </c>
      <c r="BJ92" s="132">
        <f t="array" ref="BJ92">IF(AND($O$13=Smrek,OR(AA92&gt;=0.3,AL92&gt;=0.1)),1,0)</f>
        <v>0</v>
      </c>
      <c r="BK92" s="132">
        <f t="array" ref="BK92">IF(AND($P$13=Smrek,OR(AB92&gt;=0.3,AM92&gt;=0.1)),1,0)</f>
        <v>0</v>
      </c>
      <c r="BL92" s="132">
        <f t="array" ref="BL92">IF(AND($Q$13=Smrek,OR(AC92&gt;=0.3,AN92&gt;=0.1)),1,0)</f>
        <v>0</v>
      </c>
      <c r="BM92" s="132">
        <f t="array" ref="BM92">IF(AND($R$13=Smrek,OR(AD92&gt;=0.3,AO92&gt;=0.1)),1,0)</f>
        <v>0</v>
      </c>
      <c r="BN92" s="132">
        <f t="array" ref="BN92">IF(AND($S$13=Smrek,OR(AE92&gt;=0.3,AP92&gt;=0.1)),1,0)</f>
        <v>0</v>
      </c>
      <c r="BO92" s="206" t="str">
        <f t="shared" si="15"/>
        <v/>
      </c>
    </row>
    <row r="93" spans="1:67" ht="17.100000000000001" customHeight="1" x14ac:dyDescent="0.25">
      <c r="A93" s="144">
        <v>81</v>
      </c>
      <c r="B93" s="180" t="str">
        <f>IF(Oprávnené_výdavky_obnova!AL95="","",Oprávnené_výdavky_obnova!AN95)</f>
        <v/>
      </c>
      <c r="C93" s="181" t="str">
        <f>IF(Oprávnené_výdavky_obnova!AL95="","",Oprávnené_výdavky_obnova!B95)</f>
        <v/>
      </c>
      <c r="D93" s="182" t="str">
        <f>IF(Oprávnené_výdavky_obnova!AL95="","",Oprávnené_výdavky_obnova!AO95)</f>
        <v/>
      </c>
      <c r="E93" s="182" t="str">
        <f>IF(Oprávnené_výdavky_obnova!AL95="","",Oprávnené_výdavky_obnova!AP95)</f>
        <v/>
      </c>
      <c r="F93" s="182" t="str">
        <f>IF(Oprávnené_výdavky_obnova!AL95="","",Oprávnené_výdavky_obnova!AQ95)</f>
        <v/>
      </c>
      <c r="G93" s="183" t="str">
        <f>IF(Oprávnené_výdavky_obnova!AL95="","",Oprávnené_výdavky_obnova!I95)</f>
        <v/>
      </c>
      <c r="H93" s="208" t="str">
        <f>IF(D93="","",SUMIFS(Oprávnené_výdavky_obnova!$K$15:$K$214,JPRL,BO93,Oprávnené_výdavky_obnova!$J$15:$J$214,Oprávnené_výdavky_obnova!$CC$8)+SUMIFS(Oprávnené_výdavky_obnova!$K$15:$K$214,JPRL,BO93,Oprávnené_výdavky_obnova!$J$15:$J$214,Oprávnené_výdavky_obnova!$CC$9))</f>
        <v/>
      </c>
      <c r="I93" s="179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32">
        <f t="array" ref="T93">IF(AND(D93&lt;&gt;"",OR($J$11=Smrek,$K$11=Smrek,$L$11=Smrek,$M$11=Smrek,$N$11=Smrek,$O$11=Smrek,$P$11=Smrek,$Q$11=Smrek,$R$11=Smrek,$S$11=Smrek)),1,0)</f>
        <v>0</v>
      </c>
      <c r="U93" s="132">
        <f t="shared" si="10"/>
        <v>0</v>
      </c>
      <c r="V93" s="164" t="str">
        <f t="array" ref="V93">IF($D93="","",IF(AND(J93&gt;=0.3,I93="nie",Oprávnené_výdavky_obnova!DG95&gt;=0.3,OR($J$11=Smrek)),0,IF(AND(Oprávnené_výdavky_obnova!DG95&gt;=0.3,J93&gt;=0.3),1,0)))</f>
        <v/>
      </c>
      <c r="W93" s="164" t="str">
        <f t="array" ref="W93">IF($D93="","",IF(AND(K93&gt;=0.3,I93="nie",Oprávnené_výdavky_obnova!DH95&gt;=0.3,OR($K$11=Smrek)),0,IF(AND(Oprávnené_výdavky_obnova!DH95&gt;=0.3,K93&gt;=0.3),1,0)))</f>
        <v/>
      </c>
      <c r="X93" s="164" t="str">
        <f t="array" ref="X93">IF($D93="","",IF(AND(L93&gt;=0.3,I93="nie",Oprávnené_výdavky_obnova!DI95&gt;=0.3,OR($L$11=Smrek)),0,IF(AND(Oprávnené_výdavky_obnova!DI95&gt;=0.3,L93&gt;=0.3),1,0)))</f>
        <v/>
      </c>
      <c r="Y93" s="164" t="str">
        <f t="array" ref="Y93">IF($D93="","",IF(AND(M93&gt;=0.3,I93="nie",Oprávnené_výdavky_obnova!DJ95&gt;=0.3,OR($M$11=Smrek)),0,IF(AND(Oprávnené_výdavky_obnova!DJ95&gt;=0.3,M93&gt;=0.3),1,0)))</f>
        <v/>
      </c>
      <c r="Z93" s="164" t="str">
        <f t="array" ref="Z93">IF($D93="","",IF(AND(N93&gt;=0.3,I93="nie",Oprávnené_výdavky_obnova!DK95&gt;=0.3,OR($N$11=Smrek)),0,IF(AND(Oprávnené_výdavky_obnova!DK95&gt;=0.3,N93&gt;=0.3),1,0)))</f>
        <v/>
      </c>
      <c r="AA93" s="164" t="str">
        <f t="array" ref="AA93">IF($D93="","",IF(AND(O93&gt;=0.3,I93="nie",Oprávnené_výdavky_obnova!DL95&gt;=0.3,OR($O$11=Smrek)),0,IF(AND(Oprávnené_výdavky_obnova!DL95&gt;=0.3,O93&gt;=0.3),1,0)))</f>
        <v/>
      </c>
      <c r="AB93" s="164" t="str">
        <f t="array" ref="AB93">IF($D93="","",IF(AND(P93&gt;=0.3,I93="nie",Oprávnené_výdavky_obnova!DM95&gt;=0.3,OR($P$11=Smrek)),0,IF(AND(Oprávnené_výdavky_obnova!DM95&gt;=0.3,P93&gt;=0.3),1,0)))</f>
        <v/>
      </c>
      <c r="AC93" s="164" t="str">
        <f t="array" ref="AC93">IF($D93="","",IF(AND(Q93&gt;=0.3,I93="nie",Oprávnené_výdavky_obnova!DN95&gt;=0.3,OR($Q$11=Smrek)),0,IF(AND(Oprávnené_výdavky_obnova!DN95&gt;=0.3,Q93&gt;=0.3),1,0)))</f>
        <v/>
      </c>
      <c r="AD93" s="164" t="str">
        <f t="array" ref="AD93">IF($D93="","",IF(AND(R93&gt;=0.3,I93="nie",Oprávnené_výdavky_obnova!DO95&gt;=0.3,OR($R$11=Smrek)),0,IF(AND(Oprávnené_výdavky_obnova!DO95&gt;=0.3,R93&gt;=0.3),1,0)))</f>
        <v/>
      </c>
      <c r="AE93" s="164" t="str">
        <f t="array" ref="AE93">IF($D93="","",IF(AND(S93&gt;=0.3,I93="nie",Oprávnené_výdavky_obnova!DP95&gt;=0.3,OR($S$11=Smrek)),0,IF(AND(Oprávnené_výdavky_obnova!DP95&gt;=0.3,S93&gt;=0.3),1,0)))</f>
        <v/>
      </c>
      <c r="AF93" s="164">
        <f t="shared" si="11"/>
        <v>0</v>
      </c>
      <c r="AG93" s="164" t="str">
        <f t="array" ref="AG93">IF($D93="","",IF(AND(J93&gt;=0.1,I93="nie",Oprávnené_výdavky_obnova!DG95&gt;=0.1,OR($J$11=Smrek)),0,IF(AND(Oprávnené_výdavky_obnova!DG95&gt;=0.1,J93&gt;=0.1),1,0)))</f>
        <v/>
      </c>
      <c r="AH93" s="164" t="str">
        <f t="array" ref="AH93">IF($D93="","",IF(AND(K93&gt;=0.1,I93="nie",Oprávnené_výdavky_obnova!DH95&gt;=0.1,OR($K$11=Smrek)),0,IF(AND(Oprávnené_výdavky_obnova!DH95&gt;=0.1,K93&gt;=0.1),1,0)))</f>
        <v/>
      </c>
      <c r="AI93" s="164" t="str">
        <f t="array" ref="AI93">IF($D93="","",IF(AND(L93&gt;=0.1,I93="nie",Oprávnené_výdavky_obnova!DI95&gt;=0.1,OR($L$11=Smrek)),0,IF(AND(Oprávnené_výdavky_obnova!DI95&gt;=0.1,L93&gt;=0.1),1,0)))</f>
        <v/>
      </c>
      <c r="AJ93" s="164" t="str">
        <f t="array" ref="AJ93">IF($D93="","",IF(AND(M93&gt;=0.1,I93="nie",Oprávnené_výdavky_obnova!DJ95&gt;=0.1,OR($M$11=Smrek)),0,IF(AND(Oprávnené_výdavky_obnova!DJ95&gt;=0.1,M93&gt;=0.1),1,0)))</f>
        <v/>
      </c>
      <c r="AK93" s="164" t="str">
        <f t="array" ref="AK93">IF($D93="","",IF(AND(N93&gt;=0.1,I93="nie",Oprávnené_výdavky_obnova!DK95&gt;=0.1,OR($N$11=Smrek)),0,IF(AND(Oprávnené_výdavky_obnova!DK95&gt;=0.1,N93&gt;=0.1),1,0)))</f>
        <v/>
      </c>
      <c r="AL93" s="164" t="str">
        <f t="array" ref="AL93">IF($D93="","",IF(AND(O93&gt;=0.1,I93="nie",Oprávnené_výdavky_obnova!DL95&gt;=0.1,OR($O$11=Smrek)),0,IF(AND(Oprávnené_výdavky_obnova!DL95&gt;=0.1,O93&gt;=0.1),1,0)))</f>
        <v/>
      </c>
      <c r="AM93" s="164" t="str">
        <f t="array" ref="AM93">IF($D93="","",IF(AND(P93&gt;=0.1,I93="nie",Oprávnené_výdavky_obnova!DM95&gt;=0.1,OR($P$11=Smrek)),0,IF(AND(Oprávnené_výdavky_obnova!DM95&gt;=0.1,P93&gt;=0.1),1,0)))</f>
        <v/>
      </c>
      <c r="AN93" s="164" t="str">
        <f t="array" ref="AN93">IF($D93="","",IF(AND(Q93&gt;=0.1,I93="nie",Oprávnené_výdavky_obnova!DN95&gt;=0.1,OR($Q$11=Smrek)),0,IF(AND(Oprávnené_výdavky_obnova!DN95&gt;=0.1,Q93&gt;=0.1),1,0)))</f>
        <v/>
      </c>
      <c r="AO93" s="164" t="str">
        <f t="array" ref="AO93">IF($D93="","",IF(AND(R93&gt;=0.1,I93="nie",Oprávnené_výdavky_obnova!DO95&gt;=0.1,OR($R$11=Smrek)),0,IF(AND(Oprávnené_výdavky_obnova!DO95&gt;=0.1,R93&gt;=0.1),1,0)))</f>
        <v/>
      </c>
      <c r="AP93" s="164" t="str">
        <f t="array" ref="AP93">IF($D93="","",IF(AND(S93&gt;=0.1,I93="nie",Oprávnené_výdavky_obnova!DP95&gt;=0.1,OR($S$11=Smrek)),0,IF(AND(Oprávnené_výdavky_obnova!DP95&gt;=0.1,S93&gt;=0.1),1,0)))</f>
        <v/>
      </c>
      <c r="AQ93" s="164">
        <f t="shared" si="12"/>
        <v>0</v>
      </c>
      <c r="AR93" s="132">
        <f t="shared" si="13"/>
        <v>0</v>
      </c>
      <c r="AS93" s="132" t="str">
        <f t="shared" si="14"/>
        <v/>
      </c>
      <c r="AT93" s="164">
        <f>IF(AND(J93="",OR(Oprávnené_výdavky_obnova!CW95&gt;0,Oprávnené_výdavky_obnova!DG95&gt;0)),1,0)</f>
        <v>0</v>
      </c>
      <c r="AU93" s="164">
        <f>IF(AND(K93="",OR(Oprávnené_výdavky_obnova!CX95&gt;0,Oprávnené_výdavky_obnova!DH95&gt;0)),1,0)</f>
        <v>0</v>
      </c>
      <c r="AV93" s="164">
        <f>IF(AND(L93="",OR(Oprávnené_výdavky_obnova!CY95&gt;0,Oprávnené_výdavky_obnova!DI95&gt;0)),1,0)</f>
        <v>0</v>
      </c>
      <c r="AW93" s="164">
        <f>IF(AND(M93="",OR(Oprávnené_výdavky_obnova!CZ95&gt;0,Oprávnené_výdavky_obnova!DJ95&gt;0)),1,0)</f>
        <v>0</v>
      </c>
      <c r="AX93" s="164">
        <f>IF(AND(N93="",OR(Oprávnené_výdavky_obnova!DA95&gt;0,Oprávnené_výdavky_obnova!DK95&gt;0)),1,0)</f>
        <v>0</v>
      </c>
      <c r="AY93" s="164">
        <f>IF(AND(O93="",OR(Oprávnené_výdavky_obnova!DB95&gt;0,Oprávnené_výdavky_obnova!DL95&gt;0)),1,0)</f>
        <v>0</v>
      </c>
      <c r="AZ93" s="164">
        <f>IF(AND(P93="",OR(Oprávnené_výdavky_obnova!DC95&gt;0,Oprávnené_výdavky_obnova!DM95&gt;0)),1,0)</f>
        <v>0</v>
      </c>
      <c r="BA93" s="164">
        <f>IF(AND(Q93="",OR(Oprávnené_výdavky_obnova!DD95&gt;0,Oprávnené_výdavky_obnova!DN95&gt;0)),1,0)</f>
        <v>0</v>
      </c>
      <c r="BB93" s="164">
        <f>IF(AND(R93="",OR(Oprávnené_výdavky_obnova!DE95&gt;0,Oprávnené_výdavky_obnova!DO95&gt;0)),1,0)</f>
        <v>0</v>
      </c>
      <c r="BC93" s="164">
        <f>IF(AND(S93="",OR(Oprávnené_výdavky_obnova!DF95&gt;0,Oprávnené_výdavky_obnova!DP95&gt;0)),1,0)</f>
        <v>0</v>
      </c>
      <c r="BE93" s="132">
        <f t="array" ref="BE93">IF(AND($J$13=Smrek,OR(V93&gt;=0.3,AG93&gt;=0.1)),1,0)</f>
        <v>0</v>
      </c>
      <c r="BF93" s="132">
        <f t="array" ref="BF93">IF(AND($JK93=Smrek,OR(W93&gt;=0.3,AH93&gt;=0.1)),1,0)</f>
        <v>0</v>
      </c>
      <c r="BG93" s="132">
        <f t="array" ref="BG93">IF(AND($L$13=Smrek,OR(X93&gt;=0.3,AI93&gt;=0.1)),1,0)</f>
        <v>0</v>
      </c>
      <c r="BH93" s="132">
        <f t="array" ref="BH93">IF(AND($M$13=Smrek,OR(Y93&gt;=0.3,AJ93&gt;=0.1)),1,0)</f>
        <v>0</v>
      </c>
      <c r="BI93" s="132">
        <f t="array" ref="BI93">IF(AND($N$13=Smrek,OR(Z93&gt;=0.3,AK93&gt;=0.1)),1,0)</f>
        <v>0</v>
      </c>
      <c r="BJ93" s="132">
        <f t="array" ref="BJ93">IF(AND($O$13=Smrek,OR(AA93&gt;=0.3,AL93&gt;=0.1)),1,0)</f>
        <v>0</v>
      </c>
      <c r="BK93" s="132">
        <f t="array" ref="BK93">IF(AND($P$13=Smrek,OR(AB93&gt;=0.3,AM93&gt;=0.1)),1,0)</f>
        <v>0</v>
      </c>
      <c r="BL93" s="132">
        <f t="array" ref="BL93">IF(AND($Q$13=Smrek,OR(AC93&gt;=0.3,AN93&gt;=0.1)),1,0)</f>
        <v>0</v>
      </c>
      <c r="BM93" s="132">
        <f t="array" ref="BM93">IF(AND($R$13=Smrek,OR(AD93&gt;=0.3,AO93&gt;=0.1)),1,0)</f>
        <v>0</v>
      </c>
      <c r="BN93" s="132">
        <f t="array" ref="BN93">IF(AND($S$13=Smrek,OR(AE93&gt;=0.3,AP93&gt;=0.1)),1,0)</f>
        <v>0</v>
      </c>
      <c r="BO93" s="206" t="str">
        <f t="shared" si="15"/>
        <v/>
      </c>
    </row>
    <row r="94" spans="1:67" ht="17.100000000000001" customHeight="1" x14ac:dyDescent="0.25">
      <c r="A94" s="144">
        <v>82</v>
      </c>
      <c r="B94" s="180" t="str">
        <f>IF(Oprávnené_výdavky_obnova!AL96="","",Oprávnené_výdavky_obnova!AN96)</f>
        <v/>
      </c>
      <c r="C94" s="181" t="str">
        <f>IF(Oprávnené_výdavky_obnova!AL96="","",Oprávnené_výdavky_obnova!B96)</f>
        <v/>
      </c>
      <c r="D94" s="182" t="str">
        <f>IF(Oprávnené_výdavky_obnova!AL96="","",Oprávnené_výdavky_obnova!AO96)</f>
        <v/>
      </c>
      <c r="E94" s="182" t="str">
        <f>IF(Oprávnené_výdavky_obnova!AL96="","",Oprávnené_výdavky_obnova!AP96)</f>
        <v/>
      </c>
      <c r="F94" s="182" t="str">
        <f>IF(Oprávnené_výdavky_obnova!AL96="","",Oprávnené_výdavky_obnova!AQ96)</f>
        <v/>
      </c>
      <c r="G94" s="183" t="str">
        <f>IF(Oprávnené_výdavky_obnova!AL96="","",Oprávnené_výdavky_obnova!I96)</f>
        <v/>
      </c>
      <c r="H94" s="208" t="str">
        <f>IF(D94="","",SUMIFS(Oprávnené_výdavky_obnova!$K$15:$K$214,JPRL,BO94,Oprávnené_výdavky_obnova!$J$15:$J$214,Oprávnené_výdavky_obnova!$CC$8)+SUMIFS(Oprávnené_výdavky_obnova!$K$15:$K$214,JPRL,BO94,Oprávnené_výdavky_obnova!$J$15:$J$214,Oprávnené_výdavky_obnova!$CC$9))</f>
        <v/>
      </c>
      <c r="I94" s="179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32">
        <f t="array" ref="T94">IF(AND(D94&lt;&gt;"",OR($J$11=Smrek,$K$11=Smrek,$L$11=Smrek,$M$11=Smrek,$N$11=Smrek,$O$11=Smrek,$P$11=Smrek,$Q$11=Smrek,$R$11=Smrek,$S$11=Smrek)),1,0)</f>
        <v>0</v>
      </c>
      <c r="U94" s="132">
        <f t="shared" si="10"/>
        <v>0</v>
      </c>
      <c r="V94" s="164" t="str">
        <f t="array" ref="V94">IF($D94="","",IF(AND(J94&gt;=0.3,I94="nie",Oprávnené_výdavky_obnova!DG96&gt;=0.3,OR($J$11=Smrek)),0,IF(AND(Oprávnené_výdavky_obnova!DG96&gt;=0.3,J94&gt;=0.3),1,0)))</f>
        <v/>
      </c>
      <c r="W94" s="164" t="str">
        <f t="array" ref="W94">IF($D94="","",IF(AND(K94&gt;=0.3,I94="nie",Oprávnené_výdavky_obnova!DH96&gt;=0.3,OR($K$11=Smrek)),0,IF(AND(Oprávnené_výdavky_obnova!DH96&gt;=0.3,K94&gt;=0.3),1,0)))</f>
        <v/>
      </c>
      <c r="X94" s="164" t="str">
        <f t="array" ref="X94">IF($D94="","",IF(AND(L94&gt;=0.3,I94="nie",Oprávnené_výdavky_obnova!DI96&gt;=0.3,OR($L$11=Smrek)),0,IF(AND(Oprávnené_výdavky_obnova!DI96&gt;=0.3,L94&gt;=0.3),1,0)))</f>
        <v/>
      </c>
      <c r="Y94" s="164" t="str">
        <f t="array" ref="Y94">IF($D94="","",IF(AND(M94&gt;=0.3,I94="nie",Oprávnené_výdavky_obnova!DJ96&gt;=0.3,OR($M$11=Smrek)),0,IF(AND(Oprávnené_výdavky_obnova!DJ96&gt;=0.3,M94&gt;=0.3),1,0)))</f>
        <v/>
      </c>
      <c r="Z94" s="164" t="str">
        <f t="array" ref="Z94">IF($D94="","",IF(AND(N94&gt;=0.3,I94="nie",Oprávnené_výdavky_obnova!DK96&gt;=0.3,OR($N$11=Smrek)),0,IF(AND(Oprávnené_výdavky_obnova!DK96&gt;=0.3,N94&gt;=0.3),1,0)))</f>
        <v/>
      </c>
      <c r="AA94" s="164" t="str">
        <f t="array" ref="AA94">IF($D94="","",IF(AND(O94&gt;=0.3,I94="nie",Oprávnené_výdavky_obnova!DL96&gt;=0.3,OR($O$11=Smrek)),0,IF(AND(Oprávnené_výdavky_obnova!DL96&gt;=0.3,O94&gt;=0.3),1,0)))</f>
        <v/>
      </c>
      <c r="AB94" s="164" t="str">
        <f t="array" ref="AB94">IF($D94="","",IF(AND(P94&gt;=0.3,I94="nie",Oprávnené_výdavky_obnova!DM96&gt;=0.3,OR($P$11=Smrek)),0,IF(AND(Oprávnené_výdavky_obnova!DM96&gt;=0.3,P94&gt;=0.3),1,0)))</f>
        <v/>
      </c>
      <c r="AC94" s="164" t="str">
        <f t="array" ref="AC94">IF($D94="","",IF(AND(Q94&gt;=0.3,I94="nie",Oprávnené_výdavky_obnova!DN96&gt;=0.3,OR($Q$11=Smrek)),0,IF(AND(Oprávnené_výdavky_obnova!DN96&gt;=0.3,Q94&gt;=0.3),1,0)))</f>
        <v/>
      </c>
      <c r="AD94" s="164" t="str">
        <f t="array" ref="AD94">IF($D94="","",IF(AND(R94&gt;=0.3,I94="nie",Oprávnené_výdavky_obnova!DO96&gt;=0.3,OR($R$11=Smrek)),0,IF(AND(Oprávnené_výdavky_obnova!DO96&gt;=0.3,R94&gt;=0.3),1,0)))</f>
        <v/>
      </c>
      <c r="AE94" s="164" t="str">
        <f t="array" ref="AE94">IF($D94="","",IF(AND(S94&gt;=0.3,I94="nie",Oprávnené_výdavky_obnova!DP96&gt;=0.3,OR($S$11=Smrek)),0,IF(AND(Oprávnené_výdavky_obnova!DP96&gt;=0.3,S94&gt;=0.3),1,0)))</f>
        <v/>
      </c>
      <c r="AF94" s="164">
        <f t="shared" si="11"/>
        <v>0</v>
      </c>
      <c r="AG94" s="164" t="str">
        <f t="array" ref="AG94">IF($D94="","",IF(AND(J94&gt;=0.1,I94="nie",Oprávnené_výdavky_obnova!DG96&gt;=0.1,OR($J$11=Smrek)),0,IF(AND(Oprávnené_výdavky_obnova!DG96&gt;=0.1,J94&gt;=0.1),1,0)))</f>
        <v/>
      </c>
      <c r="AH94" s="164" t="str">
        <f t="array" ref="AH94">IF($D94="","",IF(AND(K94&gt;=0.1,I94="nie",Oprávnené_výdavky_obnova!DH96&gt;=0.1,OR($K$11=Smrek)),0,IF(AND(Oprávnené_výdavky_obnova!DH96&gt;=0.1,K94&gt;=0.1),1,0)))</f>
        <v/>
      </c>
      <c r="AI94" s="164" t="str">
        <f t="array" ref="AI94">IF($D94="","",IF(AND(L94&gt;=0.1,I94="nie",Oprávnené_výdavky_obnova!DI96&gt;=0.1,OR($L$11=Smrek)),0,IF(AND(Oprávnené_výdavky_obnova!DI96&gt;=0.1,L94&gt;=0.1),1,0)))</f>
        <v/>
      </c>
      <c r="AJ94" s="164" t="str">
        <f t="array" ref="AJ94">IF($D94="","",IF(AND(M94&gt;=0.1,I94="nie",Oprávnené_výdavky_obnova!DJ96&gt;=0.1,OR($M$11=Smrek)),0,IF(AND(Oprávnené_výdavky_obnova!DJ96&gt;=0.1,M94&gt;=0.1),1,0)))</f>
        <v/>
      </c>
      <c r="AK94" s="164" t="str">
        <f t="array" ref="AK94">IF($D94="","",IF(AND(N94&gt;=0.1,I94="nie",Oprávnené_výdavky_obnova!DK96&gt;=0.1,OR($N$11=Smrek)),0,IF(AND(Oprávnené_výdavky_obnova!DK96&gt;=0.1,N94&gt;=0.1),1,0)))</f>
        <v/>
      </c>
      <c r="AL94" s="164" t="str">
        <f t="array" ref="AL94">IF($D94="","",IF(AND(O94&gt;=0.1,I94="nie",Oprávnené_výdavky_obnova!DL96&gt;=0.1,OR($O$11=Smrek)),0,IF(AND(Oprávnené_výdavky_obnova!DL96&gt;=0.1,O94&gt;=0.1),1,0)))</f>
        <v/>
      </c>
      <c r="AM94" s="164" t="str">
        <f t="array" ref="AM94">IF($D94="","",IF(AND(P94&gt;=0.1,I94="nie",Oprávnené_výdavky_obnova!DM96&gt;=0.1,OR($P$11=Smrek)),0,IF(AND(Oprávnené_výdavky_obnova!DM96&gt;=0.1,P94&gt;=0.1),1,0)))</f>
        <v/>
      </c>
      <c r="AN94" s="164" t="str">
        <f t="array" ref="AN94">IF($D94="","",IF(AND(Q94&gt;=0.1,I94="nie",Oprávnené_výdavky_obnova!DN96&gt;=0.1,OR($Q$11=Smrek)),0,IF(AND(Oprávnené_výdavky_obnova!DN96&gt;=0.1,Q94&gt;=0.1),1,0)))</f>
        <v/>
      </c>
      <c r="AO94" s="164" t="str">
        <f t="array" ref="AO94">IF($D94="","",IF(AND(R94&gt;=0.1,I94="nie",Oprávnené_výdavky_obnova!DO96&gt;=0.1,OR($R$11=Smrek)),0,IF(AND(Oprávnené_výdavky_obnova!DO96&gt;=0.1,R94&gt;=0.1),1,0)))</f>
        <v/>
      </c>
      <c r="AP94" s="164" t="str">
        <f t="array" ref="AP94">IF($D94="","",IF(AND(S94&gt;=0.1,I94="nie",Oprávnené_výdavky_obnova!DP96&gt;=0.1,OR($S$11=Smrek)),0,IF(AND(Oprávnené_výdavky_obnova!DP96&gt;=0.1,S94&gt;=0.1),1,0)))</f>
        <v/>
      </c>
      <c r="AQ94" s="164">
        <f t="shared" si="12"/>
        <v>0</v>
      </c>
      <c r="AR94" s="132">
        <f t="shared" si="13"/>
        <v>0</v>
      </c>
      <c r="AS94" s="132" t="str">
        <f t="shared" si="14"/>
        <v/>
      </c>
      <c r="AT94" s="164">
        <f>IF(AND(J94="",OR(Oprávnené_výdavky_obnova!CW96&gt;0,Oprávnené_výdavky_obnova!DG96&gt;0)),1,0)</f>
        <v>0</v>
      </c>
      <c r="AU94" s="164">
        <f>IF(AND(K94="",OR(Oprávnené_výdavky_obnova!CX96&gt;0,Oprávnené_výdavky_obnova!DH96&gt;0)),1,0)</f>
        <v>0</v>
      </c>
      <c r="AV94" s="164">
        <f>IF(AND(L94="",OR(Oprávnené_výdavky_obnova!CY96&gt;0,Oprávnené_výdavky_obnova!DI96&gt;0)),1,0)</f>
        <v>0</v>
      </c>
      <c r="AW94" s="164">
        <f>IF(AND(M94="",OR(Oprávnené_výdavky_obnova!CZ96&gt;0,Oprávnené_výdavky_obnova!DJ96&gt;0)),1,0)</f>
        <v>0</v>
      </c>
      <c r="AX94" s="164">
        <f>IF(AND(N94="",OR(Oprávnené_výdavky_obnova!DA96&gt;0,Oprávnené_výdavky_obnova!DK96&gt;0)),1,0)</f>
        <v>0</v>
      </c>
      <c r="AY94" s="164">
        <f>IF(AND(O94="",OR(Oprávnené_výdavky_obnova!DB96&gt;0,Oprávnené_výdavky_obnova!DL96&gt;0)),1,0)</f>
        <v>0</v>
      </c>
      <c r="AZ94" s="164">
        <f>IF(AND(P94="",OR(Oprávnené_výdavky_obnova!DC96&gt;0,Oprávnené_výdavky_obnova!DM96&gt;0)),1,0)</f>
        <v>0</v>
      </c>
      <c r="BA94" s="164">
        <f>IF(AND(Q94="",OR(Oprávnené_výdavky_obnova!DD96&gt;0,Oprávnené_výdavky_obnova!DN96&gt;0)),1,0)</f>
        <v>0</v>
      </c>
      <c r="BB94" s="164">
        <f>IF(AND(R94="",OR(Oprávnené_výdavky_obnova!DE96&gt;0,Oprávnené_výdavky_obnova!DO96&gt;0)),1,0)</f>
        <v>0</v>
      </c>
      <c r="BC94" s="164">
        <f>IF(AND(S94="",OR(Oprávnené_výdavky_obnova!DF96&gt;0,Oprávnené_výdavky_obnova!DP96&gt;0)),1,0)</f>
        <v>0</v>
      </c>
      <c r="BE94" s="132">
        <f t="array" ref="BE94">IF(AND($J$13=Smrek,OR(V94&gt;=0.3,AG94&gt;=0.1)),1,0)</f>
        <v>0</v>
      </c>
      <c r="BF94" s="132">
        <f t="array" ref="BF94">IF(AND($JK94=Smrek,OR(W94&gt;=0.3,AH94&gt;=0.1)),1,0)</f>
        <v>0</v>
      </c>
      <c r="BG94" s="132">
        <f t="array" ref="BG94">IF(AND($L$13=Smrek,OR(X94&gt;=0.3,AI94&gt;=0.1)),1,0)</f>
        <v>0</v>
      </c>
      <c r="BH94" s="132">
        <f t="array" ref="BH94">IF(AND($M$13=Smrek,OR(Y94&gt;=0.3,AJ94&gt;=0.1)),1,0)</f>
        <v>0</v>
      </c>
      <c r="BI94" s="132">
        <f t="array" ref="BI94">IF(AND($N$13=Smrek,OR(Z94&gt;=0.3,AK94&gt;=0.1)),1,0)</f>
        <v>0</v>
      </c>
      <c r="BJ94" s="132">
        <f t="array" ref="BJ94">IF(AND($O$13=Smrek,OR(AA94&gt;=0.3,AL94&gt;=0.1)),1,0)</f>
        <v>0</v>
      </c>
      <c r="BK94" s="132">
        <f t="array" ref="BK94">IF(AND($P$13=Smrek,OR(AB94&gt;=0.3,AM94&gt;=0.1)),1,0)</f>
        <v>0</v>
      </c>
      <c r="BL94" s="132">
        <f t="array" ref="BL94">IF(AND($Q$13=Smrek,OR(AC94&gt;=0.3,AN94&gt;=0.1)),1,0)</f>
        <v>0</v>
      </c>
      <c r="BM94" s="132">
        <f t="array" ref="BM94">IF(AND($R$13=Smrek,OR(AD94&gt;=0.3,AO94&gt;=0.1)),1,0)</f>
        <v>0</v>
      </c>
      <c r="BN94" s="132">
        <f t="array" ref="BN94">IF(AND($S$13=Smrek,OR(AE94&gt;=0.3,AP94&gt;=0.1)),1,0)</f>
        <v>0</v>
      </c>
      <c r="BO94" s="206" t="str">
        <f t="shared" si="15"/>
        <v/>
      </c>
    </row>
    <row r="95" spans="1:67" ht="17.100000000000001" customHeight="1" x14ac:dyDescent="0.25">
      <c r="A95" s="144">
        <v>83</v>
      </c>
      <c r="B95" s="180" t="str">
        <f>IF(Oprávnené_výdavky_obnova!AL97="","",Oprávnené_výdavky_obnova!AN97)</f>
        <v/>
      </c>
      <c r="C95" s="181" t="str">
        <f>IF(Oprávnené_výdavky_obnova!AL97="","",Oprávnené_výdavky_obnova!B97)</f>
        <v/>
      </c>
      <c r="D95" s="182" t="str">
        <f>IF(Oprávnené_výdavky_obnova!AL97="","",Oprávnené_výdavky_obnova!AO97)</f>
        <v/>
      </c>
      <c r="E95" s="182" t="str">
        <f>IF(Oprávnené_výdavky_obnova!AL97="","",Oprávnené_výdavky_obnova!AP97)</f>
        <v/>
      </c>
      <c r="F95" s="182" t="str">
        <f>IF(Oprávnené_výdavky_obnova!AL97="","",Oprávnené_výdavky_obnova!AQ97)</f>
        <v/>
      </c>
      <c r="G95" s="183" t="str">
        <f>IF(Oprávnené_výdavky_obnova!AL97="","",Oprávnené_výdavky_obnova!I97)</f>
        <v/>
      </c>
      <c r="H95" s="208" t="str">
        <f>IF(D95="","",SUMIFS(Oprávnené_výdavky_obnova!$K$15:$K$214,JPRL,BO95,Oprávnené_výdavky_obnova!$J$15:$J$214,Oprávnené_výdavky_obnova!$CC$8)+SUMIFS(Oprávnené_výdavky_obnova!$K$15:$K$214,JPRL,BO95,Oprávnené_výdavky_obnova!$J$15:$J$214,Oprávnené_výdavky_obnova!$CC$9))</f>
        <v/>
      </c>
      <c r="I95" s="179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32">
        <f t="array" ref="T95">IF(AND(D95&lt;&gt;"",OR($J$11=Smrek,$K$11=Smrek,$L$11=Smrek,$M$11=Smrek,$N$11=Smrek,$O$11=Smrek,$P$11=Smrek,$Q$11=Smrek,$R$11=Smrek,$S$11=Smrek)),1,0)</f>
        <v>0</v>
      </c>
      <c r="U95" s="132">
        <f t="shared" si="10"/>
        <v>0</v>
      </c>
      <c r="V95" s="164" t="str">
        <f t="array" ref="V95">IF($D95="","",IF(AND(J95&gt;=0.3,I95="nie",Oprávnené_výdavky_obnova!DG97&gt;=0.3,OR($J$11=Smrek)),0,IF(AND(Oprávnené_výdavky_obnova!DG97&gt;=0.3,J95&gt;=0.3),1,0)))</f>
        <v/>
      </c>
      <c r="W95" s="164" t="str">
        <f t="array" ref="W95">IF($D95="","",IF(AND(K95&gt;=0.3,I95="nie",Oprávnené_výdavky_obnova!DH97&gt;=0.3,OR($K$11=Smrek)),0,IF(AND(Oprávnené_výdavky_obnova!DH97&gt;=0.3,K95&gt;=0.3),1,0)))</f>
        <v/>
      </c>
      <c r="X95" s="164" t="str">
        <f t="array" ref="X95">IF($D95="","",IF(AND(L95&gt;=0.3,I95="nie",Oprávnené_výdavky_obnova!DI97&gt;=0.3,OR($L$11=Smrek)),0,IF(AND(Oprávnené_výdavky_obnova!DI97&gt;=0.3,L95&gt;=0.3),1,0)))</f>
        <v/>
      </c>
      <c r="Y95" s="164" t="str">
        <f t="array" ref="Y95">IF($D95="","",IF(AND(M95&gt;=0.3,I95="nie",Oprávnené_výdavky_obnova!DJ97&gt;=0.3,OR($M$11=Smrek)),0,IF(AND(Oprávnené_výdavky_obnova!DJ97&gt;=0.3,M95&gt;=0.3),1,0)))</f>
        <v/>
      </c>
      <c r="Z95" s="164" t="str">
        <f t="array" ref="Z95">IF($D95="","",IF(AND(N95&gt;=0.3,I95="nie",Oprávnené_výdavky_obnova!DK97&gt;=0.3,OR($N$11=Smrek)),0,IF(AND(Oprávnené_výdavky_obnova!DK97&gt;=0.3,N95&gt;=0.3),1,0)))</f>
        <v/>
      </c>
      <c r="AA95" s="164" t="str">
        <f t="array" ref="AA95">IF($D95="","",IF(AND(O95&gt;=0.3,I95="nie",Oprávnené_výdavky_obnova!DL97&gt;=0.3,OR($O$11=Smrek)),0,IF(AND(Oprávnené_výdavky_obnova!DL97&gt;=0.3,O95&gt;=0.3),1,0)))</f>
        <v/>
      </c>
      <c r="AB95" s="164" t="str">
        <f t="array" ref="AB95">IF($D95="","",IF(AND(P95&gt;=0.3,I95="nie",Oprávnené_výdavky_obnova!DM97&gt;=0.3,OR($P$11=Smrek)),0,IF(AND(Oprávnené_výdavky_obnova!DM97&gt;=0.3,P95&gt;=0.3),1,0)))</f>
        <v/>
      </c>
      <c r="AC95" s="164" t="str">
        <f t="array" ref="AC95">IF($D95="","",IF(AND(Q95&gt;=0.3,I95="nie",Oprávnené_výdavky_obnova!DN97&gt;=0.3,OR($Q$11=Smrek)),0,IF(AND(Oprávnené_výdavky_obnova!DN97&gt;=0.3,Q95&gt;=0.3),1,0)))</f>
        <v/>
      </c>
      <c r="AD95" s="164" t="str">
        <f t="array" ref="AD95">IF($D95="","",IF(AND(R95&gt;=0.3,I95="nie",Oprávnené_výdavky_obnova!DO97&gt;=0.3,OR($R$11=Smrek)),0,IF(AND(Oprávnené_výdavky_obnova!DO97&gt;=0.3,R95&gt;=0.3),1,0)))</f>
        <v/>
      </c>
      <c r="AE95" s="164" t="str">
        <f t="array" ref="AE95">IF($D95="","",IF(AND(S95&gt;=0.3,I95="nie",Oprávnené_výdavky_obnova!DP97&gt;=0.3,OR($S$11=Smrek)),0,IF(AND(Oprávnené_výdavky_obnova!DP97&gt;=0.3,S95&gt;=0.3),1,0)))</f>
        <v/>
      </c>
      <c r="AF95" s="164">
        <f t="shared" si="11"/>
        <v>0</v>
      </c>
      <c r="AG95" s="164" t="str">
        <f t="array" ref="AG95">IF($D95="","",IF(AND(J95&gt;=0.1,I95="nie",Oprávnené_výdavky_obnova!DG97&gt;=0.1,OR($J$11=Smrek)),0,IF(AND(Oprávnené_výdavky_obnova!DG97&gt;=0.1,J95&gt;=0.1),1,0)))</f>
        <v/>
      </c>
      <c r="AH95" s="164" t="str">
        <f t="array" ref="AH95">IF($D95="","",IF(AND(K95&gt;=0.1,I95="nie",Oprávnené_výdavky_obnova!DH97&gt;=0.1,OR($K$11=Smrek)),0,IF(AND(Oprávnené_výdavky_obnova!DH97&gt;=0.1,K95&gt;=0.1),1,0)))</f>
        <v/>
      </c>
      <c r="AI95" s="164" t="str">
        <f t="array" ref="AI95">IF($D95="","",IF(AND(L95&gt;=0.1,I95="nie",Oprávnené_výdavky_obnova!DI97&gt;=0.1,OR($L$11=Smrek)),0,IF(AND(Oprávnené_výdavky_obnova!DI97&gt;=0.1,L95&gt;=0.1),1,0)))</f>
        <v/>
      </c>
      <c r="AJ95" s="164" t="str">
        <f t="array" ref="AJ95">IF($D95="","",IF(AND(M95&gt;=0.1,I95="nie",Oprávnené_výdavky_obnova!DJ97&gt;=0.1,OR($M$11=Smrek)),0,IF(AND(Oprávnené_výdavky_obnova!DJ97&gt;=0.1,M95&gt;=0.1),1,0)))</f>
        <v/>
      </c>
      <c r="AK95" s="164" t="str">
        <f t="array" ref="AK95">IF($D95="","",IF(AND(N95&gt;=0.1,I95="nie",Oprávnené_výdavky_obnova!DK97&gt;=0.1,OR($N$11=Smrek)),0,IF(AND(Oprávnené_výdavky_obnova!DK97&gt;=0.1,N95&gt;=0.1),1,0)))</f>
        <v/>
      </c>
      <c r="AL95" s="164" t="str">
        <f t="array" ref="AL95">IF($D95="","",IF(AND(O95&gt;=0.1,I95="nie",Oprávnené_výdavky_obnova!DL97&gt;=0.1,OR($O$11=Smrek)),0,IF(AND(Oprávnené_výdavky_obnova!DL97&gt;=0.1,O95&gt;=0.1),1,0)))</f>
        <v/>
      </c>
      <c r="AM95" s="164" t="str">
        <f t="array" ref="AM95">IF($D95="","",IF(AND(P95&gt;=0.1,I95="nie",Oprávnené_výdavky_obnova!DM97&gt;=0.1,OR($P$11=Smrek)),0,IF(AND(Oprávnené_výdavky_obnova!DM97&gt;=0.1,P95&gt;=0.1),1,0)))</f>
        <v/>
      </c>
      <c r="AN95" s="164" t="str">
        <f t="array" ref="AN95">IF($D95="","",IF(AND(Q95&gt;=0.1,I95="nie",Oprávnené_výdavky_obnova!DN97&gt;=0.1,OR($Q$11=Smrek)),0,IF(AND(Oprávnené_výdavky_obnova!DN97&gt;=0.1,Q95&gt;=0.1),1,0)))</f>
        <v/>
      </c>
      <c r="AO95" s="164" t="str">
        <f t="array" ref="AO95">IF($D95="","",IF(AND(R95&gt;=0.1,I95="nie",Oprávnené_výdavky_obnova!DO97&gt;=0.1,OR($R$11=Smrek)),0,IF(AND(Oprávnené_výdavky_obnova!DO97&gt;=0.1,R95&gt;=0.1),1,0)))</f>
        <v/>
      </c>
      <c r="AP95" s="164" t="str">
        <f t="array" ref="AP95">IF($D95="","",IF(AND(S95&gt;=0.1,I95="nie",Oprávnené_výdavky_obnova!DP97&gt;=0.1,OR($S$11=Smrek)),0,IF(AND(Oprávnené_výdavky_obnova!DP97&gt;=0.1,S95&gt;=0.1),1,0)))</f>
        <v/>
      </c>
      <c r="AQ95" s="164">
        <f t="shared" si="12"/>
        <v>0</v>
      </c>
      <c r="AR95" s="132">
        <f t="shared" si="13"/>
        <v>0</v>
      </c>
      <c r="AS95" s="132" t="str">
        <f t="shared" si="14"/>
        <v/>
      </c>
      <c r="AT95" s="164">
        <f>IF(AND(J95="",OR(Oprávnené_výdavky_obnova!CW97&gt;0,Oprávnené_výdavky_obnova!DG97&gt;0)),1,0)</f>
        <v>0</v>
      </c>
      <c r="AU95" s="164">
        <f>IF(AND(K95="",OR(Oprávnené_výdavky_obnova!CX97&gt;0,Oprávnené_výdavky_obnova!DH97&gt;0)),1,0)</f>
        <v>0</v>
      </c>
      <c r="AV95" s="164">
        <f>IF(AND(L95="",OR(Oprávnené_výdavky_obnova!CY97&gt;0,Oprávnené_výdavky_obnova!DI97&gt;0)),1,0)</f>
        <v>0</v>
      </c>
      <c r="AW95" s="164">
        <f>IF(AND(M95="",OR(Oprávnené_výdavky_obnova!CZ97&gt;0,Oprávnené_výdavky_obnova!DJ97&gt;0)),1,0)</f>
        <v>0</v>
      </c>
      <c r="AX95" s="164">
        <f>IF(AND(N95="",OR(Oprávnené_výdavky_obnova!DA97&gt;0,Oprávnené_výdavky_obnova!DK97&gt;0)),1,0)</f>
        <v>0</v>
      </c>
      <c r="AY95" s="164">
        <f>IF(AND(O95="",OR(Oprávnené_výdavky_obnova!DB97&gt;0,Oprávnené_výdavky_obnova!DL97&gt;0)),1,0)</f>
        <v>0</v>
      </c>
      <c r="AZ95" s="164">
        <f>IF(AND(P95="",OR(Oprávnené_výdavky_obnova!DC97&gt;0,Oprávnené_výdavky_obnova!DM97&gt;0)),1,0)</f>
        <v>0</v>
      </c>
      <c r="BA95" s="164">
        <f>IF(AND(Q95="",OR(Oprávnené_výdavky_obnova!DD97&gt;0,Oprávnené_výdavky_obnova!DN97&gt;0)),1,0)</f>
        <v>0</v>
      </c>
      <c r="BB95" s="164">
        <f>IF(AND(R95="",OR(Oprávnené_výdavky_obnova!DE97&gt;0,Oprávnené_výdavky_obnova!DO97&gt;0)),1,0)</f>
        <v>0</v>
      </c>
      <c r="BC95" s="164">
        <f>IF(AND(S95="",OR(Oprávnené_výdavky_obnova!DF97&gt;0,Oprávnené_výdavky_obnova!DP97&gt;0)),1,0)</f>
        <v>0</v>
      </c>
      <c r="BE95" s="132">
        <f t="array" ref="BE95">IF(AND($J$13=Smrek,OR(V95&gt;=0.3,AG95&gt;=0.1)),1,0)</f>
        <v>0</v>
      </c>
      <c r="BF95" s="132">
        <f t="array" ref="BF95">IF(AND($JK95=Smrek,OR(W95&gt;=0.3,AH95&gt;=0.1)),1,0)</f>
        <v>0</v>
      </c>
      <c r="BG95" s="132">
        <f t="array" ref="BG95">IF(AND($L$13=Smrek,OR(X95&gt;=0.3,AI95&gt;=0.1)),1,0)</f>
        <v>0</v>
      </c>
      <c r="BH95" s="132">
        <f t="array" ref="BH95">IF(AND($M$13=Smrek,OR(Y95&gt;=0.3,AJ95&gt;=0.1)),1,0)</f>
        <v>0</v>
      </c>
      <c r="BI95" s="132">
        <f t="array" ref="BI95">IF(AND($N$13=Smrek,OR(Z95&gt;=0.3,AK95&gt;=0.1)),1,0)</f>
        <v>0</v>
      </c>
      <c r="BJ95" s="132">
        <f t="array" ref="BJ95">IF(AND($O$13=Smrek,OR(AA95&gt;=0.3,AL95&gt;=0.1)),1,0)</f>
        <v>0</v>
      </c>
      <c r="BK95" s="132">
        <f t="array" ref="BK95">IF(AND($P$13=Smrek,OR(AB95&gt;=0.3,AM95&gt;=0.1)),1,0)</f>
        <v>0</v>
      </c>
      <c r="BL95" s="132">
        <f t="array" ref="BL95">IF(AND($Q$13=Smrek,OR(AC95&gt;=0.3,AN95&gt;=0.1)),1,0)</f>
        <v>0</v>
      </c>
      <c r="BM95" s="132">
        <f t="array" ref="BM95">IF(AND($R$13=Smrek,OR(AD95&gt;=0.3,AO95&gt;=0.1)),1,0)</f>
        <v>0</v>
      </c>
      <c r="BN95" s="132">
        <f t="array" ref="BN95">IF(AND($S$13=Smrek,OR(AE95&gt;=0.3,AP95&gt;=0.1)),1,0)</f>
        <v>0</v>
      </c>
      <c r="BO95" s="206" t="str">
        <f t="shared" si="15"/>
        <v/>
      </c>
    </row>
    <row r="96" spans="1:67" ht="17.100000000000001" customHeight="1" x14ac:dyDescent="0.25">
      <c r="A96" s="144">
        <v>84</v>
      </c>
      <c r="B96" s="180" t="str">
        <f>IF(Oprávnené_výdavky_obnova!AL98="","",Oprávnené_výdavky_obnova!AN98)</f>
        <v/>
      </c>
      <c r="C96" s="181" t="str">
        <f>IF(Oprávnené_výdavky_obnova!AL98="","",Oprávnené_výdavky_obnova!B98)</f>
        <v/>
      </c>
      <c r="D96" s="182" t="str">
        <f>IF(Oprávnené_výdavky_obnova!AL98="","",Oprávnené_výdavky_obnova!AO98)</f>
        <v/>
      </c>
      <c r="E96" s="182" t="str">
        <f>IF(Oprávnené_výdavky_obnova!AL98="","",Oprávnené_výdavky_obnova!AP98)</f>
        <v/>
      </c>
      <c r="F96" s="182" t="str">
        <f>IF(Oprávnené_výdavky_obnova!AL98="","",Oprávnené_výdavky_obnova!AQ98)</f>
        <v/>
      </c>
      <c r="G96" s="183" t="str">
        <f>IF(Oprávnené_výdavky_obnova!AL98="","",Oprávnené_výdavky_obnova!I98)</f>
        <v/>
      </c>
      <c r="H96" s="208" t="str">
        <f>IF(D96="","",SUMIFS(Oprávnené_výdavky_obnova!$K$15:$K$214,JPRL,BO96,Oprávnené_výdavky_obnova!$J$15:$J$214,Oprávnené_výdavky_obnova!$CC$8)+SUMIFS(Oprávnené_výdavky_obnova!$K$15:$K$214,JPRL,BO96,Oprávnené_výdavky_obnova!$J$15:$J$214,Oprávnené_výdavky_obnova!$CC$9))</f>
        <v/>
      </c>
      <c r="I96" s="179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32">
        <f t="array" ref="T96">IF(AND(D96&lt;&gt;"",OR($J$11=Smrek,$K$11=Smrek,$L$11=Smrek,$M$11=Smrek,$N$11=Smrek,$O$11=Smrek,$P$11=Smrek,$Q$11=Smrek,$R$11=Smrek,$S$11=Smrek)),1,0)</f>
        <v>0</v>
      </c>
      <c r="U96" s="132">
        <f t="shared" si="10"/>
        <v>0</v>
      </c>
      <c r="V96" s="164" t="str">
        <f t="array" ref="V96">IF($D96="","",IF(AND(J96&gt;=0.3,I96="nie",Oprávnené_výdavky_obnova!DG98&gt;=0.3,OR($J$11=Smrek)),0,IF(AND(Oprávnené_výdavky_obnova!DG98&gt;=0.3,J96&gt;=0.3),1,0)))</f>
        <v/>
      </c>
      <c r="W96" s="164" t="str">
        <f t="array" ref="W96">IF($D96="","",IF(AND(K96&gt;=0.3,I96="nie",Oprávnené_výdavky_obnova!DH98&gt;=0.3,OR($K$11=Smrek)),0,IF(AND(Oprávnené_výdavky_obnova!DH98&gt;=0.3,K96&gt;=0.3),1,0)))</f>
        <v/>
      </c>
      <c r="X96" s="164" t="str">
        <f t="array" ref="X96">IF($D96="","",IF(AND(L96&gt;=0.3,I96="nie",Oprávnené_výdavky_obnova!DI98&gt;=0.3,OR($L$11=Smrek)),0,IF(AND(Oprávnené_výdavky_obnova!DI98&gt;=0.3,L96&gt;=0.3),1,0)))</f>
        <v/>
      </c>
      <c r="Y96" s="164" t="str">
        <f t="array" ref="Y96">IF($D96="","",IF(AND(M96&gt;=0.3,I96="nie",Oprávnené_výdavky_obnova!DJ98&gt;=0.3,OR($M$11=Smrek)),0,IF(AND(Oprávnené_výdavky_obnova!DJ98&gt;=0.3,M96&gt;=0.3),1,0)))</f>
        <v/>
      </c>
      <c r="Z96" s="164" t="str">
        <f t="array" ref="Z96">IF($D96="","",IF(AND(N96&gt;=0.3,I96="nie",Oprávnené_výdavky_obnova!DK98&gt;=0.3,OR($N$11=Smrek)),0,IF(AND(Oprávnené_výdavky_obnova!DK98&gt;=0.3,N96&gt;=0.3),1,0)))</f>
        <v/>
      </c>
      <c r="AA96" s="164" t="str">
        <f t="array" ref="AA96">IF($D96="","",IF(AND(O96&gt;=0.3,I96="nie",Oprávnené_výdavky_obnova!DL98&gt;=0.3,OR($O$11=Smrek)),0,IF(AND(Oprávnené_výdavky_obnova!DL98&gt;=0.3,O96&gt;=0.3),1,0)))</f>
        <v/>
      </c>
      <c r="AB96" s="164" t="str">
        <f t="array" ref="AB96">IF($D96="","",IF(AND(P96&gt;=0.3,I96="nie",Oprávnené_výdavky_obnova!DM98&gt;=0.3,OR($P$11=Smrek)),0,IF(AND(Oprávnené_výdavky_obnova!DM98&gt;=0.3,P96&gt;=0.3),1,0)))</f>
        <v/>
      </c>
      <c r="AC96" s="164" t="str">
        <f t="array" ref="AC96">IF($D96="","",IF(AND(Q96&gt;=0.3,I96="nie",Oprávnené_výdavky_obnova!DN98&gt;=0.3,OR($Q$11=Smrek)),0,IF(AND(Oprávnené_výdavky_obnova!DN98&gt;=0.3,Q96&gt;=0.3),1,0)))</f>
        <v/>
      </c>
      <c r="AD96" s="164" t="str">
        <f t="array" ref="AD96">IF($D96="","",IF(AND(R96&gt;=0.3,I96="nie",Oprávnené_výdavky_obnova!DO98&gt;=0.3,OR($R$11=Smrek)),0,IF(AND(Oprávnené_výdavky_obnova!DO98&gt;=0.3,R96&gt;=0.3),1,0)))</f>
        <v/>
      </c>
      <c r="AE96" s="164" t="str">
        <f t="array" ref="AE96">IF($D96="","",IF(AND(S96&gt;=0.3,I96="nie",Oprávnené_výdavky_obnova!DP98&gt;=0.3,OR($S$11=Smrek)),0,IF(AND(Oprávnené_výdavky_obnova!DP98&gt;=0.3,S96&gt;=0.3),1,0)))</f>
        <v/>
      </c>
      <c r="AF96" s="164">
        <f t="shared" si="11"/>
        <v>0</v>
      </c>
      <c r="AG96" s="164" t="str">
        <f t="array" ref="AG96">IF($D96="","",IF(AND(J96&gt;=0.1,I96="nie",Oprávnené_výdavky_obnova!DG98&gt;=0.1,OR($J$11=Smrek)),0,IF(AND(Oprávnené_výdavky_obnova!DG98&gt;=0.1,J96&gt;=0.1),1,0)))</f>
        <v/>
      </c>
      <c r="AH96" s="164" t="str">
        <f t="array" ref="AH96">IF($D96="","",IF(AND(K96&gt;=0.1,I96="nie",Oprávnené_výdavky_obnova!DH98&gt;=0.1,OR($K$11=Smrek)),0,IF(AND(Oprávnené_výdavky_obnova!DH98&gt;=0.1,K96&gt;=0.1),1,0)))</f>
        <v/>
      </c>
      <c r="AI96" s="164" t="str">
        <f t="array" ref="AI96">IF($D96="","",IF(AND(L96&gt;=0.1,I96="nie",Oprávnené_výdavky_obnova!DI98&gt;=0.1,OR($L$11=Smrek)),0,IF(AND(Oprávnené_výdavky_obnova!DI98&gt;=0.1,L96&gt;=0.1),1,0)))</f>
        <v/>
      </c>
      <c r="AJ96" s="164" t="str">
        <f t="array" ref="AJ96">IF($D96="","",IF(AND(M96&gt;=0.1,I96="nie",Oprávnené_výdavky_obnova!DJ98&gt;=0.1,OR($M$11=Smrek)),0,IF(AND(Oprávnené_výdavky_obnova!DJ98&gt;=0.1,M96&gt;=0.1),1,0)))</f>
        <v/>
      </c>
      <c r="AK96" s="164" t="str">
        <f t="array" ref="AK96">IF($D96="","",IF(AND(N96&gt;=0.1,I96="nie",Oprávnené_výdavky_obnova!DK98&gt;=0.1,OR($N$11=Smrek)),0,IF(AND(Oprávnené_výdavky_obnova!DK98&gt;=0.1,N96&gt;=0.1),1,0)))</f>
        <v/>
      </c>
      <c r="AL96" s="164" t="str">
        <f t="array" ref="AL96">IF($D96="","",IF(AND(O96&gt;=0.1,I96="nie",Oprávnené_výdavky_obnova!DL98&gt;=0.1,OR($O$11=Smrek)),0,IF(AND(Oprávnené_výdavky_obnova!DL98&gt;=0.1,O96&gt;=0.1),1,0)))</f>
        <v/>
      </c>
      <c r="AM96" s="164" t="str">
        <f t="array" ref="AM96">IF($D96="","",IF(AND(P96&gt;=0.1,I96="nie",Oprávnené_výdavky_obnova!DM98&gt;=0.1,OR($P$11=Smrek)),0,IF(AND(Oprávnené_výdavky_obnova!DM98&gt;=0.1,P96&gt;=0.1),1,0)))</f>
        <v/>
      </c>
      <c r="AN96" s="164" t="str">
        <f t="array" ref="AN96">IF($D96="","",IF(AND(Q96&gt;=0.1,I96="nie",Oprávnené_výdavky_obnova!DN98&gt;=0.1,OR($Q$11=Smrek)),0,IF(AND(Oprávnené_výdavky_obnova!DN98&gt;=0.1,Q96&gt;=0.1),1,0)))</f>
        <v/>
      </c>
      <c r="AO96" s="164" t="str">
        <f t="array" ref="AO96">IF($D96="","",IF(AND(R96&gt;=0.1,I96="nie",Oprávnené_výdavky_obnova!DO98&gt;=0.1,OR($R$11=Smrek)),0,IF(AND(Oprávnené_výdavky_obnova!DO98&gt;=0.1,R96&gt;=0.1),1,0)))</f>
        <v/>
      </c>
      <c r="AP96" s="164" t="str">
        <f t="array" ref="AP96">IF($D96="","",IF(AND(S96&gt;=0.1,I96="nie",Oprávnené_výdavky_obnova!DP98&gt;=0.1,OR($S$11=Smrek)),0,IF(AND(Oprávnené_výdavky_obnova!DP98&gt;=0.1,S96&gt;=0.1),1,0)))</f>
        <v/>
      </c>
      <c r="AQ96" s="164">
        <f t="shared" si="12"/>
        <v>0</v>
      </c>
      <c r="AR96" s="132">
        <f t="shared" si="13"/>
        <v>0</v>
      </c>
      <c r="AS96" s="132" t="str">
        <f t="shared" si="14"/>
        <v/>
      </c>
      <c r="AT96" s="164">
        <f>IF(AND(J96="",OR(Oprávnené_výdavky_obnova!CW98&gt;0,Oprávnené_výdavky_obnova!DG98&gt;0)),1,0)</f>
        <v>0</v>
      </c>
      <c r="AU96" s="164">
        <f>IF(AND(K96="",OR(Oprávnené_výdavky_obnova!CX98&gt;0,Oprávnené_výdavky_obnova!DH98&gt;0)),1,0)</f>
        <v>0</v>
      </c>
      <c r="AV96" s="164">
        <f>IF(AND(L96="",OR(Oprávnené_výdavky_obnova!CY98&gt;0,Oprávnené_výdavky_obnova!DI98&gt;0)),1,0)</f>
        <v>0</v>
      </c>
      <c r="AW96" s="164">
        <f>IF(AND(M96="",OR(Oprávnené_výdavky_obnova!CZ98&gt;0,Oprávnené_výdavky_obnova!DJ98&gt;0)),1,0)</f>
        <v>0</v>
      </c>
      <c r="AX96" s="164">
        <f>IF(AND(N96="",OR(Oprávnené_výdavky_obnova!DA98&gt;0,Oprávnené_výdavky_obnova!DK98&gt;0)),1,0)</f>
        <v>0</v>
      </c>
      <c r="AY96" s="164">
        <f>IF(AND(O96="",OR(Oprávnené_výdavky_obnova!DB98&gt;0,Oprávnené_výdavky_obnova!DL98&gt;0)),1,0)</f>
        <v>0</v>
      </c>
      <c r="AZ96" s="164">
        <f>IF(AND(P96="",OR(Oprávnené_výdavky_obnova!DC98&gt;0,Oprávnené_výdavky_obnova!DM98&gt;0)),1,0)</f>
        <v>0</v>
      </c>
      <c r="BA96" s="164">
        <f>IF(AND(Q96="",OR(Oprávnené_výdavky_obnova!DD98&gt;0,Oprávnené_výdavky_obnova!DN98&gt;0)),1,0)</f>
        <v>0</v>
      </c>
      <c r="BB96" s="164">
        <f>IF(AND(R96="",OR(Oprávnené_výdavky_obnova!DE98&gt;0,Oprávnené_výdavky_obnova!DO98&gt;0)),1,0)</f>
        <v>0</v>
      </c>
      <c r="BC96" s="164">
        <f>IF(AND(S96="",OR(Oprávnené_výdavky_obnova!DF98&gt;0,Oprávnené_výdavky_obnova!DP98&gt;0)),1,0)</f>
        <v>0</v>
      </c>
      <c r="BE96" s="132">
        <f t="array" ref="BE96">IF(AND($J$13=Smrek,OR(V96&gt;=0.3,AG96&gt;=0.1)),1,0)</f>
        <v>0</v>
      </c>
      <c r="BF96" s="132">
        <f t="array" ref="BF96">IF(AND($JK96=Smrek,OR(W96&gt;=0.3,AH96&gt;=0.1)),1,0)</f>
        <v>0</v>
      </c>
      <c r="BG96" s="132">
        <f t="array" ref="BG96">IF(AND($L$13=Smrek,OR(X96&gt;=0.3,AI96&gt;=0.1)),1,0)</f>
        <v>0</v>
      </c>
      <c r="BH96" s="132">
        <f t="array" ref="BH96">IF(AND($M$13=Smrek,OR(Y96&gt;=0.3,AJ96&gt;=0.1)),1,0)</f>
        <v>0</v>
      </c>
      <c r="BI96" s="132">
        <f t="array" ref="BI96">IF(AND($N$13=Smrek,OR(Z96&gt;=0.3,AK96&gt;=0.1)),1,0)</f>
        <v>0</v>
      </c>
      <c r="BJ96" s="132">
        <f t="array" ref="BJ96">IF(AND($O$13=Smrek,OR(AA96&gt;=0.3,AL96&gt;=0.1)),1,0)</f>
        <v>0</v>
      </c>
      <c r="BK96" s="132">
        <f t="array" ref="BK96">IF(AND($P$13=Smrek,OR(AB96&gt;=0.3,AM96&gt;=0.1)),1,0)</f>
        <v>0</v>
      </c>
      <c r="BL96" s="132">
        <f t="array" ref="BL96">IF(AND($Q$13=Smrek,OR(AC96&gt;=0.3,AN96&gt;=0.1)),1,0)</f>
        <v>0</v>
      </c>
      <c r="BM96" s="132">
        <f t="array" ref="BM96">IF(AND($R$13=Smrek,OR(AD96&gt;=0.3,AO96&gt;=0.1)),1,0)</f>
        <v>0</v>
      </c>
      <c r="BN96" s="132">
        <f t="array" ref="BN96">IF(AND($S$13=Smrek,OR(AE96&gt;=0.3,AP96&gt;=0.1)),1,0)</f>
        <v>0</v>
      </c>
      <c r="BO96" s="206" t="str">
        <f t="shared" si="15"/>
        <v/>
      </c>
    </row>
    <row r="97" spans="1:67" ht="17.100000000000001" customHeight="1" x14ac:dyDescent="0.25">
      <c r="A97" s="144">
        <v>85</v>
      </c>
      <c r="B97" s="180" t="str">
        <f>IF(Oprávnené_výdavky_obnova!AL99="","",Oprávnené_výdavky_obnova!AN99)</f>
        <v/>
      </c>
      <c r="C97" s="181" t="str">
        <f>IF(Oprávnené_výdavky_obnova!AL99="","",Oprávnené_výdavky_obnova!B99)</f>
        <v/>
      </c>
      <c r="D97" s="182" t="str">
        <f>IF(Oprávnené_výdavky_obnova!AL99="","",Oprávnené_výdavky_obnova!AO99)</f>
        <v/>
      </c>
      <c r="E97" s="182" t="str">
        <f>IF(Oprávnené_výdavky_obnova!AL99="","",Oprávnené_výdavky_obnova!AP99)</f>
        <v/>
      </c>
      <c r="F97" s="182" t="str">
        <f>IF(Oprávnené_výdavky_obnova!AL99="","",Oprávnené_výdavky_obnova!AQ99)</f>
        <v/>
      </c>
      <c r="G97" s="183" t="str">
        <f>IF(Oprávnené_výdavky_obnova!AL99="","",Oprávnené_výdavky_obnova!I99)</f>
        <v/>
      </c>
      <c r="H97" s="208" t="str">
        <f>IF(D97="","",SUMIFS(Oprávnené_výdavky_obnova!$K$15:$K$214,JPRL,BO97,Oprávnené_výdavky_obnova!$J$15:$J$214,Oprávnené_výdavky_obnova!$CC$8)+SUMIFS(Oprávnené_výdavky_obnova!$K$15:$K$214,JPRL,BO97,Oprávnené_výdavky_obnova!$J$15:$J$214,Oprávnené_výdavky_obnova!$CC$9))</f>
        <v/>
      </c>
      <c r="I97" s="179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32">
        <f t="array" ref="T97">IF(AND(D97&lt;&gt;"",OR($J$11=Smrek,$K$11=Smrek,$L$11=Smrek,$M$11=Smrek,$N$11=Smrek,$O$11=Smrek,$P$11=Smrek,$Q$11=Smrek,$R$11=Smrek,$S$11=Smrek)),1,0)</f>
        <v>0</v>
      </c>
      <c r="U97" s="132">
        <f t="shared" si="10"/>
        <v>0</v>
      </c>
      <c r="V97" s="164" t="str">
        <f t="array" ref="V97">IF($D97="","",IF(AND(J97&gt;=0.3,I97="nie",Oprávnené_výdavky_obnova!DG99&gt;=0.3,OR($J$11=Smrek)),0,IF(AND(Oprávnené_výdavky_obnova!DG99&gt;=0.3,J97&gt;=0.3),1,0)))</f>
        <v/>
      </c>
      <c r="W97" s="164" t="str">
        <f t="array" ref="W97">IF($D97="","",IF(AND(K97&gt;=0.3,I97="nie",Oprávnené_výdavky_obnova!DH99&gt;=0.3,OR($K$11=Smrek)),0,IF(AND(Oprávnené_výdavky_obnova!DH99&gt;=0.3,K97&gt;=0.3),1,0)))</f>
        <v/>
      </c>
      <c r="X97" s="164" t="str">
        <f t="array" ref="X97">IF($D97="","",IF(AND(L97&gt;=0.3,I97="nie",Oprávnené_výdavky_obnova!DI99&gt;=0.3,OR($L$11=Smrek)),0,IF(AND(Oprávnené_výdavky_obnova!DI99&gt;=0.3,L97&gt;=0.3),1,0)))</f>
        <v/>
      </c>
      <c r="Y97" s="164" t="str">
        <f t="array" ref="Y97">IF($D97="","",IF(AND(M97&gt;=0.3,I97="nie",Oprávnené_výdavky_obnova!DJ99&gt;=0.3,OR($M$11=Smrek)),0,IF(AND(Oprávnené_výdavky_obnova!DJ99&gt;=0.3,M97&gt;=0.3),1,0)))</f>
        <v/>
      </c>
      <c r="Z97" s="164" t="str">
        <f t="array" ref="Z97">IF($D97="","",IF(AND(N97&gt;=0.3,I97="nie",Oprávnené_výdavky_obnova!DK99&gt;=0.3,OR($N$11=Smrek)),0,IF(AND(Oprávnené_výdavky_obnova!DK99&gt;=0.3,N97&gt;=0.3),1,0)))</f>
        <v/>
      </c>
      <c r="AA97" s="164" t="str">
        <f t="array" ref="AA97">IF($D97="","",IF(AND(O97&gt;=0.3,I97="nie",Oprávnené_výdavky_obnova!DL99&gt;=0.3,OR($O$11=Smrek)),0,IF(AND(Oprávnené_výdavky_obnova!DL99&gt;=0.3,O97&gt;=0.3),1,0)))</f>
        <v/>
      </c>
      <c r="AB97" s="164" t="str">
        <f t="array" ref="AB97">IF($D97="","",IF(AND(P97&gt;=0.3,I97="nie",Oprávnené_výdavky_obnova!DM99&gt;=0.3,OR($P$11=Smrek)),0,IF(AND(Oprávnené_výdavky_obnova!DM99&gt;=0.3,P97&gt;=0.3),1,0)))</f>
        <v/>
      </c>
      <c r="AC97" s="164" t="str">
        <f t="array" ref="AC97">IF($D97="","",IF(AND(Q97&gt;=0.3,I97="nie",Oprávnené_výdavky_obnova!DN99&gt;=0.3,OR($Q$11=Smrek)),0,IF(AND(Oprávnené_výdavky_obnova!DN99&gt;=0.3,Q97&gt;=0.3),1,0)))</f>
        <v/>
      </c>
      <c r="AD97" s="164" t="str">
        <f t="array" ref="AD97">IF($D97="","",IF(AND(R97&gt;=0.3,I97="nie",Oprávnené_výdavky_obnova!DO99&gt;=0.3,OR($R$11=Smrek)),0,IF(AND(Oprávnené_výdavky_obnova!DO99&gt;=0.3,R97&gt;=0.3),1,0)))</f>
        <v/>
      </c>
      <c r="AE97" s="164" t="str">
        <f t="array" ref="AE97">IF($D97="","",IF(AND(S97&gt;=0.3,I97="nie",Oprávnené_výdavky_obnova!DP99&gt;=0.3,OR($S$11=Smrek)),0,IF(AND(Oprávnené_výdavky_obnova!DP99&gt;=0.3,S97&gt;=0.3),1,0)))</f>
        <v/>
      </c>
      <c r="AF97" s="164">
        <f t="shared" si="11"/>
        <v>0</v>
      </c>
      <c r="AG97" s="164" t="str">
        <f t="array" ref="AG97">IF($D97="","",IF(AND(J97&gt;=0.1,I97="nie",Oprávnené_výdavky_obnova!DG99&gt;=0.1,OR($J$11=Smrek)),0,IF(AND(Oprávnené_výdavky_obnova!DG99&gt;=0.1,J97&gt;=0.1),1,0)))</f>
        <v/>
      </c>
      <c r="AH97" s="164" t="str">
        <f t="array" ref="AH97">IF($D97="","",IF(AND(K97&gt;=0.1,I97="nie",Oprávnené_výdavky_obnova!DH99&gt;=0.1,OR($K$11=Smrek)),0,IF(AND(Oprávnené_výdavky_obnova!DH99&gt;=0.1,K97&gt;=0.1),1,0)))</f>
        <v/>
      </c>
      <c r="AI97" s="164" t="str">
        <f t="array" ref="AI97">IF($D97="","",IF(AND(L97&gt;=0.1,I97="nie",Oprávnené_výdavky_obnova!DI99&gt;=0.1,OR($L$11=Smrek)),0,IF(AND(Oprávnené_výdavky_obnova!DI99&gt;=0.1,L97&gt;=0.1),1,0)))</f>
        <v/>
      </c>
      <c r="AJ97" s="164" t="str">
        <f t="array" ref="AJ97">IF($D97="","",IF(AND(M97&gt;=0.1,I97="nie",Oprávnené_výdavky_obnova!DJ99&gt;=0.1,OR($M$11=Smrek)),0,IF(AND(Oprávnené_výdavky_obnova!DJ99&gt;=0.1,M97&gt;=0.1),1,0)))</f>
        <v/>
      </c>
      <c r="AK97" s="164" t="str">
        <f t="array" ref="AK97">IF($D97="","",IF(AND(N97&gt;=0.1,I97="nie",Oprávnené_výdavky_obnova!DK99&gt;=0.1,OR($N$11=Smrek)),0,IF(AND(Oprávnené_výdavky_obnova!DK99&gt;=0.1,N97&gt;=0.1),1,0)))</f>
        <v/>
      </c>
      <c r="AL97" s="164" t="str">
        <f t="array" ref="AL97">IF($D97="","",IF(AND(O97&gt;=0.1,I97="nie",Oprávnené_výdavky_obnova!DL99&gt;=0.1,OR($O$11=Smrek)),0,IF(AND(Oprávnené_výdavky_obnova!DL99&gt;=0.1,O97&gt;=0.1),1,0)))</f>
        <v/>
      </c>
      <c r="AM97" s="164" t="str">
        <f t="array" ref="AM97">IF($D97="","",IF(AND(P97&gt;=0.1,I97="nie",Oprávnené_výdavky_obnova!DM99&gt;=0.1,OR($P$11=Smrek)),0,IF(AND(Oprávnené_výdavky_obnova!DM99&gt;=0.1,P97&gt;=0.1),1,0)))</f>
        <v/>
      </c>
      <c r="AN97" s="164" t="str">
        <f t="array" ref="AN97">IF($D97="","",IF(AND(Q97&gt;=0.1,I97="nie",Oprávnené_výdavky_obnova!DN99&gt;=0.1,OR($Q$11=Smrek)),0,IF(AND(Oprávnené_výdavky_obnova!DN99&gt;=0.1,Q97&gt;=0.1),1,0)))</f>
        <v/>
      </c>
      <c r="AO97" s="164" t="str">
        <f t="array" ref="AO97">IF($D97="","",IF(AND(R97&gt;=0.1,I97="nie",Oprávnené_výdavky_obnova!DO99&gt;=0.1,OR($R$11=Smrek)),0,IF(AND(Oprávnené_výdavky_obnova!DO99&gt;=0.1,R97&gt;=0.1),1,0)))</f>
        <v/>
      </c>
      <c r="AP97" s="164" t="str">
        <f t="array" ref="AP97">IF($D97="","",IF(AND(S97&gt;=0.1,I97="nie",Oprávnené_výdavky_obnova!DP99&gt;=0.1,OR($S$11=Smrek)),0,IF(AND(Oprávnené_výdavky_obnova!DP99&gt;=0.1,S97&gt;=0.1),1,0)))</f>
        <v/>
      </c>
      <c r="AQ97" s="164">
        <f t="shared" si="12"/>
        <v>0</v>
      </c>
      <c r="AR97" s="132">
        <f t="shared" si="13"/>
        <v>0</v>
      </c>
      <c r="AS97" s="132" t="str">
        <f t="shared" si="14"/>
        <v/>
      </c>
      <c r="AT97" s="164">
        <f>IF(AND(J97="",OR(Oprávnené_výdavky_obnova!CW99&gt;0,Oprávnené_výdavky_obnova!DG99&gt;0)),1,0)</f>
        <v>0</v>
      </c>
      <c r="AU97" s="164">
        <f>IF(AND(K97="",OR(Oprávnené_výdavky_obnova!CX99&gt;0,Oprávnené_výdavky_obnova!DH99&gt;0)),1,0)</f>
        <v>0</v>
      </c>
      <c r="AV97" s="164">
        <f>IF(AND(L97="",OR(Oprávnené_výdavky_obnova!CY99&gt;0,Oprávnené_výdavky_obnova!DI99&gt;0)),1,0)</f>
        <v>0</v>
      </c>
      <c r="AW97" s="164">
        <f>IF(AND(M97="",OR(Oprávnené_výdavky_obnova!CZ99&gt;0,Oprávnené_výdavky_obnova!DJ99&gt;0)),1,0)</f>
        <v>0</v>
      </c>
      <c r="AX97" s="164">
        <f>IF(AND(N97="",OR(Oprávnené_výdavky_obnova!DA99&gt;0,Oprávnené_výdavky_obnova!DK99&gt;0)),1,0)</f>
        <v>0</v>
      </c>
      <c r="AY97" s="164">
        <f>IF(AND(O97="",OR(Oprávnené_výdavky_obnova!DB99&gt;0,Oprávnené_výdavky_obnova!DL99&gt;0)),1,0)</f>
        <v>0</v>
      </c>
      <c r="AZ97" s="164">
        <f>IF(AND(P97="",OR(Oprávnené_výdavky_obnova!DC99&gt;0,Oprávnené_výdavky_obnova!DM99&gt;0)),1,0)</f>
        <v>0</v>
      </c>
      <c r="BA97" s="164">
        <f>IF(AND(Q97="",OR(Oprávnené_výdavky_obnova!DD99&gt;0,Oprávnené_výdavky_obnova!DN99&gt;0)),1,0)</f>
        <v>0</v>
      </c>
      <c r="BB97" s="164">
        <f>IF(AND(R97="",OR(Oprávnené_výdavky_obnova!DE99&gt;0,Oprávnené_výdavky_obnova!DO99&gt;0)),1,0)</f>
        <v>0</v>
      </c>
      <c r="BC97" s="164">
        <f>IF(AND(S97="",OR(Oprávnené_výdavky_obnova!DF99&gt;0,Oprávnené_výdavky_obnova!DP99&gt;0)),1,0)</f>
        <v>0</v>
      </c>
      <c r="BE97" s="132">
        <f t="array" ref="BE97">IF(AND($J$13=Smrek,OR(V97&gt;=0.3,AG97&gt;=0.1)),1,0)</f>
        <v>0</v>
      </c>
      <c r="BF97" s="132">
        <f t="array" ref="BF97">IF(AND($JK97=Smrek,OR(W97&gt;=0.3,AH97&gt;=0.1)),1,0)</f>
        <v>0</v>
      </c>
      <c r="BG97" s="132">
        <f t="array" ref="BG97">IF(AND($L$13=Smrek,OR(X97&gt;=0.3,AI97&gt;=0.1)),1,0)</f>
        <v>0</v>
      </c>
      <c r="BH97" s="132">
        <f t="array" ref="BH97">IF(AND($M$13=Smrek,OR(Y97&gt;=0.3,AJ97&gt;=0.1)),1,0)</f>
        <v>0</v>
      </c>
      <c r="BI97" s="132">
        <f t="array" ref="BI97">IF(AND($N$13=Smrek,OR(Z97&gt;=0.3,AK97&gt;=0.1)),1,0)</f>
        <v>0</v>
      </c>
      <c r="BJ97" s="132">
        <f t="array" ref="BJ97">IF(AND($O$13=Smrek,OR(AA97&gt;=0.3,AL97&gt;=0.1)),1,0)</f>
        <v>0</v>
      </c>
      <c r="BK97" s="132">
        <f t="array" ref="BK97">IF(AND($P$13=Smrek,OR(AB97&gt;=0.3,AM97&gt;=0.1)),1,0)</f>
        <v>0</v>
      </c>
      <c r="BL97" s="132">
        <f t="array" ref="BL97">IF(AND($Q$13=Smrek,OR(AC97&gt;=0.3,AN97&gt;=0.1)),1,0)</f>
        <v>0</v>
      </c>
      <c r="BM97" s="132">
        <f t="array" ref="BM97">IF(AND($R$13=Smrek,OR(AD97&gt;=0.3,AO97&gt;=0.1)),1,0)</f>
        <v>0</v>
      </c>
      <c r="BN97" s="132">
        <f t="array" ref="BN97">IF(AND($S$13=Smrek,OR(AE97&gt;=0.3,AP97&gt;=0.1)),1,0)</f>
        <v>0</v>
      </c>
      <c r="BO97" s="206" t="str">
        <f t="shared" si="15"/>
        <v/>
      </c>
    </row>
    <row r="98" spans="1:67" ht="17.100000000000001" customHeight="1" x14ac:dyDescent="0.25">
      <c r="A98" s="144">
        <v>86</v>
      </c>
      <c r="B98" s="180" t="str">
        <f>IF(Oprávnené_výdavky_obnova!AL100="","",Oprávnené_výdavky_obnova!AN100)</f>
        <v/>
      </c>
      <c r="C98" s="181" t="str">
        <f>IF(Oprávnené_výdavky_obnova!AL100="","",Oprávnené_výdavky_obnova!B100)</f>
        <v/>
      </c>
      <c r="D98" s="182" t="str">
        <f>IF(Oprávnené_výdavky_obnova!AL100="","",Oprávnené_výdavky_obnova!AO100)</f>
        <v/>
      </c>
      <c r="E98" s="182" t="str">
        <f>IF(Oprávnené_výdavky_obnova!AL100="","",Oprávnené_výdavky_obnova!AP100)</f>
        <v/>
      </c>
      <c r="F98" s="182" t="str">
        <f>IF(Oprávnené_výdavky_obnova!AL100="","",Oprávnené_výdavky_obnova!AQ100)</f>
        <v/>
      </c>
      <c r="G98" s="183" t="str">
        <f>IF(Oprávnené_výdavky_obnova!AL100="","",Oprávnené_výdavky_obnova!I100)</f>
        <v/>
      </c>
      <c r="H98" s="208" t="str">
        <f>IF(D98="","",SUMIFS(Oprávnené_výdavky_obnova!$K$15:$K$214,JPRL,BO98,Oprávnené_výdavky_obnova!$J$15:$J$214,Oprávnené_výdavky_obnova!$CC$8)+SUMIFS(Oprávnené_výdavky_obnova!$K$15:$K$214,JPRL,BO98,Oprávnené_výdavky_obnova!$J$15:$J$214,Oprávnené_výdavky_obnova!$CC$9))</f>
        <v/>
      </c>
      <c r="I98" s="179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32">
        <f t="array" ref="T98">IF(AND(D98&lt;&gt;"",OR($J$11=Smrek,$K$11=Smrek,$L$11=Smrek,$M$11=Smrek,$N$11=Smrek,$O$11=Smrek,$P$11=Smrek,$Q$11=Smrek,$R$11=Smrek,$S$11=Smrek)),1,0)</f>
        <v>0</v>
      </c>
      <c r="U98" s="132">
        <f t="shared" si="10"/>
        <v>0</v>
      </c>
      <c r="V98" s="164" t="str">
        <f t="array" ref="V98">IF($D98="","",IF(AND(J98&gt;=0.3,I98="nie",Oprávnené_výdavky_obnova!DG100&gt;=0.3,OR($J$11=Smrek)),0,IF(AND(Oprávnené_výdavky_obnova!DG100&gt;=0.3,J98&gt;=0.3),1,0)))</f>
        <v/>
      </c>
      <c r="W98" s="164" t="str">
        <f t="array" ref="W98">IF($D98="","",IF(AND(K98&gt;=0.3,I98="nie",Oprávnené_výdavky_obnova!DH100&gt;=0.3,OR($K$11=Smrek)),0,IF(AND(Oprávnené_výdavky_obnova!DH100&gt;=0.3,K98&gt;=0.3),1,0)))</f>
        <v/>
      </c>
      <c r="X98" s="164" t="str">
        <f t="array" ref="X98">IF($D98="","",IF(AND(L98&gt;=0.3,I98="nie",Oprávnené_výdavky_obnova!DI100&gt;=0.3,OR($L$11=Smrek)),0,IF(AND(Oprávnené_výdavky_obnova!DI100&gt;=0.3,L98&gt;=0.3),1,0)))</f>
        <v/>
      </c>
      <c r="Y98" s="164" t="str">
        <f t="array" ref="Y98">IF($D98="","",IF(AND(M98&gt;=0.3,I98="nie",Oprávnené_výdavky_obnova!DJ100&gt;=0.3,OR($M$11=Smrek)),0,IF(AND(Oprávnené_výdavky_obnova!DJ100&gt;=0.3,M98&gt;=0.3),1,0)))</f>
        <v/>
      </c>
      <c r="Z98" s="164" t="str">
        <f t="array" ref="Z98">IF($D98="","",IF(AND(N98&gt;=0.3,I98="nie",Oprávnené_výdavky_obnova!DK100&gt;=0.3,OR($N$11=Smrek)),0,IF(AND(Oprávnené_výdavky_obnova!DK100&gt;=0.3,N98&gt;=0.3),1,0)))</f>
        <v/>
      </c>
      <c r="AA98" s="164" t="str">
        <f t="array" ref="AA98">IF($D98="","",IF(AND(O98&gt;=0.3,I98="nie",Oprávnené_výdavky_obnova!DL100&gt;=0.3,OR($O$11=Smrek)),0,IF(AND(Oprávnené_výdavky_obnova!DL100&gt;=0.3,O98&gt;=0.3),1,0)))</f>
        <v/>
      </c>
      <c r="AB98" s="164" t="str">
        <f t="array" ref="AB98">IF($D98="","",IF(AND(P98&gt;=0.3,I98="nie",Oprávnené_výdavky_obnova!DM100&gt;=0.3,OR($P$11=Smrek)),0,IF(AND(Oprávnené_výdavky_obnova!DM100&gt;=0.3,P98&gt;=0.3),1,0)))</f>
        <v/>
      </c>
      <c r="AC98" s="164" t="str">
        <f t="array" ref="AC98">IF($D98="","",IF(AND(Q98&gt;=0.3,I98="nie",Oprávnené_výdavky_obnova!DN100&gt;=0.3,OR($Q$11=Smrek)),0,IF(AND(Oprávnené_výdavky_obnova!DN100&gt;=0.3,Q98&gt;=0.3),1,0)))</f>
        <v/>
      </c>
      <c r="AD98" s="164" t="str">
        <f t="array" ref="AD98">IF($D98="","",IF(AND(R98&gt;=0.3,I98="nie",Oprávnené_výdavky_obnova!DO100&gt;=0.3,OR($R$11=Smrek)),0,IF(AND(Oprávnené_výdavky_obnova!DO100&gt;=0.3,R98&gt;=0.3),1,0)))</f>
        <v/>
      </c>
      <c r="AE98" s="164" t="str">
        <f t="array" ref="AE98">IF($D98="","",IF(AND(S98&gt;=0.3,I98="nie",Oprávnené_výdavky_obnova!DP100&gt;=0.3,OR($S$11=Smrek)),0,IF(AND(Oprávnené_výdavky_obnova!DP100&gt;=0.3,S98&gt;=0.3),1,0)))</f>
        <v/>
      </c>
      <c r="AF98" s="164">
        <f t="shared" si="11"/>
        <v>0</v>
      </c>
      <c r="AG98" s="164" t="str">
        <f t="array" ref="AG98">IF($D98="","",IF(AND(J98&gt;=0.1,I98="nie",Oprávnené_výdavky_obnova!DG100&gt;=0.1,OR($J$11=Smrek)),0,IF(AND(Oprávnené_výdavky_obnova!DG100&gt;=0.1,J98&gt;=0.1),1,0)))</f>
        <v/>
      </c>
      <c r="AH98" s="164" t="str">
        <f t="array" ref="AH98">IF($D98="","",IF(AND(K98&gt;=0.1,I98="nie",Oprávnené_výdavky_obnova!DH100&gt;=0.1,OR($K$11=Smrek)),0,IF(AND(Oprávnené_výdavky_obnova!DH100&gt;=0.1,K98&gt;=0.1),1,0)))</f>
        <v/>
      </c>
      <c r="AI98" s="164" t="str">
        <f t="array" ref="AI98">IF($D98="","",IF(AND(L98&gt;=0.1,I98="nie",Oprávnené_výdavky_obnova!DI100&gt;=0.1,OR($L$11=Smrek)),0,IF(AND(Oprávnené_výdavky_obnova!DI100&gt;=0.1,L98&gt;=0.1),1,0)))</f>
        <v/>
      </c>
      <c r="AJ98" s="164" t="str">
        <f t="array" ref="AJ98">IF($D98="","",IF(AND(M98&gt;=0.1,I98="nie",Oprávnené_výdavky_obnova!DJ100&gt;=0.1,OR($M$11=Smrek)),0,IF(AND(Oprávnené_výdavky_obnova!DJ100&gt;=0.1,M98&gt;=0.1),1,0)))</f>
        <v/>
      </c>
      <c r="AK98" s="164" t="str">
        <f t="array" ref="AK98">IF($D98="","",IF(AND(N98&gt;=0.1,I98="nie",Oprávnené_výdavky_obnova!DK100&gt;=0.1,OR($N$11=Smrek)),0,IF(AND(Oprávnené_výdavky_obnova!DK100&gt;=0.1,N98&gt;=0.1),1,0)))</f>
        <v/>
      </c>
      <c r="AL98" s="164" t="str">
        <f t="array" ref="AL98">IF($D98="","",IF(AND(O98&gt;=0.1,I98="nie",Oprávnené_výdavky_obnova!DL100&gt;=0.1,OR($O$11=Smrek)),0,IF(AND(Oprávnené_výdavky_obnova!DL100&gt;=0.1,O98&gt;=0.1),1,0)))</f>
        <v/>
      </c>
      <c r="AM98" s="164" t="str">
        <f t="array" ref="AM98">IF($D98="","",IF(AND(P98&gt;=0.1,I98="nie",Oprávnené_výdavky_obnova!DM100&gt;=0.1,OR($P$11=Smrek)),0,IF(AND(Oprávnené_výdavky_obnova!DM100&gt;=0.1,P98&gt;=0.1),1,0)))</f>
        <v/>
      </c>
      <c r="AN98" s="164" t="str">
        <f t="array" ref="AN98">IF($D98="","",IF(AND(Q98&gt;=0.1,I98="nie",Oprávnené_výdavky_obnova!DN100&gt;=0.1,OR($Q$11=Smrek)),0,IF(AND(Oprávnené_výdavky_obnova!DN100&gt;=0.1,Q98&gt;=0.1),1,0)))</f>
        <v/>
      </c>
      <c r="AO98" s="164" t="str">
        <f t="array" ref="AO98">IF($D98="","",IF(AND(R98&gt;=0.1,I98="nie",Oprávnené_výdavky_obnova!DO100&gt;=0.1,OR($R$11=Smrek)),0,IF(AND(Oprávnené_výdavky_obnova!DO100&gt;=0.1,R98&gt;=0.1),1,0)))</f>
        <v/>
      </c>
      <c r="AP98" s="164" t="str">
        <f t="array" ref="AP98">IF($D98="","",IF(AND(S98&gt;=0.1,I98="nie",Oprávnené_výdavky_obnova!DP100&gt;=0.1,OR($S$11=Smrek)),0,IF(AND(Oprávnené_výdavky_obnova!DP100&gt;=0.1,S98&gt;=0.1),1,0)))</f>
        <v/>
      </c>
      <c r="AQ98" s="164">
        <f t="shared" si="12"/>
        <v>0</v>
      </c>
      <c r="AR98" s="132">
        <f t="shared" si="13"/>
        <v>0</v>
      </c>
      <c r="AS98" s="132" t="str">
        <f t="shared" si="14"/>
        <v/>
      </c>
      <c r="AT98" s="164">
        <f>IF(AND(J98="",OR(Oprávnené_výdavky_obnova!CW100&gt;0,Oprávnené_výdavky_obnova!DG100&gt;0)),1,0)</f>
        <v>0</v>
      </c>
      <c r="AU98" s="164">
        <f>IF(AND(K98="",OR(Oprávnené_výdavky_obnova!CX100&gt;0,Oprávnené_výdavky_obnova!DH100&gt;0)),1,0)</f>
        <v>0</v>
      </c>
      <c r="AV98" s="164">
        <f>IF(AND(L98="",OR(Oprávnené_výdavky_obnova!CY100&gt;0,Oprávnené_výdavky_obnova!DI100&gt;0)),1,0)</f>
        <v>0</v>
      </c>
      <c r="AW98" s="164">
        <f>IF(AND(M98="",OR(Oprávnené_výdavky_obnova!CZ100&gt;0,Oprávnené_výdavky_obnova!DJ100&gt;0)),1,0)</f>
        <v>0</v>
      </c>
      <c r="AX98" s="164">
        <f>IF(AND(N98="",OR(Oprávnené_výdavky_obnova!DA100&gt;0,Oprávnené_výdavky_obnova!DK100&gt;0)),1,0)</f>
        <v>0</v>
      </c>
      <c r="AY98" s="164">
        <f>IF(AND(O98="",OR(Oprávnené_výdavky_obnova!DB100&gt;0,Oprávnené_výdavky_obnova!DL100&gt;0)),1,0)</f>
        <v>0</v>
      </c>
      <c r="AZ98" s="164">
        <f>IF(AND(P98="",OR(Oprávnené_výdavky_obnova!DC100&gt;0,Oprávnené_výdavky_obnova!DM100&gt;0)),1,0)</f>
        <v>0</v>
      </c>
      <c r="BA98" s="164">
        <f>IF(AND(Q98="",OR(Oprávnené_výdavky_obnova!DD100&gt;0,Oprávnené_výdavky_obnova!DN100&gt;0)),1,0)</f>
        <v>0</v>
      </c>
      <c r="BB98" s="164">
        <f>IF(AND(R98="",OR(Oprávnené_výdavky_obnova!DE100&gt;0,Oprávnené_výdavky_obnova!DO100&gt;0)),1,0)</f>
        <v>0</v>
      </c>
      <c r="BC98" s="164">
        <f>IF(AND(S98="",OR(Oprávnené_výdavky_obnova!DF100&gt;0,Oprávnené_výdavky_obnova!DP100&gt;0)),1,0)</f>
        <v>0</v>
      </c>
      <c r="BE98" s="132">
        <f t="array" ref="BE98">IF(AND($J$13=Smrek,OR(V98&gt;=0.3,AG98&gt;=0.1)),1,0)</f>
        <v>0</v>
      </c>
      <c r="BF98" s="132">
        <f t="array" ref="BF98">IF(AND($JK98=Smrek,OR(W98&gt;=0.3,AH98&gt;=0.1)),1,0)</f>
        <v>0</v>
      </c>
      <c r="BG98" s="132">
        <f t="array" ref="BG98">IF(AND($L$13=Smrek,OR(X98&gt;=0.3,AI98&gt;=0.1)),1,0)</f>
        <v>0</v>
      </c>
      <c r="BH98" s="132">
        <f t="array" ref="BH98">IF(AND($M$13=Smrek,OR(Y98&gt;=0.3,AJ98&gt;=0.1)),1,0)</f>
        <v>0</v>
      </c>
      <c r="BI98" s="132">
        <f t="array" ref="BI98">IF(AND($N$13=Smrek,OR(Z98&gt;=0.3,AK98&gt;=0.1)),1,0)</f>
        <v>0</v>
      </c>
      <c r="BJ98" s="132">
        <f t="array" ref="BJ98">IF(AND($O$13=Smrek,OR(AA98&gt;=0.3,AL98&gt;=0.1)),1,0)</f>
        <v>0</v>
      </c>
      <c r="BK98" s="132">
        <f t="array" ref="BK98">IF(AND($P$13=Smrek,OR(AB98&gt;=0.3,AM98&gt;=0.1)),1,0)</f>
        <v>0</v>
      </c>
      <c r="BL98" s="132">
        <f t="array" ref="BL98">IF(AND($Q$13=Smrek,OR(AC98&gt;=0.3,AN98&gt;=0.1)),1,0)</f>
        <v>0</v>
      </c>
      <c r="BM98" s="132">
        <f t="array" ref="BM98">IF(AND($R$13=Smrek,OR(AD98&gt;=0.3,AO98&gt;=0.1)),1,0)</f>
        <v>0</v>
      </c>
      <c r="BN98" s="132">
        <f t="array" ref="BN98">IF(AND($S$13=Smrek,OR(AE98&gt;=0.3,AP98&gt;=0.1)),1,0)</f>
        <v>0</v>
      </c>
      <c r="BO98" s="206" t="str">
        <f t="shared" si="15"/>
        <v/>
      </c>
    </row>
    <row r="99" spans="1:67" ht="17.100000000000001" customHeight="1" x14ac:dyDescent="0.25">
      <c r="A99" s="144">
        <v>87</v>
      </c>
      <c r="B99" s="180" t="str">
        <f>IF(Oprávnené_výdavky_obnova!AL101="","",Oprávnené_výdavky_obnova!AN101)</f>
        <v/>
      </c>
      <c r="C99" s="181" t="str">
        <f>IF(Oprávnené_výdavky_obnova!AL101="","",Oprávnené_výdavky_obnova!B101)</f>
        <v/>
      </c>
      <c r="D99" s="182" t="str">
        <f>IF(Oprávnené_výdavky_obnova!AL101="","",Oprávnené_výdavky_obnova!AO101)</f>
        <v/>
      </c>
      <c r="E99" s="182" t="str">
        <f>IF(Oprávnené_výdavky_obnova!AL101="","",Oprávnené_výdavky_obnova!AP101)</f>
        <v/>
      </c>
      <c r="F99" s="182" t="str">
        <f>IF(Oprávnené_výdavky_obnova!AL101="","",Oprávnené_výdavky_obnova!AQ101)</f>
        <v/>
      </c>
      <c r="G99" s="183" t="str">
        <f>IF(Oprávnené_výdavky_obnova!AL101="","",Oprávnené_výdavky_obnova!I101)</f>
        <v/>
      </c>
      <c r="H99" s="208" t="str">
        <f>IF(D99="","",SUMIFS(Oprávnené_výdavky_obnova!$K$15:$K$214,JPRL,BO99,Oprávnené_výdavky_obnova!$J$15:$J$214,Oprávnené_výdavky_obnova!$CC$8)+SUMIFS(Oprávnené_výdavky_obnova!$K$15:$K$214,JPRL,BO99,Oprávnené_výdavky_obnova!$J$15:$J$214,Oprávnené_výdavky_obnova!$CC$9))</f>
        <v/>
      </c>
      <c r="I99" s="179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32">
        <f t="array" ref="T99">IF(AND(D99&lt;&gt;"",OR($J$11=Smrek,$K$11=Smrek,$L$11=Smrek,$M$11=Smrek,$N$11=Smrek,$O$11=Smrek,$P$11=Smrek,$Q$11=Smrek,$R$11=Smrek,$S$11=Smrek)),1,0)</f>
        <v>0</v>
      </c>
      <c r="U99" s="132">
        <f t="shared" si="10"/>
        <v>0</v>
      </c>
      <c r="V99" s="164" t="str">
        <f t="array" ref="V99">IF($D99="","",IF(AND(J99&gt;=0.3,I99="nie",Oprávnené_výdavky_obnova!DG101&gt;=0.3,OR($J$11=Smrek)),0,IF(AND(Oprávnené_výdavky_obnova!DG101&gt;=0.3,J99&gt;=0.3),1,0)))</f>
        <v/>
      </c>
      <c r="W99" s="164" t="str">
        <f t="array" ref="W99">IF($D99="","",IF(AND(K99&gt;=0.3,I99="nie",Oprávnené_výdavky_obnova!DH101&gt;=0.3,OR($K$11=Smrek)),0,IF(AND(Oprávnené_výdavky_obnova!DH101&gt;=0.3,K99&gt;=0.3),1,0)))</f>
        <v/>
      </c>
      <c r="X99" s="164" t="str">
        <f t="array" ref="X99">IF($D99="","",IF(AND(L99&gt;=0.3,I99="nie",Oprávnené_výdavky_obnova!DI101&gt;=0.3,OR($L$11=Smrek)),0,IF(AND(Oprávnené_výdavky_obnova!DI101&gt;=0.3,L99&gt;=0.3),1,0)))</f>
        <v/>
      </c>
      <c r="Y99" s="164" t="str">
        <f t="array" ref="Y99">IF($D99="","",IF(AND(M99&gt;=0.3,I99="nie",Oprávnené_výdavky_obnova!DJ101&gt;=0.3,OR($M$11=Smrek)),0,IF(AND(Oprávnené_výdavky_obnova!DJ101&gt;=0.3,M99&gt;=0.3),1,0)))</f>
        <v/>
      </c>
      <c r="Z99" s="164" t="str">
        <f t="array" ref="Z99">IF($D99="","",IF(AND(N99&gt;=0.3,I99="nie",Oprávnené_výdavky_obnova!DK101&gt;=0.3,OR($N$11=Smrek)),0,IF(AND(Oprávnené_výdavky_obnova!DK101&gt;=0.3,N99&gt;=0.3),1,0)))</f>
        <v/>
      </c>
      <c r="AA99" s="164" t="str">
        <f t="array" ref="AA99">IF($D99="","",IF(AND(O99&gt;=0.3,I99="nie",Oprávnené_výdavky_obnova!DL101&gt;=0.3,OR($O$11=Smrek)),0,IF(AND(Oprávnené_výdavky_obnova!DL101&gt;=0.3,O99&gt;=0.3),1,0)))</f>
        <v/>
      </c>
      <c r="AB99" s="164" t="str">
        <f t="array" ref="AB99">IF($D99="","",IF(AND(P99&gt;=0.3,I99="nie",Oprávnené_výdavky_obnova!DM101&gt;=0.3,OR($P$11=Smrek)),0,IF(AND(Oprávnené_výdavky_obnova!DM101&gt;=0.3,P99&gt;=0.3),1,0)))</f>
        <v/>
      </c>
      <c r="AC99" s="164" t="str">
        <f t="array" ref="AC99">IF($D99="","",IF(AND(Q99&gt;=0.3,I99="nie",Oprávnené_výdavky_obnova!DN101&gt;=0.3,OR($Q$11=Smrek)),0,IF(AND(Oprávnené_výdavky_obnova!DN101&gt;=0.3,Q99&gt;=0.3),1,0)))</f>
        <v/>
      </c>
      <c r="AD99" s="164" t="str">
        <f t="array" ref="AD99">IF($D99="","",IF(AND(R99&gt;=0.3,I99="nie",Oprávnené_výdavky_obnova!DO101&gt;=0.3,OR($R$11=Smrek)),0,IF(AND(Oprávnené_výdavky_obnova!DO101&gt;=0.3,R99&gt;=0.3),1,0)))</f>
        <v/>
      </c>
      <c r="AE99" s="164" t="str">
        <f t="array" ref="AE99">IF($D99="","",IF(AND(S99&gt;=0.3,I99="nie",Oprávnené_výdavky_obnova!DP101&gt;=0.3,OR($S$11=Smrek)),0,IF(AND(Oprávnené_výdavky_obnova!DP101&gt;=0.3,S99&gt;=0.3),1,0)))</f>
        <v/>
      </c>
      <c r="AF99" s="164">
        <f t="shared" si="11"/>
        <v>0</v>
      </c>
      <c r="AG99" s="164" t="str">
        <f t="array" ref="AG99">IF($D99="","",IF(AND(J99&gt;=0.1,I99="nie",Oprávnené_výdavky_obnova!DG101&gt;=0.1,OR($J$11=Smrek)),0,IF(AND(Oprávnené_výdavky_obnova!DG101&gt;=0.1,J99&gt;=0.1),1,0)))</f>
        <v/>
      </c>
      <c r="AH99" s="164" t="str">
        <f t="array" ref="AH99">IF($D99="","",IF(AND(K99&gt;=0.1,I99="nie",Oprávnené_výdavky_obnova!DH101&gt;=0.1,OR($K$11=Smrek)),0,IF(AND(Oprávnené_výdavky_obnova!DH101&gt;=0.1,K99&gt;=0.1),1,0)))</f>
        <v/>
      </c>
      <c r="AI99" s="164" t="str">
        <f t="array" ref="AI99">IF($D99="","",IF(AND(L99&gt;=0.1,I99="nie",Oprávnené_výdavky_obnova!DI101&gt;=0.1,OR($L$11=Smrek)),0,IF(AND(Oprávnené_výdavky_obnova!DI101&gt;=0.1,L99&gt;=0.1),1,0)))</f>
        <v/>
      </c>
      <c r="AJ99" s="164" t="str">
        <f t="array" ref="AJ99">IF($D99="","",IF(AND(M99&gt;=0.1,I99="nie",Oprávnené_výdavky_obnova!DJ101&gt;=0.1,OR($M$11=Smrek)),0,IF(AND(Oprávnené_výdavky_obnova!DJ101&gt;=0.1,M99&gt;=0.1),1,0)))</f>
        <v/>
      </c>
      <c r="AK99" s="164" t="str">
        <f t="array" ref="AK99">IF($D99="","",IF(AND(N99&gt;=0.1,I99="nie",Oprávnené_výdavky_obnova!DK101&gt;=0.1,OR($N$11=Smrek)),0,IF(AND(Oprávnené_výdavky_obnova!DK101&gt;=0.1,N99&gt;=0.1),1,0)))</f>
        <v/>
      </c>
      <c r="AL99" s="164" t="str">
        <f t="array" ref="AL99">IF($D99="","",IF(AND(O99&gt;=0.1,I99="nie",Oprávnené_výdavky_obnova!DL101&gt;=0.1,OR($O$11=Smrek)),0,IF(AND(Oprávnené_výdavky_obnova!DL101&gt;=0.1,O99&gt;=0.1),1,0)))</f>
        <v/>
      </c>
      <c r="AM99" s="164" t="str">
        <f t="array" ref="AM99">IF($D99="","",IF(AND(P99&gt;=0.1,I99="nie",Oprávnené_výdavky_obnova!DM101&gt;=0.1,OR($P$11=Smrek)),0,IF(AND(Oprávnené_výdavky_obnova!DM101&gt;=0.1,P99&gt;=0.1),1,0)))</f>
        <v/>
      </c>
      <c r="AN99" s="164" t="str">
        <f t="array" ref="AN99">IF($D99="","",IF(AND(Q99&gt;=0.1,I99="nie",Oprávnené_výdavky_obnova!DN101&gt;=0.1,OR($Q$11=Smrek)),0,IF(AND(Oprávnené_výdavky_obnova!DN101&gt;=0.1,Q99&gt;=0.1),1,0)))</f>
        <v/>
      </c>
      <c r="AO99" s="164" t="str">
        <f t="array" ref="AO99">IF($D99="","",IF(AND(R99&gt;=0.1,I99="nie",Oprávnené_výdavky_obnova!DO101&gt;=0.1,OR($R$11=Smrek)),0,IF(AND(Oprávnené_výdavky_obnova!DO101&gt;=0.1,R99&gt;=0.1),1,0)))</f>
        <v/>
      </c>
      <c r="AP99" s="164" t="str">
        <f t="array" ref="AP99">IF($D99="","",IF(AND(S99&gt;=0.1,I99="nie",Oprávnené_výdavky_obnova!DP101&gt;=0.1,OR($S$11=Smrek)),0,IF(AND(Oprávnené_výdavky_obnova!DP101&gt;=0.1,S99&gt;=0.1),1,0)))</f>
        <v/>
      </c>
      <c r="AQ99" s="164">
        <f t="shared" si="12"/>
        <v>0</v>
      </c>
      <c r="AR99" s="132">
        <f t="shared" si="13"/>
        <v>0</v>
      </c>
      <c r="AS99" s="132" t="str">
        <f t="shared" si="14"/>
        <v/>
      </c>
      <c r="AT99" s="164">
        <f>IF(AND(J99="",OR(Oprávnené_výdavky_obnova!CW101&gt;0,Oprávnené_výdavky_obnova!DG101&gt;0)),1,0)</f>
        <v>0</v>
      </c>
      <c r="AU99" s="164">
        <f>IF(AND(K99="",OR(Oprávnené_výdavky_obnova!CX101&gt;0,Oprávnené_výdavky_obnova!DH101&gt;0)),1,0)</f>
        <v>0</v>
      </c>
      <c r="AV99" s="164">
        <f>IF(AND(L99="",OR(Oprávnené_výdavky_obnova!CY101&gt;0,Oprávnené_výdavky_obnova!DI101&gt;0)),1,0)</f>
        <v>0</v>
      </c>
      <c r="AW99" s="164">
        <f>IF(AND(M99="",OR(Oprávnené_výdavky_obnova!CZ101&gt;0,Oprávnené_výdavky_obnova!DJ101&gt;0)),1,0)</f>
        <v>0</v>
      </c>
      <c r="AX99" s="164">
        <f>IF(AND(N99="",OR(Oprávnené_výdavky_obnova!DA101&gt;0,Oprávnené_výdavky_obnova!DK101&gt;0)),1,0)</f>
        <v>0</v>
      </c>
      <c r="AY99" s="164">
        <f>IF(AND(O99="",OR(Oprávnené_výdavky_obnova!DB101&gt;0,Oprávnené_výdavky_obnova!DL101&gt;0)),1,0)</f>
        <v>0</v>
      </c>
      <c r="AZ99" s="164">
        <f>IF(AND(P99="",OR(Oprávnené_výdavky_obnova!DC101&gt;0,Oprávnené_výdavky_obnova!DM101&gt;0)),1,0)</f>
        <v>0</v>
      </c>
      <c r="BA99" s="164">
        <f>IF(AND(Q99="",OR(Oprávnené_výdavky_obnova!DD101&gt;0,Oprávnené_výdavky_obnova!DN101&gt;0)),1,0)</f>
        <v>0</v>
      </c>
      <c r="BB99" s="164">
        <f>IF(AND(R99="",OR(Oprávnené_výdavky_obnova!DE101&gt;0,Oprávnené_výdavky_obnova!DO101&gt;0)),1,0)</f>
        <v>0</v>
      </c>
      <c r="BC99" s="164">
        <f>IF(AND(S99="",OR(Oprávnené_výdavky_obnova!DF101&gt;0,Oprávnené_výdavky_obnova!DP101&gt;0)),1,0)</f>
        <v>0</v>
      </c>
      <c r="BE99" s="132">
        <f t="array" ref="BE99">IF(AND($J$13=Smrek,OR(V99&gt;=0.3,AG99&gt;=0.1)),1,0)</f>
        <v>0</v>
      </c>
      <c r="BF99" s="132">
        <f t="array" ref="BF99">IF(AND($JK99=Smrek,OR(W99&gt;=0.3,AH99&gt;=0.1)),1,0)</f>
        <v>0</v>
      </c>
      <c r="BG99" s="132">
        <f t="array" ref="BG99">IF(AND($L$13=Smrek,OR(X99&gt;=0.3,AI99&gt;=0.1)),1,0)</f>
        <v>0</v>
      </c>
      <c r="BH99" s="132">
        <f t="array" ref="BH99">IF(AND($M$13=Smrek,OR(Y99&gt;=0.3,AJ99&gt;=0.1)),1,0)</f>
        <v>0</v>
      </c>
      <c r="BI99" s="132">
        <f t="array" ref="BI99">IF(AND($N$13=Smrek,OR(Z99&gt;=0.3,AK99&gt;=0.1)),1,0)</f>
        <v>0</v>
      </c>
      <c r="BJ99" s="132">
        <f t="array" ref="BJ99">IF(AND($O$13=Smrek,OR(AA99&gt;=0.3,AL99&gt;=0.1)),1,0)</f>
        <v>0</v>
      </c>
      <c r="BK99" s="132">
        <f t="array" ref="BK99">IF(AND($P$13=Smrek,OR(AB99&gt;=0.3,AM99&gt;=0.1)),1,0)</f>
        <v>0</v>
      </c>
      <c r="BL99" s="132">
        <f t="array" ref="BL99">IF(AND($Q$13=Smrek,OR(AC99&gt;=0.3,AN99&gt;=0.1)),1,0)</f>
        <v>0</v>
      </c>
      <c r="BM99" s="132">
        <f t="array" ref="BM99">IF(AND($R$13=Smrek,OR(AD99&gt;=0.3,AO99&gt;=0.1)),1,0)</f>
        <v>0</v>
      </c>
      <c r="BN99" s="132">
        <f t="array" ref="BN99">IF(AND($S$13=Smrek,OR(AE99&gt;=0.3,AP99&gt;=0.1)),1,0)</f>
        <v>0</v>
      </c>
      <c r="BO99" s="206" t="str">
        <f t="shared" si="15"/>
        <v/>
      </c>
    </row>
    <row r="100" spans="1:67" ht="17.100000000000001" customHeight="1" x14ac:dyDescent="0.25">
      <c r="A100" s="144">
        <v>88</v>
      </c>
      <c r="B100" s="180" t="str">
        <f>IF(Oprávnené_výdavky_obnova!AL102="","",Oprávnené_výdavky_obnova!AN102)</f>
        <v/>
      </c>
      <c r="C100" s="181" t="str">
        <f>IF(Oprávnené_výdavky_obnova!AL102="","",Oprávnené_výdavky_obnova!B102)</f>
        <v/>
      </c>
      <c r="D100" s="182" t="str">
        <f>IF(Oprávnené_výdavky_obnova!AL102="","",Oprávnené_výdavky_obnova!AO102)</f>
        <v/>
      </c>
      <c r="E100" s="182" t="str">
        <f>IF(Oprávnené_výdavky_obnova!AL102="","",Oprávnené_výdavky_obnova!AP102)</f>
        <v/>
      </c>
      <c r="F100" s="182" t="str">
        <f>IF(Oprávnené_výdavky_obnova!AL102="","",Oprávnené_výdavky_obnova!AQ102)</f>
        <v/>
      </c>
      <c r="G100" s="183" t="str">
        <f>IF(Oprávnené_výdavky_obnova!AL102="","",Oprávnené_výdavky_obnova!I102)</f>
        <v/>
      </c>
      <c r="H100" s="208" t="str">
        <f>IF(D100="","",SUMIFS(Oprávnené_výdavky_obnova!$K$15:$K$214,JPRL,BO100,Oprávnené_výdavky_obnova!$J$15:$J$214,Oprávnené_výdavky_obnova!$CC$8)+SUMIFS(Oprávnené_výdavky_obnova!$K$15:$K$214,JPRL,BO100,Oprávnené_výdavky_obnova!$J$15:$J$214,Oprávnené_výdavky_obnova!$CC$9))</f>
        <v/>
      </c>
      <c r="I100" s="179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32">
        <f t="array" ref="T100">IF(AND(D100&lt;&gt;"",OR($J$11=Smrek,$K$11=Smrek,$L$11=Smrek,$M$11=Smrek,$N$11=Smrek,$O$11=Smrek,$P$11=Smrek,$Q$11=Smrek,$R$11=Smrek,$S$11=Smrek)),1,0)</f>
        <v>0</v>
      </c>
      <c r="U100" s="132">
        <f t="shared" si="10"/>
        <v>0</v>
      </c>
      <c r="V100" s="164" t="str">
        <f t="array" ref="V100">IF($D100="","",IF(AND(J100&gt;=0.3,I100="nie",Oprávnené_výdavky_obnova!DG102&gt;=0.3,OR($J$11=Smrek)),0,IF(AND(Oprávnené_výdavky_obnova!DG102&gt;=0.3,J100&gt;=0.3),1,0)))</f>
        <v/>
      </c>
      <c r="W100" s="164" t="str">
        <f t="array" ref="W100">IF($D100="","",IF(AND(K100&gt;=0.3,I100="nie",Oprávnené_výdavky_obnova!DH102&gt;=0.3,OR($K$11=Smrek)),0,IF(AND(Oprávnené_výdavky_obnova!DH102&gt;=0.3,K100&gt;=0.3),1,0)))</f>
        <v/>
      </c>
      <c r="X100" s="164" t="str">
        <f t="array" ref="X100">IF($D100="","",IF(AND(L100&gt;=0.3,I100="nie",Oprávnené_výdavky_obnova!DI102&gt;=0.3,OR($L$11=Smrek)),0,IF(AND(Oprávnené_výdavky_obnova!DI102&gt;=0.3,L100&gt;=0.3),1,0)))</f>
        <v/>
      </c>
      <c r="Y100" s="164" t="str">
        <f t="array" ref="Y100">IF($D100="","",IF(AND(M100&gt;=0.3,I100="nie",Oprávnené_výdavky_obnova!DJ102&gt;=0.3,OR($M$11=Smrek)),0,IF(AND(Oprávnené_výdavky_obnova!DJ102&gt;=0.3,M100&gt;=0.3),1,0)))</f>
        <v/>
      </c>
      <c r="Z100" s="164" t="str">
        <f t="array" ref="Z100">IF($D100="","",IF(AND(N100&gt;=0.3,I100="nie",Oprávnené_výdavky_obnova!DK102&gt;=0.3,OR($N$11=Smrek)),0,IF(AND(Oprávnené_výdavky_obnova!DK102&gt;=0.3,N100&gt;=0.3),1,0)))</f>
        <v/>
      </c>
      <c r="AA100" s="164" t="str">
        <f t="array" ref="AA100">IF($D100="","",IF(AND(O100&gt;=0.3,I100="nie",Oprávnené_výdavky_obnova!DL102&gt;=0.3,OR($O$11=Smrek)),0,IF(AND(Oprávnené_výdavky_obnova!DL102&gt;=0.3,O100&gt;=0.3),1,0)))</f>
        <v/>
      </c>
      <c r="AB100" s="164" t="str">
        <f t="array" ref="AB100">IF($D100="","",IF(AND(P100&gt;=0.3,I100="nie",Oprávnené_výdavky_obnova!DM102&gt;=0.3,OR($P$11=Smrek)),0,IF(AND(Oprávnené_výdavky_obnova!DM102&gt;=0.3,P100&gt;=0.3),1,0)))</f>
        <v/>
      </c>
      <c r="AC100" s="164" t="str">
        <f t="array" ref="AC100">IF($D100="","",IF(AND(Q100&gt;=0.3,I100="nie",Oprávnené_výdavky_obnova!DN102&gt;=0.3,OR($Q$11=Smrek)),0,IF(AND(Oprávnené_výdavky_obnova!DN102&gt;=0.3,Q100&gt;=0.3),1,0)))</f>
        <v/>
      </c>
      <c r="AD100" s="164" t="str">
        <f t="array" ref="AD100">IF($D100="","",IF(AND(R100&gt;=0.3,I100="nie",Oprávnené_výdavky_obnova!DO102&gt;=0.3,OR($R$11=Smrek)),0,IF(AND(Oprávnené_výdavky_obnova!DO102&gt;=0.3,R100&gt;=0.3),1,0)))</f>
        <v/>
      </c>
      <c r="AE100" s="164" t="str">
        <f t="array" ref="AE100">IF($D100="","",IF(AND(S100&gt;=0.3,I100="nie",Oprávnené_výdavky_obnova!DP102&gt;=0.3,OR($S$11=Smrek)),0,IF(AND(Oprávnené_výdavky_obnova!DP102&gt;=0.3,S100&gt;=0.3),1,0)))</f>
        <v/>
      </c>
      <c r="AF100" s="164">
        <f t="shared" si="11"/>
        <v>0</v>
      </c>
      <c r="AG100" s="164" t="str">
        <f t="array" ref="AG100">IF($D100="","",IF(AND(J100&gt;=0.1,I100="nie",Oprávnené_výdavky_obnova!DG102&gt;=0.1,OR($J$11=Smrek)),0,IF(AND(Oprávnené_výdavky_obnova!DG102&gt;=0.1,J100&gt;=0.1),1,0)))</f>
        <v/>
      </c>
      <c r="AH100" s="164" t="str">
        <f t="array" ref="AH100">IF($D100="","",IF(AND(K100&gt;=0.1,I100="nie",Oprávnené_výdavky_obnova!DH102&gt;=0.1,OR($K$11=Smrek)),0,IF(AND(Oprávnené_výdavky_obnova!DH102&gt;=0.1,K100&gt;=0.1),1,0)))</f>
        <v/>
      </c>
      <c r="AI100" s="164" t="str">
        <f t="array" ref="AI100">IF($D100="","",IF(AND(L100&gt;=0.1,I100="nie",Oprávnené_výdavky_obnova!DI102&gt;=0.1,OR($L$11=Smrek)),0,IF(AND(Oprávnené_výdavky_obnova!DI102&gt;=0.1,L100&gt;=0.1),1,0)))</f>
        <v/>
      </c>
      <c r="AJ100" s="164" t="str">
        <f t="array" ref="AJ100">IF($D100="","",IF(AND(M100&gt;=0.1,I100="nie",Oprávnené_výdavky_obnova!DJ102&gt;=0.1,OR($M$11=Smrek)),0,IF(AND(Oprávnené_výdavky_obnova!DJ102&gt;=0.1,M100&gt;=0.1),1,0)))</f>
        <v/>
      </c>
      <c r="AK100" s="164" t="str">
        <f t="array" ref="AK100">IF($D100="","",IF(AND(N100&gt;=0.1,I100="nie",Oprávnené_výdavky_obnova!DK102&gt;=0.1,OR($N$11=Smrek)),0,IF(AND(Oprávnené_výdavky_obnova!DK102&gt;=0.1,N100&gt;=0.1),1,0)))</f>
        <v/>
      </c>
      <c r="AL100" s="164" t="str">
        <f t="array" ref="AL100">IF($D100="","",IF(AND(O100&gt;=0.1,I100="nie",Oprávnené_výdavky_obnova!DL102&gt;=0.1,OR($O$11=Smrek)),0,IF(AND(Oprávnené_výdavky_obnova!DL102&gt;=0.1,O100&gt;=0.1),1,0)))</f>
        <v/>
      </c>
      <c r="AM100" s="164" t="str">
        <f t="array" ref="AM100">IF($D100="","",IF(AND(P100&gt;=0.1,I100="nie",Oprávnené_výdavky_obnova!DM102&gt;=0.1,OR($P$11=Smrek)),0,IF(AND(Oprávnené_výdavky_obnova!DM102&gt;=0.1,P100&gt;=0.1),1,0)))</f>
        <v/>
      </c>
      <c r="AN100" s="164" t="str">
        <f t="array" ref="AN100">IF($D100="","",IF(AND(Q100&gt;=0.1,I100="nie",Oprávnené_výdavky_obnova!DN102&gt;=0.1,OR($Q$11=Smrek)),0,IF(AND(Oprávnené_výdavky_obnova!DN102&gt;=0.1,Q100&gt;=0.1),1,0)))</f>
        <v/>
      </c>
      <c r="AO100" s="164" t="str">
        <f t="array" ref="AO100">IF($D100="","",IF(AND(R100&gt;=0.1,I100="nie",Oprávnené_výdavky_obnova!DO102&gt;=0.1,OR($R$11=Smrek)),0,IF(AND(Oprávnené_výdavky_obnova!DO102&gt;=0.1,R100&gt;=0.1),1,0)))</f>
        <v/>
      </c>
      <c r="AP100" s="164" t="str">
        <f t="array" ref="AP100">IF($D100="","",IF(AND(S100&gt;=0.1,I100="nie",Oprávnené_výdavky_obnova!DP102&gt;=0.1,OR($S$11=Smrek)),0,IF(AND(Oprávnené_výdavky_obnova!DP102&gt;=0.1,S100&gt;=0.1),1,0)))</f>
        <v/>
      </c>
      <c r="AQ100" s="164">
        <f t="shared" si="12"/>
        <v>0</v>
      </c>
      <c r="AR100" s="132">
        <f t="shared" si="13"/>
        <v>0</v>
      </c>
      <c r="AS100" s="132" t="str">
        <f t="shared" si="14"/>
        <v/>
      </c>
      <c r="AT100" s="164">
        <f>IF(AND(J100="",OR(Oprávnené_výdavky_obnova!CW102&gt;0,Oprávnené_výdavky_obnova!DG102&gt;0)),1,0)</f>
        <v>0</v>
      </c>
      <c r="AU100" s="164">
        <f>IF(AND(K100="",OR(Oprávnené_výdavky_obnova!CX102&gt;0,Oprávnené_výdavky_obnova!DH102&gt;0)),1,0)</f>
        <v>0</v>
      </c>
      <c r="AV100" s="164">
        <f>IF(AND(L100="",OR(Oprávnené_výdavky_obnova!CY102&gt;0,Oprávnené_výdavky_obnova!DI102&gt;0)),1,0)</f>
        <v>0</v>
      </c>
      <c r="AW100" s="164">
        <f>IF(AND(M100="",OR(Oprávnené_výdavky_obnova!CZ102&gt;0,Oprávnené_výdavky_obnova!DJ102&gt;0)),1,0)</f>
        <v>0</v>
      </c>
      <c r="AX100" s="164">
        <f>IF(AND(N100="",OR(Oprávnené_výdavky_obnova!DA102&gt;0,Oprávnené_výdavky_obnova!DK102&gt;0)),1,0)</f>
        <v>0</v>
      </c>
      <c r="AY100" s="164">
        <f>IF(AND(O100="",OR(Oprávnené_výdavky_obnova!DB102&gt;0,Oprávnené_výdavky_obnova!DL102&gt;0)),1,0)</f>
        <v>0</v>
      </c>
      <c r="AZ100" s="164">
        <f>IF(AND(P100="",OR(Oprávnené_výdavky_obnova!DC102&gt;0,Oprávnené_výdavky_obnova!DM102&gt;0)),1,0)</f>
        <v>0</v>
      </c>
      <c r="BA100" s="164">
        <f>IF(AND(Q100="",OR(Oprávnené_výdavky_obnova!DD102&gt;0,Oprávnené_výdavky_obnova!DN102&gt;0)),1,0)</f>
        <v>0</v>
      </c>
      <c r="BB100" s="164">
        <f>IF(AND(R100="",OR(Oprávnené_výdavky_obnova!DE102&gt;0,Oprávnené_výdavky_obnova!DO102&gt;0)),1,0)</f>
        <v>0</v>
      </c>
      <c r="BC100" s="164">
        <f>IF(AND(S100="",OR(Oprávnené_výdavky_obnova!DF102&gt;0,Oprávnené_výdavky_obnova!DP102&gt;0)),1,0)</f>
        <v>0</v>
      </c>
      <c r="BE100" s="132">
        <f t="array" ref="BE100">IF(AND($J$13=Smrek,OR(V100&gt;=0.3,AG100&gt;=0.1)),1,0)</f>
        <v>0</v>
      </c>
      <c r="BF100" s="132">
        <f t="array" ref="BF100">IF(AND($JK100=Smrek,OR(W100&gt;=0.3,AH100&gt;=0.1)),1,0)</f>
        <v>0</v>
      </c>
      <c r="BG100" s="132">
        <f t="array" ref="BG100">IF(AND($L$13=Smrek,OR(X100&gt;=0.3,AI100&gt;=0.1)),1,0)</f>
        <v>0</v>
      </c>
      <c r="BH100" s="132">
        <f t="array" ref="BH100">IF(AND($M$13=Smrek,OR(Y100&gt;=0.3,AJ100&gt;=0.1)),1,0)</f>
        <v>0</v>
      </c>
      <c r="BI100" s="132">
        <f t="array" ref="BI100">IF(AND($N$13=Smrek,OR(Z100&gt;=0.3,AK100&gt;=0.1)),1,0)</f>
        <v>0</v>
      </c>
      <c r="BJ100" s="132">
        <f t="array" ref="BJ100">IF(AND($O$13=Smrek,OR(AA100&gt;=0.3,AL100&gt;=0.1)),1,0)</f>
        <v>0</v>
      </c>
      <c r="BK100" s="132">
        <f t="array" ref="BK100">IF(AND($P$13=Smrek,OR(AB100&gt;=0.3,AM100&gt;=0.1)),1,0)</f>
        <v>0</v>
      </c>
      <c r="BL100" s="132">
        <f t="array" ref="BL100">IF(AND($Q$13=Smrek,OR(AC100&gt;=0.3,AN100&gt;=0.1)),1,0)</f>
        <v>0</v>
      </c>
      <c r="BM100" s="132">
        <f t="array" ref="BM100">IF(AND($R$13=Smrek,OR(AD100&gt;=0.3,AO100&gt;=0.1)),1,0)</f>
        <v>0</v>
      </c>
      <c r="BN100" s="132">
        <f t="array" ref="BN100">IF(AND($S$13=Smrek,OR(AE100&gt;=0.3,AP100&gt;=0.1)),1,0)</f>
        <v>0</v>
      </c>
      <c r="BO100" s="206" t="str">
        <f t="shared" si="15"/>
        <v/>
      </c>
    </row>
    <row r="101" spans="1:67" ht="17.100000000000001" customHeight="1" x14ac:dyDescent="0.25">
      <c r="A101" s="144">
        <v>89</v>
      </c>
      <c r="B101" s="180" t="str">
        <f>IF(Oprávnené_výdavky_obnova!AL103="","",Oprávnené_výdavky_obnova!AN103)</f>
        <v/>
      </c>
      <c r="C101" s="181" t="str">
        <f>IF(Oprávnené_výdavky_obnova!AL103="","",Oprávnené_výdavky_obnova!B103)</f>
        <v/>
      </c>
      <c r="D101" s="182" t="str">
        <f>IF(Oprávnené_výdavky_obnova!AL103="","",Oprávnené_výdavky_obnova!AO103)</f>
        <v/>
      </c>
      <c r="E101" s="182" t="str">
        <f>IF(Oprávnené_výdavky_obnova!AL103="","",Oprávnené_výdavky_obnova!AP103)</f>
        <v/>
      </c>
      <c r="F101" s="182" t="str">
        <f>IF(Oprávnené_výdavky_obnova!AL103="","",Oprávnené_výdavky_obnova!AQ103)</f>
        <v/>
      </c>
      <c r="G101" s="183" t="str">
        <f>IF(Oprávnené_výdavky_obnova!AL103="","",Oprávnené_výdavky_obnova!I103)</f>
        <v/>
      </c>
      <c r="H101" s="208" t="str">
        <f>IF(D101="","",SUMIFS(Oprávnené_výdavky_obnova!$K$15:$K$214,JPRL,BO101,Oprávnené_výdavky_obnova!$J$15:$J$214,Oprávnené_výdavky_obnova!$CC$8)+SUMIFS(Oprávnené_výdavky_obnova!$K$15:$K$214,JPRL,BO101,Oprávnené_výdavky_obnova!$J$15:$J$214,Oprávnené_výdavky_obnova!$CC$9))</f>
        <v/>
      </c>
      <c r="I101" s="179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32">
        <f t="array" ref="T101">IF(AND(D101&lt;&gt;"",OR($J$11=Smrek,$K$11=Smrek,$L$11=Smrek,$M$11=Smrek,$N$11=Smrek,$O$11=Smrek,$P$11=Smrek,$Q$11=Smrek,$R$11=Smrek,$S$11=Smrek)),1,0)</f>
        <v>0</v>
      </c>
      <c r="U101" s="132">
        <f t="shared" si="10"/>
        <v>0</v>
      </c>
      <c r="V101" s="164" t="str">
        <f t="array" ref="V101">IF($D101="","",IF(AND(J101&gt;=0.3,I101="nie",Oprávnené_výdavky_obnova!DG103&gt;=0.3,OR($J$11=Smrek)),0,IF(AND(Oprávnené_výdavky_obnova!DG103&gt;=0.3,J101&gt;=0.3),1,0)))</f>
        <v/>
      </c>
      <c r="W101" s="164" t="str">
        <f t="array" ref="W101">IF($D101="","",IF(AND(K101&gt;=0.3,I101="nie",Oprávnené_výdavky_obnova!DH103&gt;=0.3,OR($K$11=Smrek)),0,IF(AND(Oprávnené_výdavky_obnova!DH103&gt;=0.3,K101&gt;=0.3),1,0)))</f>
        <v/>
      </c>
      <c r="X101" s="164" t="str">
        <f t="array" ref="X101">IF($D101="","",IF(AND(L101&gt;=0.3,I101="nie",Oprávnené_výdavky_obnova!DI103&gt;=0.3,OR($L$11=Smrek)),0,IF(AND(Oprávnené_výdavky_obnova!DI103&gt;=0.3,L101&gt;=0.3),1,0)))</f>
        <v/>
      </c>
      <c r="Y101" s="164" t="str">
        <f t="array" ref="Y101">IF($D101="","",IF(AND(M101&gt;=0.3,I101="nie",Oprávnené_výdavky_obnova!DJ103&gt;=0.3,OR($M$11=Smrek)),0,IF(AND(Oprávnené_výdavky_obnova!DJ103&gt;=0.3,M101&gt;=0.3),1,0)))</f>
        <v/>
      </c>
      <c r="Z101" s="164" t="str">
        <f t="array" ref="Z101">IF($D101="","",IF(AND(N101&gt;=0.3,I101="nie",Oprávnené_výdavky_obnova!DK103&gt;=0.3,OR($N$11=Smrek)),0,IF(AND(Oprávnené_výdavky_obnova!DK103&gt;=0.3,N101&gt;=0.3),1,0)))</f>
        <v/>
      </c>
      <c r="AA101" s="164" t="str">
        <f t="array" ref="AA101">IF($D101="","",IF(AND(O101&gt;=0.3,I101="nie",Oprávnené_výdavky_obnova!DL103&gt;=0.3,OR($O$11=Smrek)),0,IF(AND(Oprávnené_výdavky_obnova!DL103&gt;=0.3,O101&gt;=0.3),1,0)))</f>
        <v/>
      </c>
      <c r="AB101" s="164" t="str">
        <f t="array" ref="AB101">IF($D101="","",IF(AND(P101&gt;=0.3,I101="nie",Oprávnené_výdavky_obnova!DM103&gt;=0.3,OR($P$11=Smrek)),0,IF(AND(Oprávnené_výdavky_obnova!DM103&gt;=0.3,P101&gt;=0.3),1,0)))</f>
        <v/>
      </c>
      <c r="AC101" s="164" t="str">
        <f t="array" ref="AC101">IF($D101="","",IF(AND(Q101&gt;=0.3,I101="nie",Oprávnené_výdavky_obnova!DN103&gt;=0.3,OR($Q$11=Smrek)),0,IF(AND(Oprávnené_výdavky_obnova!DN103&gt;=0.3,Q101&gt;=0.3),1,0)))</f>
        <v/>
      </c>
      <c r="AD101" s="164" t="str">
        <f t="array" ref="AD101">IF($D101="","",IF(AND(R101&gt;=0.3,I101="nie",Oprávnené_výdavky_obnova!DO103&gt;=0.3,OR($R$11=Smrek)),0,IF(AND(Oprávnené_výdavky_obnova!DO103&gt;=0.3,R101&gt;=0.3),1,0)))</f>
        <v/>
      </c>
      <c r="AE101" s="164" t="str">
        <f t="array" ref="AE101">IF($D101="","",IF(AND(S101&gt;=0.3,I101="nie",Oprávnené_výdavky_obnova!DP103&gt;=0.3,OR($S$11=Smrek)),0,IF(AND(Oprávnené_výdavky_obnova!DP103&gt;=0.3,S101&gt;=0.3),1,0)))</f>
        <v/>
      </c>
      <c r="AF101" s="164">
        <f t="shared" si="11"/>
        <v>0</v>
      </c>
      <c r="AG101" s="164" t="str">
        <f t="array" ref="AG101">IF($D101="","",IF(AND(J101&gt;=0.1,I101="nie",Oprávnené_výdavky_obnova!DG103&gt;=0.1,OR($J$11=Smrek)),0,IF(AND(Oprávnené_výdavky_obnova!DG103&gt;=0.1,J101&gt;=0.1),1,0)))</f>
        <v/>
      </c>
      <c r="AH101" s="164" t="str">
        <f t="array" ref="AH101">IF($D101="","",IF(AND(K101&gt;=0.1,I101="nie",Oprávnené_výdavky_obnova!DH103&gt;=0.1,OR($K$11=Smrek)),0,IF(AND(Oprávnené_výdavky_obnova!DH103&gt;=0.1,K101&gt;=0.1),1,0)))</f>
        <v/>
      </c>
      <c r="AI101" s="164" t="str">
        <f t="array" ref="AI101">IF($D101="","",IF(AND(L101&gt;=0.1,I101="nie",Oprávnené_výdavky_obnova!DI103&gt;=0.1,OR($L$11=Smrek)),0,IF(AND(Oprávnené_výdavky_obnova!DI103&gt;=0.1,L101&gt;=0.1),1,0)))</f>
        <v/>
      </c>
      <c r="AJ101" s="164" t="str">
        <f t="array" ref="AJ101">IF($D101="","",IF(AND(M101&gt;=0.1,I101="nie",Oprávnené_výdavky_obnova!DJ103&gt;=0.1,OR($M$11=Smrek)),0,IF(AND(Oprávnené_výdavky_obnova!DJ103&gt;=0.1,M101&gt;=0.1),1,0)))</f>
        <v/>
      </c>
      <c r="AK101" s="164" t="str">
        <f t="array" ref="AK101">IF($D101="","",IF(AND(N101&gt;=0.1,I101="nie",Oprávnené_výdavky_obnova!DK103&gt;=0.1,OR($N$11=Smrek)),0,IF(AND(Oprávnené_výdavky_obnova!DK103&gt;=0.1,N101&gt;=0.1),1,0)))</f>
        <v/>
      </c>
      <c r="AL101" s="164" t="str">
        <f t="array" ref="AL101">IF($D101="","",IF(AND(O101&gt;=0.1,I101="nie",Oprávnené_výdavky_obnova!DL103&gt;=0.1,OR($O$11=Smrek)),0,IF(AND(Oprávnené_výdavky_obnova!DL103&gt;=0.1,O101&gt;=0.1),1,0)))</f>
        <v/>
      </c>
      <c r="AM101" s="164" t="str">
        <f t="array" ref="AM101">IF($D101="","",IF(AND(P101&gt;=0.1,I101="nie",Oprávnené_výdavky_obnova!DM103&gt;=0.1,OR($P$11=Smrek)),0,IF(AND(Oprávnené_výdavky_obnova!DM103&gt;=0.1,P101&gt;=0.1),1,0)))</f>
        <v/>
      </c>
      <c r="AN101" s="164" t="str">
        <f t="array" ref="AN101">IF($D101="","",IF(AND(Q101&gt;=0.1,I101="nie",Oprávnené_výdavky_obnova!DN103&gt;=0.1,OR($Q$11=Smrek)),0,IF(AND(Oprávnené_výdavky_obnova!DN103&gt;=0.1,Q101&gt;=0.1),1,0)))</f>
        <v/>
      </c>
      <c r="AO101" s="164" t="str">
        <f t="array" ref="AO101">IF($D101="","",IF(AND(R101&gt;=0.1,I101="nie",Oprávnené_výdavky_obnova!DO103&gt;=0.1,OR($R$11=Smrek)),0,IF(AND(Oprávnené_výdavky_obnova!DO103&gt;=0.1,R101&gt;=0.1),1,0)))</f>
        <v/>
      </c>
      <c r="AP101" s="164" t="str">
        <f t="array" ref="AP101">IF($D101="","",IF(AND(S101&gt;=0.1,I101="nie",Oprávnené_výdavky_obnova!DP103&gt;=0.1,OR($S$11=Smrek)),0,IF(AND(Oprávnené_výdavky_obnova!DP103&gt;=0.1,S101&gt;=0.1),1,0)))</f>
        <v/>
      </c>
      <c r="AQ101" s="164">
        <f t="shared" si="12"/>
        <v>0</v>
      </c>
      <c r="AR101" s="132">
        <f t="shared" si="13"/>
        <v>0</v>
      </c>
      <c r="AS101" s="132" t="str">
        <f t="shared" si="14"/>
        <v/>
      </c>
      <c r="AT101" s="164">
        <f>IF(AND(J101="",OR(Oprávnené_výdavky_obnova!CW103&gt;0,Oprávnené_výdavky_obnova!DG103&gt;0)),1,0)</f>
        <v>0</v>
      </c>
      <c r="AU101" s="164">
        <f>IF(AND(K101="",OR(Oprávnené_výdavky_obnova!CX103&gt;0,Oprávnené_výdavky_obnova!DH103&gt;0)),1,0)</f>
        <v>0</v>
      </c>
      <c r="AV101" s="164">
        <f>IF(AND(L101="",OR(Oprávnené_výdavky_obnova!CY103&gt;0,Oprávnené_výdavky_obnova!DI103&gt;0)),1,0)</f>
        <v>0</v>
      </c>
      <c r="AW101" s="164">
        <f>IF(AND(M101="",OR(Oprávnené_výdavky_obnova!CZ103&gt;0,Oprávnené_výdavky_obnova!DJ103&gt;0)),1,0)</f>
        <v>0</v>
      </c>
      <c r="AX101" s="164">
        <f>IF(AND(N101="",OR(Oprávnené_výdavky_obnova!DA103&gt;0,Oprávnené_výdavky_obnova!DK103&gt;0)),1,0)</f>
        <v>0</v>
      </c>
      <c r="AY101" s="164">
        <f>IF(AND(O101="",OR(Oprávnené_výdavky_obnova!DB103&gt;0,Oprávnené_výdavky_obnova!DL103&gt;0)),1,0)</f>
        <v>0</v>
      </c>
      <c r="AZ101" s="164">
        <f>IF(AND(P101="",OR(Oprávnené_výdavky_obnova!DC103&gt;0,Oprávnené_výdavky_obnova!DM103&gt;0)),1,0)</f>
        <v>0</v>
      </c>
      <c r="BA101" s="164">
        <f>IF(AND(Q101="",OR(Oprávnené_výdavky_obnova!DD103&gt;0,Oprávnené_výdavky_obnova!DN103&gt;0)),1,0)</f>
        <v>0</v>
      </c>
      <c r="BB101" s="164">
        <f>IF(AND(R101="",OR(Oprávnené_výdavky_obnova!DE103&gt;0,Oprávnené_výdavky_obnova!DO103&gt;0)),1,0)</f>
        <v>0</v>
      </c>
      <c r="BC101" s="164">
        <f>IF(AND(S101="",OR(Oprávnené_výdavky_obnova!DF103&gt;0,Oprávnené_výdavky_obnova!DP103&gt;0)),1,0)</f>
        <v>0</v>
      </c>
      <c r="BE101" s="132">
        <f t="array" ref="BE101">IF(AND($J$13=Smrek,OR(V101&gt;=0.3,AG101&gt;=0.1)),1,0)</f>
        <v>0</v>
      </c>
      <c r="BF101" s="132">
        <f t="array" ref="BF101">IF(AND($JK101=Smrek,OR(W101&gt;=0.3,AH101&gt;=0.1)),1,0)</f>
        <v>0</v>
      </c>
      <c r="BG101" s="132">
        <f t="array" ref="BG101">IF(AND($L$13=Smrek,OR(X101&gt;=0.3,AI101&gt;=0.1)),1,0)</f>
        <v>0</v>
      </c>
      <c r="BH101" s="132">
        <f t="array" ref="BH101">IF(AND($M$13=Smrek,OR(Y101&gt;=0.3,AJ101&gt;=0.1)),1,0)</f>
        <v>0</v>
      </c>
      <c r="BI101" s="132">
        <f t="array" ref="BI101">IF(AND($N$13=Smrek,OR(Z101&gt;=0.3,AK101&gt;=0.1)),1,0)</f>
        <v>0</v>
      </c>
      <c r="BJ101" s="132">
        <f t="array" ref="BJ101">IF(AND($O$13=Smrek,OR(AA101&gt;=0.3,AL101&gt;=0.1)),1,0)</f>
        <v>0</v>
      </c>
      <c r="BK101" s="132">
        <f t="array" ref="BK101">IF(AND($P$13=Smrek,OR(AB101&gt;=0.3,AM101&gt;=0.1)),1,0)</f>
        <v>0</v>
      </c>
      <c r="BL101" s="132">
        <f t="array" ref="BL101">IF(AND($Q$13=Smrek,OR(AC101&gt;=0.3,AN101&gt;=0.1)),1,0)</f>
        <v>0</v>
      </c>
      <c r="BM101" s="132">
        <f t="array" ref="BM101">IF(AND($R$13=Smrek,OR(AD101&gt;=0.3,AO101&gt;=0.1)),1,0)</f>
        <v>0</v>
      </c>
      <c r="BN101" s="132">
        <f t="array" ref="BN101">IF(AND($S$13=Smrek,OR(AE101&gt;=0.3,AP101&gt;=0.1)),1,0)</f>
        <v>0</v>
      </c>
      <c r="BO101" s="206" t="str">
        <f t="shared" si="15"/>
        <v/>
      </c>
    </row>
    <row r="102" spans="1:67" ht="17.100000000000001" customHeight="1" x14ac:dyDescent="0.25">
      <c r="A102" s="144">
        <v>90</v>
      </c>
      <c r="B102" s="180" t="str">
        <f>IF(Oprávnené_výdavky_obnova!AL104="","",Oprávnené_výdavky_obnova!AN104)</f>
        <v/>
      </c>
      <c r="C102" s="181" t="str">
        <f>IF(Oprávnené_výdavky_obnova!AL104="","",Oprávnené_výdavky_obnova!B104)</f>
        <v/>
      </c>
      <c r="D102" s="182" t="str">
        <f>IF(Oprávnené_výdavky_obnova!AL104="","",Oprávnené_výdavky_obnova!AO104)</f>
        <v/>
      </c>
      <c r="E102" s="182" t="str">
        <f>IF(Oprávnené_výdavky_obnova!AL104="","",Oprávnené_výdavky_obnova!AP104)</f>
        <v/>
      </c>
      <c r="F102" s="182" t="str">
        <f>IF(Oprávnené_výdavky_obnova!AL104="","",Oprávnené_výdavky_obnova!AQ104)</f>
        <v/>
      </c>
      <c r="G102" s="183" t="str">
        <f>IF(Oprávnené_výdavky_obnova!AL104="","",Oprávnené_výdavky_obnova!I104)</f>
        <v/>
      </c>
      <c r="H102" s="208" t="str">
        <f>IF(D102="","",SUMIFS(Oprávnené_výdavky_obnova!$K$15:$K$214,JPRL,BO102,Oprávnené_výdavky_obnova!$J$15:$J$214,Oprávnené_výdavky_obnova!$CC$8)+SUMIFS(Oprávnené_výdavky_obnova!$K$15:$K$214,JPRL,BO102,Oprávnené_výdavky_obnova!$J$15:$J$214,Oprávnené_výdavky_obnova!$CC$9))</f>
        <v/>
      </c>
      <c r="I102" s="179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32">
        <f t="array" ref="T102">IF(AND(D102&lt;&gt;"",OR($J$11=Smrek,$K$11=Smrek,$L$11=Smrek,$M$11=Smrek,$N$11=Smrek,$O$11=Smrek,$P$11=Smrek,$Q$11=Smrek,$R$11=Smrek,$S$11=Smrek)),1,0)</f>
        <v>0</v>
      </c>
      <c r="U102" s="132">
        <f t="shared" si="10"/>
        <v>0</v>
      </c>
      <c r="V102" s="164" t="str">
        <f t="array" ref="V102">IF($D102="","",IF(AND(J102&gt;=0.3,I102="nie",Oprávnené_výdavky_obnova!DG104&gt;=0.3,OR($J$11=Smrek)),0,IF(AND(Oprávnené_výdavky_obnova!DG104&gt;=0.3,J102&gt;=0.3),1,0)))</f>
        <v/>
      </c>
      <c r="W102" s="164" t="str">
        <f t="array" ref="W102">IF($D102="","",IF(AND(K102&gt;=0.3,I102="nie",Oprávnené_výdavky_obnova!DH104&gt;=0.3,OR($K$11=Smrek)),0,IF(AND(Oprávnené_výdavky_obnova!DH104&gt;=0.3,K102&gt;=0.3),1,0)))</f>
        <v/>
      </c>
      <c r="X102" s="164" t="str">
        <f t="array" ref="X102">IF($D102="","",IF(AND(L102&gt;=0.3,I102="nie",Oprávnené_výdavky_obnova!DI104&gt;=0.3,OR($L$11=Smrek)),0,IF(AND(Oprávnené_výdavky_obnova!DI104&gt;=0.3,L102&gt;=0.3),1,0)))</f>
        <v/>
      </c>
      <c r="Y102" s="164" t="str">
        <f t="array" ref="Y102">IF($D102="","",IF(AND(M102&gt;=0.3,I102="nie",Oprávnené_výdavky_obnova!DJ104&gt;=0.3,OR($M$11=Smrek)),0,IF(AND(Oprávnené_výdavky_obnova!DJ104&gt;=0.3,M102&gt;=0.3),1,0)))</f>
        <v/>
      </c>
      <c r="Z102" s="164" t="str">
        <f t="array" ref="Z102">IF($D102="","",IF(AND(N102&gt;=0.3,I102="nie",Oprávnené_výdavky_obnova!DK104&gt;=0.3,OR($N$11=Smrek)),0,IF(AND(Oprávnené_výdavky_obnova!DK104&gt;=0.3,N102&gt;=0.3),1,0)))</f>
        <v/>
      </c>
      <c r="AA102" s="164" t="str">
        <f t="array" ref="AA102">IF($D102="","",IF(AND(O102&gt;=0.3,I102="nie",Oprávnené_výdavky_obnova!DL104&gt;=0.3,OR($O$11=Smrek)),0,IF(AND(Oprávnené_výdavky_obnova!DL104&gt;=0.3,O102&gt;=0.3),1,0)))</f>
        <v/>
      </c>
      <c r="AB102" s="164" t="str">
        <f t="array" ref="AB102">IF($D102="","",IF(AND(P102&gt;=0.3,I102="nie",Oprávnené_výdavky_obnova!DM104&gt;=0.3,OR($P$11=Smrek)),0,IF(AND(Oprávnené_výdavky_obnova!DM104&gt;=0.3,P102&gt;=0.3),1,0)))</f>
        <v/>
      </c>
      <c r="AC102" s="164" t="str">
        <f t="array" ref="AC102">IF($D102="","",IF(AND(Q102&gt;=0.3,I102="nie",Oprávnené_výdavky_obnova!DN104&gt;=0.3,OR($Q$11=Smrek)),0,IF(AND(Oprávnené_výdavky_obnova!DN104&gt;=0.3,Q102&gt;=0.3),1,0)))</f>
        <v/>
      </c>
      <c r="AD102" s="164" t="str">
        <f t="array" ref="AD102">IF($D102="","",IF(AND(R102&gt;=0.3,I102="nie",Oprávnené_výdavky_obnova!DO104&gt;=0.3,OR($R$11=Smrek)),0,IF(AND(Oprávnené_výdavky_obnova!DO104&gt;=0.3,R102&gt;=0.3),1,0)))</f>
        <v/>
      </c>
      <c r="AE102" s="164" t="str">
        <f t="array" ref="AE102">IF($D102="","",IF(AND(S102&gt;=0.3,I102="nie",Oprávnené_výdavky_obnova!DP104&gt;=0.3,OR($S$11=Smrek)),0,IF(AND(Oprávnené_výdavky_obnova!DP104&gt;=0.3,S102&gt;=0.3),1,0)))</f>
        <v/>
      </c>
      <c r="AF102" s="164">
        <f t="shared" si="11"/>
        <v>0</v>
      </c>
      <c r="AG102" s="164" t="str">
        <f t="array" ref="AG102">IF($D102="","",IF(AND(J102&gt;=0.1,I102="nie",Oprávnené_výdavky_obnova!DG104&gt;=0.1,OR($J$11=Smrek)),0,IF(AND(Oprávnené_výdavky_obnova!DG104&gt;=0.1,J102&gt;=0.1),1,0)))</f>
        <v/>
      </c>
      <c r="AH102" s="164" t="str">
        <f t="array" ref="AH102">IF($D102="","",IF(AND(K102&gt;=0.1,I102="nie",Oprávnené_výdavky_obnova!DH104&gt;=0.1,OR($K$11=Smrek)),0,IF(AND(Oprávnené_výdavky_obnova!DH104&gt;=0.1,K102&gt;=0.1),1,0)))</f>
        <v/>
      </c>
      <c r="AI102" s="164" t="str">
        <f t="array" ref="AI102">IF($D102="","",IF(AND(L102&gt;=0.1,I102="nie",Oprávnené_výdavky_obnova!DI104&gt;=0.1,OR($L$11=Smrek)),0,IF(AND(Oprávnené_výdavky_obnova!DI104&gt;=0.1,L102&gt;=0.1),1,0)))</f>
        <v/>
      </c>
      <c r="AJ102" s="164" t="str">
        <f t="array" ref="AJ102">IF($D102="","",IF(AND(M102&gt;=0.1,I102="nie",Oprávnené_výdavky_obnova!DJ104&gt;=0.1,OR($M$11=Smrek)),0,IF(AND(Oprávnené_výdavky_obnova!DJ104&gt;=0.1,M102&gt;=0.1),1,0)))</f>
        <v/>
      </c>
      <c r="AK102" s="164" t="str">
        <f t="array" ref="AK102">IF($D102="","",IF(AND(N102&gt;=0.1,I102="nie",Oprávnené_výdavky_obnova!DK104&gt;=0.1,OR($N$11=Smrek)),0,IF(AND(Oprávnené_výdavky_obnova!DK104&gt;=0.1,N102&gt;=0.1),1,0)))</f>
        <v/>
      </c>
      <c r="AL102" s="164" t="str">
        <f t="array" ref="AL102">IF($D102="","",IF(AND(O102&gt;=0.1,I102="nie",Oprávnené_výdavky_obnova!DL104&gt;=0.1,OR($O$11=Smrek)),0,IF(AND(Oprávnené_výdavky_obnova!DL104&gt;=0.1,O102&gt;=0.1),1,0)))</f>
        <v/>
      </c>
      <c r="AM102" s="164" t="str">
        <f t="array" ref="AM102">IF($D102="","",IF(AND(P102&gt;=0.1,I102="nie",Oprávnené_výdavky_obnova!DM104&gt;=0.1,OR($P$11=Smrek)),0,IF(AND(Oprávnené_výdavky_obnova!DM104&gt;=0.1,P102&gt;=0.1),1,0)))</f>
        <v/>
      </c>
      <c r="AN102" s="164" t="str">
        <f t="array" ref="AN102">IF($D102="","",IF(AND(Q102&gt;=0.1,I102="nie",Oprávnené_výdavky_obnova!DN104&gt;=0.1,OR($Q$11=Smrek)),0,IF(AND(Oprávnené_výdavky_obnova!DN104&gt;=0.1,Q102&gt;=0.1),1,0)))</f>
        <v/>
      </c>
      <c r="AO102" s="164" t="str">
        <f t="array" ref="AO102">IF($D102="","",IF(AND(R102&gt;=0.1,I102="nie",Oprávnené_výdavky_obnova!DO104&gt;=0.1,OR($R$11=Smrek)),0,IF(AND(Oprávnené_výdavky_obnova!DO104&gt;=0.1,R102&gt;=0.1),1,0)))</f>
        <v/>
      </c>
      <c r="AP102" s="164" t="str">
        <f t="array" ref="AP102">IF($D102="","",IF(AND(S102&gt;=0.1,I102="nie",Oprávnené_výdavky_obnova!DP104&gt;=0.1,OR($S$11=Smrek)),0,IF(AND(Oprávnené_výdavky_obnova!DP104&gt;=0.1,S102&gt;=0.1),1,0)))</f>
        <v/>
      </c>
      <c r="AQ102" s="164">
        <f t="shared" si="12"/>
        <v>0</v>
      </c>
      <c r="AR102" s="132">
        <f t="shared" si="13"/>
        <v>0</v>
      </c>
      <c r="AS102" s="132" t="str">
        <f t="shared" si="14"/>
        <v/>
      </c>
      <c r="AT102" s="164">
        <f>IF(AND(J102="",OR(Oprávnené_výdavky_obnova!CW104&gt;0,Oprávnené_výdavky_obnova!DG104&gt;0)),1,0)</f>
        <v>0</v>
      </c>
      <c r="AU102" s="164">
        <f>IF(AND(K102="",OR(Oprávnené_výdavky_obnova!CX104&gt;0,Oprávnené_výdavky_obnova!DH104&gt;0)),1,0)</f>
        <v>0</v>
      </c>
      <c r="AV102" s="164">
        <f>IF(AND(L102="",OR(Oprávnené_výdavky_obnova!CY104&gt;0,Oprávnené_výdavky_obnova!DI104&gt;0)),1,0)</f>
        <v>0</v>
      </c>
      <c r="AW102" s="164">
        <f>IF(AND(M102="",OR(Oprávnené_výdavky_obnova!CZ104&gt;0,Oprávnené_výdavky_obnova!DJ104&gt;0)),1,0)</f>
        <v>0</v>
      </c>
      <c r="AX102" s="164">
        <f>IF(AND(N102="",OR(Oprávnené_výdavky_obnova!DA104&gt;0,Oprávnené_výdavky_obnova!DK104&gt;0)),1,0)</f>
        <v>0</v>
      </c>
      <c r="AY102" s="164">
        <f>IF(AND(O102="",OR(Oprávnené_výdavky_obnova!DB104&gt;0,Oprávnené_výdavky_obnova!DL104&gt;0)),1,0)</f>
        <v>0</v>
      </c>
      <c r="AZ102" s="164">
        <f>IF(AND(P102="",OR(Oprávnené_výdavky_obnova!DC104&gt;0,Oprávnené_výdavky_obnova!DM104&gt;0)),1,0)</f>
        <v>0</v>
      </c>
      <c r="BA102" s="164">
        <f>IF(AND(Q102="",OR(Oprávnené_výdavky_obnova!DD104&gt;0,Oprávnené_výdavky_obnova!DN104&gt;0)),1,0)</f>
        <v>0</v>
      </c>
      <c r="BB102" s="164">
        <f>IF(AND(R102="",OR(Oprávnené_výdavky_obnova!DE104&gt;0,Oprávnené_výdavky_obnova!DO104&gt;0)),1,0)</f>
        <v>0</v>
      </c>
      <c r="BC102" s="164">
        <f>IF(AND(S102="",OR(Oprávnené_výdavky_obnova!DF104&gt;0,Oprávnené_výdavky_obnova!DP104&gt;0)),1,0)</f>
        <v>0</v>
      </c>
      <c r="BE102" s="132">
        <f t="array" ref="BE102">IF(AND($J$13=Smrek,OR(V102&gt;=0.3,AG102&gt;=0.1)),1,0)</f>
        <v>0</v>
      </c>
      <c r="BF102" s="132">
        <f t="array" ref="BF102">IF(AND($JK102=Smrek,OR(W102&gt;=0.3,AH102&gt;=0.1)),1,0)</f>
        <v>0</v>
      </c>
      <c r="BG102" s="132">
        <f t="array" ref="BG102">IF(AND($L$13=Smrek,OR(X102&gt;=0.3,AI102&gt;=0.1)),1,0)</f>
        <v>0</v>
      </c>
      <c r="BH102" s="132">
        <f t="array" ref="BH102">IF(AND($M$13=Smrek,OR(Y102&gt;=0.3,AJ102&gt;=0.1)),1,0)</f>
        <v>0</v>
      </c>
      <c r="BI102" s="132">
        <f t="array" ref="BI102">IF(AND($N$13=Smrek,OR(Z102&gt;=0.3,AK102&gt;=0.1)),1,0)</f>
        <v>0</v>
      </c>
      <c r="BJ102" s="132">
        <f t="array" ref="BJ102">IF(AND($O$13=Smrek,OR(AA102&gt;=0.3,AL102&gt;=0.1)),1,0)</f>
        <v>0</v>
      </c>
      <c r="BK102" s="132">
        <f t="array" ref="BK102">IF(AND($P$13=Smrek,OR(AB102&gt;=0.3,AM102&gt;=0.1)),1,0)</f>
        <v>0</v>
      </c>
      <c r="BL102" s="132">
        <f t="array" ref="BL102">IF(AND($Q$13=Smrek,OR(AC102&gt;=0.3,AN102&gt;=0.1)),1,0)</f>
        <v>0</v>
      </c>
      <c r="BM102" s="132">
        <f t="array" ref="BM102">IF(AND($R$13=Smrek,OR(AD102&gt;=0.3,AO102&gt;=0.1)),1,0)</f>
        <v>0</v>
      </c>
      <c r="BN102" s="132">
        <f t="array" ref="BN102">IF(AND($S$13=Smrek,OR(AE102&gt;=0.3,AP102&gt;=0.1)),1,0)</f>
        <v>0</v>
      </c>
      <c r="BO102" s="206" t="str">
        <f t="shared" si="15"/>
        <v/>
      </c>
    </row>
    <row r="103" spans="1:67" ht="17.100000000000001" customHeight="1" x14ac:dyDescent="0.25">
      <c r="A103" s="144">
        <v>91</v>
      </c>
      <c r="B103" s="180" t="str">
        <f>IF(Oprávnené_výdavky_obnova!AL105="","",Oprávnené_výdavky_obnova!AN105)</f>
        <v/>
      </c>
      <c r="C103" s="181" t="str">
        <f>IF(Oprávnené_výdavky_obnova!AL105="","",Oprávnené_výdavky_obnova!B105)</f>
        <v/>
      </c>
      <c r="D103" s="182" t="str">
        <f>IF(Oprávnené_výdavky_obnova!AL105="","",Oprávnené_výdavky_obnova!AO105)</f>
        <v/>
      </c>
      <c r="E103" s="182" t="str">
        <f>IF(Oprávnené_výdavky_obnova!AL105="","",Oprávnené_výdavky_obnova!AP105)</f>
        <v/>
      </c>
      <c r="F103" s="182" t="str">
        <f>IF(Oprávnené_výdavky_obnova!AL105="","",Oprávnené_výdavky_obnova!AQ105)</f>
        <v/>
      </c>
      <c r="G103" s="183" t="str">
        <f>IF(Oprávnené_výdavky_obnova!AL105="","",Oprávnené_výdavky_obnova!I105)</f>
        <v/>
      </c>
      <c r="H103" s="208" t="str">
        <f>IF(D103="","",SUMIFS(Oprávnené_výdavky_obnova!$K$15:$K$214,JPRL,BO103,Oprávnené_výdavky_obnova!$J$15:$J$214,Oprávnené_výdavky_obnova!$CC$8)+SUMIFS(Oprávnené_výdavky_obnova!$K$15:$K$214,JPRL,BO103,Oprávnené_výdavky_obnova!$J$15:$J$214,Oprávnené_výdavky_obnova!$CC$9))</f>
        <v/>
      </c>
      <c r="I103" s="179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32">
        <f t="array" ref="T103">IF(AND(D103&lt;&gt;"",OR($J$11=Smrek,$K$11=Smrek,$L$11=Smrek,$M$11=Smrek,$N$11=Smrek,$O$11=Smrek,$P$11=Smrek,$Q$11=Smrek,$R$11=Smrek,$S$11=Smrek)),1,0)</f>
        <v>0</v>
      </c>
      <c r="U103" s="132">
        <f t="shared" si="10"/>
        <v>0</v>
      </c>
      <c r="V103" s="164" t="str">
        <f t="array" ref="V103">IF($D103="","",IF(AND(J103&gt;=0.3,I103="nie",Oprávnené_výdavky_obnova!DG105&gt;=0.3,OR($J$11=Smrek)),0,IF(AND(Oprávnené_výdavky_obnova!DG105&gt;=0.3,J103&gt;=0.3),1,0)))</f>
        <v/>
      </c>
      <c r="W103" s="164" t="str">
        <f t="array" ref="W103">IF($D103="","",IF(AND(K103&gt;=0.3,I103="nie",Oprávnené_výdavky_obnova!DH105&gt;=0.3,OR($K$11=Smrek)),0,IF(AND(Oprávnené_výdavky_obnova!DH105&gt;=0.3,K103&gt;=0.3),1,0)))</f>
        <v/>
      </c>
      <c r="X103" s="164" t="str">
        <f t="array" ref="X103">IF($D103="","",IF(AND(L103&gt;=0.3,I103="nie",Oprávnené_výdavky_obnova!DI105&gt;=0.3,OR($L$11=Smrek)),0,IF(AND(Oprávnené_výdavky_obnova!DI105&gt;=0.3,L103&gt;=0.3),1,0)))</f>
        <v/>
      </c>
      <c r="Y103" s="164" t="str">
        <f t="array" ref="Y103">IF($D103="","",IF(AND(M103&gt;=0.3,I103="nie",Oprávnené_výdavky_obnova!DJ105&gt;=0.3,OR($M$11=Smrek)),0,IF(AND(Oprávnené_výdavky_obnova!DJ105&gt;=0.3,M103&gt;=0.3),1,0)))</f>
        <v/>
      </c>
      <c r="Z103" s="164" t="str">
        <f t="array" ref="Z103">IF($D103="","",IF(AND(N103&gt;=0.3,I103="nie",Oprávnené_výdavky_obnova!DK105&gt;=0.3,OR($N$11=Smrek)),0,IF(AND(Oprávnené_výdavky_obnova!DK105&gt;=0.3,N103&gt;=0.3),1,0)))</f>
        <v/>
      </c>
      <c r="AA103" s="164" t="str">
        <f t="array" ref="AA103">IF($D103="","",IF(AND(O103&gt;=0.3,I103="nie",Oprávnené_výdavky_obnova!DL105&gt;=0.3,OR($O$11=Smrek)),0,IF(AND(Oprávnené_výdavky_obnova!DL105&gt;=0.3,O103&gt;=0.3),1,0)))</f>
        <v/>
      </c>
      <c r="AB103" s="164" t="str">
        <f t="array" ref="AB103">IF($D103="","",IF(AND(P103&gt;=0.3,I103="nie",Oprávnené_výdavky_obnova!DM105&gt;=0.3,OR($P$11=Smrek)),0,IF(AND(Oprávnené_výdavky_obnova!DM105&gt;=0.3,P103&gt;=0.3),1,0)))</f>
        <v/>
      </c>
      <c r="AC103" s="164" t="str">
        <f t="array" ref="AC103">IF($D103="","",IF(AND(Q103&gt;=0.3,I103="nie",Oprávnené_výdavky_obnova!DN105&gt;=0.3,OR($Q$11=Smrek)),0,IF(AND(Oprávnené_výdavky_obnova!DN105&gt;=0.3,Q103&gt;=0.3),1,0)))</f>
        <v/>
      </c>
      <c r="AD103" s="164" t="str">
        <f t="array" ref="AD103">IF($D103="","",IF(AND(R103&gt;=0.3,I103="nie",Oprávnené_výdavky_obnova!DO105&gt;=0.3,OR($R$11=Smrek)),0,IF(AND(Oprávnené_výdavky_obnova!DO105&gt;=0.3,R103&gt;=0.3),1,0)))</f>
        <v/>
      </c>
      <c r="AE103" s="164" t="str">
        <f t="array" ref="AE103">IF($D103="","",IF(AND(S103&gt;=0.3,I103="nie",Oprávnené_výdavky_obnova!DP105&gt;=0.3,OR($S$11=Smrek)),0,IF(AND(Oprávnené_výdavky_obnova!DP105&gt;=0.3,S103&gt;=0.3),1,0)))</f>
        <v/>
      </c>
      <c r="AF103" s="164">
        <f t="shared" si="11"/>
        <v>0</v>
      </c>
      <c r="AG103" s="164" t="str">
        <f t="array" ref="AG103">IF($D103="","",IF(AND(J103&gt;=0.1,I103="nie",Oprávnené_výdavky_obnova!DG105&gt;=0.1,OR($J$11=Smrek)),0,IF(AND(Oprávnené_výdavky_obnova!DG105&gt;=0.1,J103&gt;=0.1),1,0)))</f>
        <v/>
      </c>
      <c r="AH103" s="164" t="str">
        <f t="array" ref="AH103">IF($D103="","",IF(AND(K103&gt;=0.1,I103="nie",Oprávnené_výdavky_obnova!DH105&gt;=0.1,OR($K$11=Smrek)),0,IF(AND(Oprávnené_výdavky_obnova!DH105&gt;=0.1,K103&gt;=0.1),1,0)))</f>
        <v/>
      </c>
      <c r="AI103" s="164" t="str">
        <f t="array" ref="AI103">IF($D103="","",IF(AND(L103&gt;=0.1,I103="nie",Oprávnené_výdavky_obnova!DI105&gt;=0.1,OR($L$11=Smrek)),0,IF(AND(Oprávnené_výdavky_obnova!DI105&gt;=0.1,L103&gt;=0.1),1,0)))</f>
        <v/>
      </c>
      <c r="AJ103" s="164" t="str">
        <f t="array" ref="AJ103">IF($D103="","",IF(AND(M103&gt;=0.1,I103="nie",Oprávnené_výdavky_obnova!DJ105&gt;=0.1,OR($M$11=Smrek)),0,IF(AND(Oprávnené_výdavky_obnova!DJ105&gt;=0.1,M103&gt;=0.1),1,0)))</f>
        <v/>
      </c>
      <c r="AK103" s="164" t="str">
        <f t="array" ref="AK103">IF($D103="","",IF(AND(N103&gt;=0.1,I103="nie",Oprávnené_výdavky_obnova!DK105&gt;=0.1,OR($N$11=Smrek)),0,IF(AND(Oprávnené_výdavky_obnova!DK105&gt;=0.1,N103&gt;=0.1),1,0)))</f>
        <v/>
      </c>
      <c r="AL103" s="164" t="str">
        <f t="array" ref="AL103">IF($D103="","",IF(AND(O103&gt;=0.1,I103="nie",Oprávnené_výdavky_obnova!DL105&gt;=0.1,OR($O$11=Smrek)),0,IF(AND(Oprávnené_výdavky_obnova!DL105&gt;=0.1,O103&gt;=0.1),1,0)))</f>
        <v/>
      </c>
      <c r="AM103" s="164" t="str">
        <f t="array" ref="AM103">IF($D103="","",IF(AND(P103&gt;=0.1,I103="nie",Oprávnené_výdavky_obnova!DM105&gt;=0.1,OR($P$11=Smrek)),0,IF(AND(Oprávnené_výdavky_obnova!DM105&gt;=0.1,P103&gt;=0.1),1,0)))</f>
        <v/>
      </c>
      <c r="AN103" s="164" t="str">
        <f t="array" ref="AN103">IF($D103="","",IF(AND(Q103&gt;=0.1,I103="nie",Oprávnené_výdavky_obnova!DN105&gt;=0.1,OR($Q$11=Smrek)),0,IF(AND(Oprávnené_výdavky_obnova!DN105&gt;=0.1,Q103&gt;=0.1),1,0)))</f>
        <v/>
      </c>
      <c r="AO103" s="164" t="str">
        <f t="array" ref="AO103">IF($D103="","",IF(AND(R103&gt;=0.1,I103="nie",Oprávnené_výdavky_obnova!DO105&gt;=0.1,OR($R$11=Smrek)),0,IF(AND(Oprávnené_výdavky_obnova!DO105&gt;=0.1,R103&gt;=0.1),1,0)))</f>
        <v/>
      </c>
      <c r="AP103" s="164" t="str">
        <f t="array" ref="AP103">IF($D103="","",IF(AND(S103&gt;=0.1,I103="nie",Oprávnené_výdavky_obnova!DP105&gt;=0.1,OR($S$11=Smrek)),0,IF(AND(Oprávnené_výdavky_obnova!DP105&gt;=0.1,S103&gt;=0.1),1,0)))</f>
        <v/>
      </c>
      <c r="AQ103" s="164">
        <f t="shared" si="12"/>
        <v>0</v>
      </c>
      <c r="AR103" s="132">
        <f t="shared" si="13"/>
        <v>0</v>
      </c>
      <c r="AS103" s="132" t="str">
        <f t="shared" si="14"/>
        <v/>
      </c>
      <c r="AT103" s="164">
        <f>IF(AND(J103="",OR(Oprávnené_výdavky_obnova!CW105&gt;0,Oprávnené_výdavky_obnova!DG105&gt;0)),1,0)</f>
        <v>0</v>
      </c>
      <c r="AU103" s="164">
        <f>IF(AND(K103="",OR(Oprávnené_výdavky_obnova!CX105&gt;0,Oprávnené_výdavky_obnova!DH105&gt;0)),1,0)</f>
        <v>0</v>
      </c>
      <c r="AV103" s="164">
        <f>IF(AND(L103="",OR(Oprávnené_výdavky_obnova!CY105&gt;0,Oprávnené_výdavky_obnova!DI105&gt;0)),1,0)</f>
        <v>0</v>
      </c>
      <c r="AW103" s="164">
        <f>IF(AND(M103="",OR(Oprávnené_výdavky_obnova!CZ105&gt;0,Oprávnené_výdavky_obnova!DJ105&gt;0)),1,0)</f>
        <v>0</v>
      </c>
      <c r="AX103" s="164">
        <f>IF(AND(N103="",OR(Oprávnené_výdavky_obnova!DA105&gt;0,Oprávnené_výdavky_obnova!DK105&gt;0)),1,0)</f>
        <v>0</v>
      </c>
      <c r="AY103" s="164">
        <f>IF(AND(O103="",OR(Oprávnené_výdavky_obnova!DB105&gt;0,Oprávnené_výdavky_obnova!DL105&gt;0)),1,0)</f>
        <v>0</v>
      </c>
      <c r="AZ103" s="164">
        <f>IF(AND(P103="",OR(Oprávnené_výdavky_obnova!DC105&gt;0,Oprávnené_výdavky_obnova!DM105&gt;0)),1,0)</f>
        <v>0</v>
      </c>
      <c r="BA103" s="164">
        <f>IF(AND(Q103="",OR(Oprávnené_výdavky_obnova!DD105&gt;0,Oprávnené_výdavky_obnova!DN105&gt;0)),1,0)</f>
        <v>0</v>
      </c>
      <c r="BB103" s="164">
        <f>IF(AND(R103="",OR(Oprávnené_výdavky_obnova!DE105&gt;0,Oprávnené_výdavky_obnova!DO105&gt;0)),1,0)</f>
        <v>0</v>
      </c>
      <c r="BC103" s="164">
        <f>IF(AND(S103="",OR(Oprávnené_výdavky_obnova!DF105&gt;0,Oprávnené_výdavky_obnova!DP105&gt;0)),1,0)</f>
        <v>0</v>
      </c>
      <c r="BE103" s="132">
        <f t="array" ref="BE103">IF(AND($J$13=Smrek,OR(V103&gt;=0.3,AG103&gt;=0.1)),1,0)</f>
        <v>0</v>
      </c>
      <c r="BF103" s="132">
        <f t="array" ref="BF103">IF(AND($JK103=Smrek,OR(W103&gt;=0.3,AH103&gt;=0.1)),1,0)</f>
        <v>0</v>
      </c>
      <c r="BG103" s="132">
        <f t="array" ref="BG103">IF(AND($L$13=Smrek,OR(X103&gt;=0.3,AI103&gt;=0.1)),1,0)</f>
        <v>0</v>
      </c>
      <c r="BH103" s="132">
        <f t="array" ref="BH103">IF(AND($M$13=Smrek,OR(Y103&gt;=0.3,AJ103&gt;=0.1)),1,0)</f>
        <v>0</v>
      </c>
      <c r="BI103" s="132">
        <f t="array" ref="BI103">IF(AND($N$13=Smrek,OR(Z103&gt;=0.3,AK103&gt;=0.1)),1,0)</f>
        <v>0</v>
      </c>
      <c r="BJ103" s="132">
        <f t="array" ref="BJ103">IF(AND($O$13=Smrek,OR(AA103&gt;=0.3,AL103&gt;=0.1)),1,0)</f>
        <v>0</v>
      </c>
      <c r="BK103" s="132">
        <f t="array" ref="BK103">IF(AND($P$13=Smrek,OR(AB103&gt;=0.3,AM103&gt;=0.1)),1,0)</f>
        <v>0</v>
      </c>
      <c r="BL103" s="132">
        <f t="array" ref="BL103">IF(AND($Q$13=Smrek,OR(AC103&gt;=0.3,AN103&gt;=0.1)),1,0)</f>
        <v>0</v>
      </c>
      <c r="BM103" s="132">
        <f t="array" ref="BM103">IF(AND($R$13=Smrek,OR(AD103&gt;=0.3,AO103&gt;=0.1)),1,0)</f>
        <v>0</v>
      </c>
      <c r="BN103" s="132">
        <f t="array" ref="BN103">IF(AND($S$13=Smrek,OR(AE103&gt;=0.3,AP103&gt;=0.1)),1,0)</f>
        <v>0</v>
      </c>
      <c r="BO103" s="206" t="str">
        <f t="shared" si="15"/>
        <v/>
      </c>
    </row>
    <row r="104" spans="1:67" ht="17.100000000000001" customHeight="1" x14ac:dyDescent="0.25">
      <c r="A104" s="144">
        <v>92</v>
      </c>
      <c r="B104" s="180" t="str">
        <f>IF(Oprávnené_výdavky_obnova!AL106="","",Oprávnené_výdavky_obnova!AN106)</f>
        <v/>
      </c>
      <c r="C104" s="181" t="str">
        <f>IF(Oprávnené_výdavky_obnova!AL106="","",Oprávnené_výdavky_obnova!B106)</f>
        <v/>
      </c>
      <c r="D104" s="182" t="str">
        <f>IF(Oprávnené_výdavky_obnova!AL106="","",Oprávnené_výdavky_obnova!AO106)</f>
        <v/>
      </c>
      <c r="E104" s="182" t="str">
        <f>IF(Oprávnené_výdavky_obnova!AL106="","",Oprávnené_výdavky_obnova!AP106)</f>
        <v/>
      </c>
      <c r="F104" s="182" t="str">
        <f>IF(Oprávnené_výdavky_obnova!AL106="","",Oprávnené_výdavky_obnova!AQ106)</f>
        <v/>
      </c>
      <c r="G104" s="183" t="str">
        <f>IF(Oprávnené_výdavky_obnova!AL106="","",Oprávnené_výdavky_obnova!I106)</f>
        <v/>
      </c>
      <c r="H104" s="208" t="str">
        <f>IF(D104="","",SUMIFS(Oprávnené_výdavky_obnova!$K$15:$K$214,JPRL,BO104,Oprávnené_výdavky_obnova!$J$15:$J$214,Oprávnené_výdavky_obnova!$CC$8)+SUMIFS(Oprávnené_výdavky_obnova!$K$15:$K$214,JPRL,BO104,Oprávnené_výdavky_obnova!$J$15:$J$214,Oprávnené_výdavky_obnova!$CC$9))</f>
        <v/>
      </c>
      <c r="I104" s="179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32">
        <f t="array" ref="T104">IF(AND(D104&lt;&gt;"",OR($J$11=Smrek,$K$11=Smrek,$L$11=Smrek,$M$11=Smrek,$N$11=Smrek,$O$11=Smrek,$P$11=Smrek,$Q$11=Smrek,$R$11=Smrek,$S$11=Smrek)),1,0)</f>
        <v>0</v>
      </c>
      <c r="U104" s="132">
        <f t="shared" si="10"/>
        <v>0</v>
      </c>
      <c r="V104" s="164" t="str">
        <f t="array" ref="V104">IF($D104="","",IF(AND(J104&gt;=0.3,I104="nie",Oprávnené_výdavky_obnova!DG106&gt;=0.3,OR($J$11=Smrek)),0,IF(AND(Oprávnené_výdavky_obnova!DG106&gt;=0.3,J104&gt;=0.3),1,0)))</f>
        <v/>
      </c>
      <c r="W104" s="164" t="str">
        <f t="array" ref="W104">IF($D104="","",IF(AND(K104&gt;=0.3,I104="nie",Oprávnené_výdavky_obnova!DH106&gt;=0.3,OR($K$11=Smrek)),0,IF(AND(Oprávnené_výdavky_obnova!DH106&gt;=0.3,K104&gt;=0.3),1,0)))</f>
        <v/>
      </c>
      <c r="X104" s="164" t="str">
        <f t="array" ref="X104">IF($D104="","",IF(AND(L104&gt;=0.3,I104="nie",Oprávnené_výdavky_obnova!DI106&gt;=0.3,OR($L$11=Smrek)),0,IF(AND(Oprávnené_výdavky_obnova!DI106&gt;=0.3,L104&gt;=0.3),1,0)))</f>
        <v/>
      </c>
      <c r="Y104" s="164" t="str">
        <f t="array" ref="Y104">IF($D104="","",IF(AND(M104&gt;=0.3,I104="nie",Oprávnené_výdavky_obnova!DJ106&gt;=0.3,OR($M$11=Smrek)),0,IF(AND(Oprávnené_výdavky_obnova!DJ106&gt;=0.3,M104&gt;=0.3),1,0)))</f>
        <v/>
      </c>
      <c r="Z104" s="164" t="str">
        <f t="array" ref="Z104">IF($D104="","",IF(AND(N104&gt;=0.3,I104="nie",Oprávnené_výdavky_obnova!DK106&gt;=0.3,OR($N$11=Smrek)),0,IF(AND(Oprávnené_výdavky_obnova!DK106&gt;=0.3,N104&gt;=0.3),1,0)))</f>
        <v/>
      </c>
      <c r="AA104" s="164" t="str">
        <f t="array" ref="AA104">IF($D104="","",IF(AND(O104&gt;=0.3,I104="nie",Oprávnené_výdavky_obnova!DL106&gt;=0.3,OR($O$11=Smrek)),0,IF(AND(Oprávnené_výdavky_obnova!DL106&gt;=0.3,O104&gt;=0.3),1,0)))</f>
        <v/>
      </c>
      <c r="AB104" s="164" t="str">
        <f t="array" ref="AB104">IF($D104="","",IF(AND(P104&gt;=0.3,I104="nie",Oprávnené_výdavky_obnova!DM106&gt;=0.3,OR($P$11=Smrek)),0,IF(AND(Oprávnené_výdavky_obnova!DM106&gt;=0.3,P104&gt;=0.3),1,0)))</f>
        <v/>
      </c>
      <c r="AC104" s="164" t="str">
        <f t="array" ref="AC104">IF($D104="","",IF(AND(Q104&gt;=0.3,I104="nie",Oprávnené_výdavky_obnova!DN106&gt;=0.3,OR($Q$11=Smrek)),0,IF(AND(Oprávnené_výdavky_obnova!DN106&gt;=0.3,Q104&gt;=0.3),1,0)))</f>
        <v/>
      </c>
      <c r="AD104" s="164" t="str">
        <f t="array" ref="AD104">IF($D104="","",IF(AND(R104&gt;=0.3,I104="nie",Oprávnené_výdavky_obnova!DO106&gt;=0.3,OR($R$11=Smrek)),0,IF(AND(Oprávnené_výdavky_obnova!DO106&gt;=0.3,R104&gt;=0.3),1,0)))</f>
        <v/>
      </c>
      <c r="AE104" s="164" t="str">
        <f t="array" ref="AE104">IF($D104="","",IF(AND(S104&gt;=0.3,I104="nie",Oprávnené_výdavky_obnova!DP106&gt;=0.3,OR($S$11=Smrek)),0,IF(AND(Oprávnené_výdavky_obnova!DP106&gt;=0.3,S104&gt;=0.3),1,0)))</f>
        <v/>
      </c>
      <c r="AF104" s="164">
        <f t="shared" si="11"/>
        <v>0</v>
      </c>
      <c r="AG104" s="164" t="str">
        <f t="array" ref="AG104">IF($D104="","",IF(AND(J104&gt;=0.1,I104="nie",Oprávnené_výdavky_obnova!DG106&gt;=0.1,OR($J$11=Smrek)),0,IF(AND(Oprávnené_výdavky_obnova!DG106&gt;=0.1,J104&gt;=0.1),1,0)))</f>
        <v/>
      </c>
      <c r="AH104" s="164" t="str">
        <f t="array" ref="AH104">IF($D104="","",IF(AND(K104&gt;=0.1,I104="nie",Oprávnené_výdavky_obnova!DH106&gt;=0.1,OR($K$11=Smrek)),0,IF(AND(Oprávnené_výdavky_obnova!DH106&gt;=0.1,K104&gt;=0.1),1,0)))</f>
        <v/>
      </c>
      <c r="AI104" s="164" t="str">
        <f t="array" ref="AI104">IF($D104="","",IF(AND(L104&gt;=0.1,I104="nie",Oprávnené_výdavky_obnova!DI106&gt;=0.1,OR($L$11=Smrek)),0,IF(AND(Oprávnené_výdavky_obnova!DI106&gt;=0.1,L104&gt;=0.1),1,0)))</f>
        <v/>
      </c>
      <c r="AJ104" s="164" t="str">
        <f t="array" ref="AJ104">IF($D104="","",IF(AND(M104&gt;=0.1,I104="nie",Oprávnené_výdavky_obnova!DJ106&gt;=0.1,OR($M$11=Smrek)),0,IF(AND(Oprávnené_výdavky_obnova!DJ106&gt;=0.1,M104&gt;=0.1),1,0)))</f>
        <v/>
      </c>
      <c r="AK104" s="164" t="str">
        <f t="array" ref="AK104">IF($D104="","",IF(AND(N104&gt;=0.1,I104="nie",Oprávnené_výdavky_obnova!DK106&gt;=0.1,OR($N$11=Smrek)),0,IF(AND(Oprávnené_výdavky_obnova!DK106&gt;=0.1,N104&gt;=0.1),1,0)))</f>
        <v/>
      </c>
      <c r="AL104" s="164" t="str">
        <f t="array" ref="AL104">IF($D104="","",IF(AND(O104&gt;=0.1,I104="nie",Oprávnené_výdavky_obnova!DL106&gt;=0.1,OR($O$11=Smrek)),0,IF(AND(Oprávnené_výdavky_obnova!DL106&gt;=0.1,O104&gt;=0.1),1,0)))</f>
        <v/>
      </c>
      <c r="AM104" s="164" t="str">
        <f t="array" ref="AM104">IF($D104="","",IF(AND(P104&gt;=0.1,I104="nie",Oprávnené_výdavky_obnova!DM106&gt;=0.1,OR($P$11=Smrek)),0,IF(AND(Oprávnené_výdavky_obnova!DM106&gt;=0.1,P104&gt;=0.1),1,0)))</f>
        <v/>
      </c>
      <c r="AN104" s="164" t="str">
        <f t="array" ref="AN104">IF($D104="","",IF(AND(Q104&gt;=0.1,I104="nie",Oprávnené_výdavky_obnova!DN106&gt;=0.1,OR($Q$11=Smrek)),0,IF(AND(Oprávnené_výdavky_obnova!DN106&gt;=0.1,Q104&gt;=0.1),1,0)))</f>
        <v/>
      </c>
      <c r="AO104" s="164" t="str">
        <f t="array" ref="AO104">IF($D104="","",IF(AND(R104&gt;=0.1,I104="nie",Oprávnené_výdavky_obnova!DO106&gt;=0.1,OR($R$11=Smrek)),0,IF(AND(Oprávnené_výdavky_obnova!DO106&gt;=0.1,R104&gt;=0.1),1,0)))</f>
        <v/>
      </c>
      <c r="AP104" s="164" t="str">
        <f t="array" ref="AP104">IF($D104="","",IF(AND(S104&gt;=0.1,I104="nie",Oprávnené_výdavky_obnova!DP106&gt;=0.1,OR($S$11=Smrek)),0,IF(AND(Oprávnené_výdavky_obnova!DP106&gt;=0.1,S104&gt;=0.1),1,0)))</f>
        <v/>
      </c>
      <c r="AQ104" s="164">
        <f t="shared" si="12"/>
        <v>0</v>
      </c>
      <c r="AR104" s="132">
        <f t="shared" si="13"/>
        <v>0</v>
      </c>
      <c r="AS104" s="132" t="str">
        <f t="shared" si="14"/>
        <v/>
      </c>
      <c r="AT104" s="164">
        <f>IF(AND(J104="",OR(Oprávnené_výdavky_obnova!CW106&gt;0,Oprávnené_výdavky_obnova!DG106&gt;0)),1,0)</f>
        <v>0</v>
      </c>
      <c r="AU104" s="164">
        <f>IF(AND(K104="",OR(Oprávnené_výdavky_obnova!CX106&gt;0,Oprávnené_výdavky_obnova!DH106&gt;0)),1,0)</f>
        <v>0</v>
      </c>
      <c r="AV104" s="164">
        <f>IF(AND(L104="",OR(Oprávnené_výdavky_obnova!CY106&gt;0,Oprávnené_výdavky_obnova!DI106&gt;0)),1,0)</f>
        <v>0</v>
      </c>
      <c r="AW104" s="164">
        <f>IF(AND(M104="",OR(Oprávnené_výdavky_obnova!CZ106&gt;0,Oprávnené_výdavky_obnova!DJ106&gt;0)),1,0)</f>
        <v>0</v>
      </c>
      <c r="AX104" s="164">
        <f>IF(AND(N104="",OR(Oprávnené_výdavky_obnova!DA106&gt;0,Oprávnené_výdavky_obnova!DK106&gt;0)),1,0)</f>
        <v>0</v>
      </c>
      <c r="AY104" s="164">
        <f>IF(AND(O104="",OR(Oprávnené_výdavky_obnova!DB106&gt;0,Oprávnené_výdavky_obnova!DL106&gt;0)),1,0)</f>
        <v>0</v>
      </c>
      <c r="AZ104" s="164">
        <f>IF(AND(P104="",OR(Oprávnené_výdavky_obnova!DC106&gt;0,Oprávnené_výdavky_obnova!DM106&gt;0)),1,0)</f>
        <v>0</v>
      </c>
      <c r="BA104" s="164">
        <f>IF(AND(Q104="",OR(Oprávnené_výdavky_obnova!DD106&gt;0,Oprávnené_výdavky_obnova!DN106&gt;0)),1,0)</f>
        <v>0</v>
      </c>
      <c r="BB104" s="164">
        <f>IF(AND(R104="",OR(Oprávnené_výdavky_obnova!DE106&gt;0,Oprávnené_výdavky_obnova!DO106&gt;0)),1,0)</f>
        <v>0</v>
      </c>
      <c r="BC104" s="164">
        <f>IF(AND(S104="",OR(Oprávnené_výdavky_obnova!DF106&gt;0,Oprávnené_výdavky_obnova!DP106&gt;0)),1,0)</f>
        <v>0</v>
      </c>
      <c r="BE104" s="132">
        <f t="array" ref="BE104">IF(AND($J$13=Smrek,OR(V104&gt;=0.3,AG104&gt;=0.1)),1,0)</f>
        <v>0</v>
      </c>
      <c r="BF104" s="132">
        <f t="array" ref="BF104">IF(AND($JK104=Smrek,OR(W104&gt;=0.3,AH104&gt;=0.1)),1,0)</f>
        <v>0</v>
      </c>
      <c r="BG104" s="132">
        <f t="array" ref="BG104">IF(AND($L$13=Smrek,OR(X104&gt;=0.3,AI104&gt;=0.1)),1,0)</f>
        <v>0</v>
      </c>
      <c r="BH104" s="132">
        <f t="array" ref="BH104">IF(AND($M$13=Smrek,OR(Y104&gt;=0.3,AJ104&gt;=0.1)),1,0)</f>
        <v>0</v>
      </c>
      <c r="BI104" s="132">
        <f t="array" ref="BI104">IF(AND($N$13=Smrek,OR(Z104&gt;=0.3,AK104&gt;=0.1)),1,0)</f>
        <v>0</v>
      </c>
      <c r="BJ104" s="132">
        <f t="array" ref="BJ104">IF(AND($O$13=Smrek,OR(AA104&gt;=0.3,AL104&gt;=0.1)),1,0)</f>
        <v>0</v>
      </c>
      <c r="BK104" s="132">
        <f t="array" ref="BK104">IF(AND($P$13=Smrek,OR(AB104&gt;=0.3,AM104&gt;=0.1)),1,0)</f>
        <v>0</v>
      </c>
      <c r="BL104" s="132">
        <f t="array" ref="BL104">IF(AND($Q$13=Smrek,OR(AC104&gt;=0.3,AN104&gt;=0.1)),1,0)</f>
        <v>0</v>
      </c>
      <c r="BM104" s="132">
        <f t="array" ref="BM104">IF(AND($R$13=Smrek,OR(AD104&gt;=0.3,AO104&gt;=0.1)),1,0)</f>
        <v>0</v>
      </c>
      <c r="BN104" s="132">
        <f t="array" ref="BN104">IF(AND($S$13=Smrek,OR(AE104&gt;=0.3,AP104&gt;=0.1)),1,0)</f>
        <v>0</v>
      </c>
      <c r="BO104" s="206" t="str">
        <f t="shared" si="15"/>
        <v/>
      </c>
    </row>
    <row r="105" spans="1:67" ht="17.100000000000001" customHeight="1" x14ac:dyDescent="0.25">
      <c r="A105" s="144">
        <v>93</v>
      </c>
      <c r="B105" s="180" t="str">
        <f>IF(Oprávnené_výdavky_obnova!AL107="","",Oprávnené_výdavky_obnova!AN107)</f>
        <v/>
      </c>
      <c r="C105" s="181" t="str">
        <f>IF(Oprávnené_výdavky_obnova!AL107="","",Oprávnené_výdavky_obnova!B107)</f>
        <v/>
      </c>
      <c r="D105" s="182" t="str">
        <f>IF(Oprávnené_výdavky_obnova!AL107="","",Oprávnené_výdavky_obnova!AO107)</f>
        <v/>
      </c>
      <c r="E105" s="182" t="str">
        <f>IF(Oprávnené_výdavky_obnova!AL107="","",Oprávnené_výdavky_obnova!AP107)</f>
        <v/>
      </c>
      <c r="F105" s="182" t="str">
        <f>IF(Oprávnené_výdavky_obnova!AL107="","",Oprávnené_výdavky_obnova!AQ107)</f>
        <v/>
      </c>
      <c r="G105" s="183" t="str">
        <f>IF(Oprávnené_výdavky_obnova!AL107="","",Oprávnené_výdavky_obnova!I107)</f>
        <v/>
      </c>
      <c r="H105" s="208" t="str">
        <f>IF(D105="","",SUMIFS(Oprávnené_výdavky_obnova!$K$15:$K$214,JPRL,BO105,Oprávnené_výdavky_obnova!$J$15:$J$214,Oprávnené_výdavky_obnova!$CC$8)+SUMIFS(Oprávnené_výdavky_obnova!$K$15:$K$214,JPRL,BO105,Oprávnené_výdavky_obnova!$J$15:$J$214,Oprávnené_výdavky_obnova!$CC$9))</f>
        <v/>
      </c>
      <c r="I105" s="179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32">
        <f t="array" ref="T105">IF(AND(D105&lt;&gt;"",OR($J$11=Smrek,$K$11=Smrek,$L$11=Smrek,$M$11=Smrek,$N$11=Smrek,$O$11=Smrek,$P$11=Smrek,$Q$11=Smrek,$R$11=Smrek,$S$11=Smrek)),1,0)</f>
        <v>0</v>
      </c>
      <c r="U105" s="132">
        <f t="shared" si="10"/>
        <v>0</v>
      </c>
      <c r="V105" s="164" t="str">
        <f t="array" ref="V105">IF($D105="","",IF(AND(J105&gt;=0.3,I105="nie",Oprávnené_výdavky_obnova!DG107&gt;=0.3,OR($J$11=Smrek)),0,IF(AND(Oprávnené_výdavky_obnova!DG107&gt;=0.3,J105&gt;=0.3),1,0)))</f>
        <v/>
      </c>
      <c r="W105" s="164" t="str">
        <f t="array" ref="W105">IF($D105="","",IF(AND(K105&gt;=0.3,I105="nie",Oprávnené_výdavky_obnova!DH107&gt;=0.3,OR($K$11=Smrek)),0,IF(AND(Oprávnené_výdavky_obnova!DH107&gt;=0.3,K105&gt;=0.3),1,0)))</f>
        <v/>
      </c>
      <c r="X105" s="164" t="str">
        <f t="array" ref="X105">IF($D105="","",IF(AND(L105&gt;=0.3,I105="nie",Oprávnené_výdavky_obnova!DI107&gt;=0.3,OR($L$11=Smrek)),0,IF(AND(Oprávnené_výdavky_obnova!DI107&gt;=0.3,L105&gt;=0.3),1,0)))</f>
        <v/>
      </c>
      <c r="Y105" s="164" t="str">
        <f t="array" ref="Y105">IF($D105="","",IF(AND(M105&gt;=0.3,I105="nie",Oprávnené_výdavky_obnova!DJ107&gt;=0.3,OR($M$11=Smrek)),0,IF(AND(Oprávnené_výdavky_obnova!DJ107&gt;=0.3,M105&gt;=0.3),1,0)))</f>
        <v/>
      </c>
      <c r="Z105" s="164" t="str">
        <f t="array" ref="Z105">IF($D105="","",IF(AND(N105&gt;=0.3,I105="nie",Oprávnené_výdavky_obnova!DK107&gt;=0.3,OR($N$11=Smrek)),0,IF(AND(Oprávnené_výdavky_obnova!DK107&gt;=0.3,N105&gt;=0.3),1,0)))</f>
        <v/>
      </c>
      <c r="AA105" s="164" t="str">
        <f t="array" ref="AA105">IF($D105="","",IF(AND(O105&gt;=0.3,I105="nie",Oprávnené_výdavky_obnova!DL107&gt;=0.3,OR($O$11=Smrek)),0,IF(AND(Oprávnené_výdavky_obnova!DL107&gt;=0.3,O105&gt;=0.3),1,0)))</f>
        <v/>
      </c>
      <c r="AB105" s="164" t="str">
        <f t="array" ref="AB105">IF($D105="","",IF(AND(P105&gt;=0.3,I105="nie",Oprávnené_výdavky_obnova!DM107&gt;=0.3,OR($P$11=Smrek)),0,IF(AND(Oprávnené_výdavky_obnova!DM107&gt;=0.3,P105&gt;=0.3),1,0)))</f>
        <v/>
      </c>
      <c r="AC105" s="164" t="str">
        <f t="array" ref="AC105">IF($D105="","",IF(AND(Q105&gt;=0.3,I105="nie",Oprávnené_výdavky_obnova!DN107&gt;=0.3,OR($Q$11=Smrek)),0,IF(AND(Oprávnené_výdavky_obnova!DN107&gt;=0.3,Q105&gt;=0.3),1,0)))</f>
        <v/>
      </c>
      <c r="AD105" s="164" t="str">
        <f t="array" ref="AD105">IF($D105="","",IF(AND(R105&gt;=0.3,I105="nie",Oprávnené_výdavky_obnova!DO107&gt;=0.3,OR($R$11=Smrek)),0,IF(AND(Oprávnené_výdavky_obnova!DO107&gt;=0.3,R105&gt;=0.3),1,0)))</f>
        <v/>
      </c>
      <c r="AE105" s="164" t="str">
        <f t="array" ref="AE105">IF($D105="","",IF(AND(S105&gt;=0.3,I105="nie",Oprávnené_výdavky_obnova!DP107&gt;=0.3,OR($S$11=Smrek)),0,IF(AND(Oprávnené_výdavky_obnova!DP107&gt;=0.3,S105&gt;=0.3),1,0)))</f>
        <v/>
      </c>
      <c r="AF105" s="164">
        <f t="shared" si="11"/>
        <v>0</v>
      </c>
      <c r="AG105" s="164" t="str">
        <f t="array" ref="AG105">IF($D105="","",IF(AND(J105&gt;=0.1,I105="nie",Oprávnené_výdavky_obnova!DG107&gt;=0.1,OR($J$11=Smrek)),0,IF(AND(Oprávnené_výdavky_obnova!DG107&gt;=0.1,J105&gt;=0.1),1,0)))</f>
        <v/>
      </c>
      <c r="AH105" s="164" t="str">
        <f t="array" ref="AH105">IF($D105="","",IF(AND(K105&gt;=0.1,I105="nie",Oprávnené_výdavky_obnova!DH107&gt;=0.1,OR($K$11=Smrek)),0,IF(AND(Oprávnené_výdavky_obnova!DH107&gt;=0.1,K105&gt;=0.1),1,0)))</f>
        <v/>
      </c>
      <c r="AI105" s="164" t="str">
        <f t="array" ref="AI105">IF($D105="","",IF(AND(L105&gt;=0.1,I105="nie",Oprávnené_výdavky_obnova!DI107&gt;=0.1,OR($L$11=Smrek)),0,IF(AND(Oprávnené_výdavky_obnova!DI107&gt;=0.1,L105&gt;=0.1),1,0)))</f>
        <v/>
      </c>
      <c r="AJ105" s="164" t="str">
        <f t="array" ref="AJ105">IF($D105="","",IF(AND(M105&gt;=0.1,I105="nie",Oprávnené_výdavky_obnova!DJ107&gt;=0.1,OR($M$11=Smrek)),0,IF(AND(Oprávnené_výdavky_obnova!DJ107&gt;=0.1,M105&gt;=0.1),1,0)))</f>
        <v/>
      </c>
      <c r="AK105" s="164" t="str">
        <f t="array" ref="AK105">IF($D105="","",IF(AND(N105&gt;=0.1,I105="nie",Oprávnené_výdavky_obnova!DK107&gt;=0.1,OR($N$11=Smrek)),0,IF(AND(Oprávnené_výdavky_obnova!DK107&gt;=0.1,N105&gt;=0.1),1,0)))</f>
        <v/>
      </c>
      <c r="AL105" s="164" t="str">
        <f t="array" ref="AL105">IF($D105="","",IF(AND(O105&gt;=0.1,I105="nie",Oprávnené_výdavky_obnova!DL107&gt;=0.1,OR($O$11=Smrek)),0,IF(AND(Oprávnené_výdavky_obnova!DL107&gt;=0.1,O105&gt;=0.1),1,0)))</f>
        <v/>
      </c>
      <c r="AM105" s="164" t="str">
        <f t="array" ref="AM105">IF($D105="","",IF(AND(P105&gt;=0.1,I105="nie",Oprávnené_výdavky_obnova!DM107&gt;=0.1,OR($P$11=Smrek)),0,IF(AND(Oprávnené_výdavky_obnova!DM107&gt;=0.1,P105&gt;=0.1),1,0)))</f>
        <v/>
      </c>
      <c r="AN105" s="164" t="str">
        <f t="array" ref="AN105">IF($D105="","",IF(AND(Q105&gt;=0.1,I105="nie",Oprávnené_výdavky_obnova!DN107&gt;=0.1,OR($Q$11=Smrek)),0,IF(AND(Oprávnené_výdavky_obnova!DN107&gt;=0.1,Q105&gt;=0.1),1,0)))</f>
        <v/>
      </c>
      <c r="AO105" s="164" t="str">
        <f t="array" ref="AO105">IF($D105="","",IF(AND(R105&gt;=0.1,I105="nie",Oprávnené_výdavky_obnova!DO107&gt;=0.1,OR($R$11=Smrek)),0,IF(AND(Oprávnené_výdavky_obnova!DO107&gt;=0.1,R105&gt;=0.1),1,0)))</f>
        <v/>
      </c>
      <c r="AP105" s="164" t="str">
        <f t="array" ref="AP105">IF($D105="","",IF(AND(S105&gt;=0.1,I105="nie",Oprávnené_výdavky_obnova!DP107&gt;=0.1,OR($S$11=Smrek)),0,IF(AND(Oprávnené_výdavky_obnova!DP107&gt;=0.1,S105&gt;=0.1),1,0)))</f>
        <v/>
      </c>
      <c r="AQ105" s="164">
        <f t="shared" si="12"/>
        <v>0</v>
      </c>
      <c r="AR105" s="132">
        <f t="shared" si="13"/>
        <v>0</v>
      </c>
      <c r="AS105" s="132" t="str">
        <f t="shared" si="14"/>
        <v/>
      </c>
      <c r="AT105" s="164">
        <f>IF(AND(J105="",OR(Oprávnené_výdavky_obnova!CW107&gt;0,Oprávnené_výdavky_obnova!DG107&gt;0)),1,0)</f>
        <v>0</v>
      </c>
      <c r="AU105" s="164">
        <f>IF(AND(K105="",OR(Oprávnené_výdavky_obnova!CX107&gt;0,Oprávnené_výdavky_obnova!DH107&gt;0)),1,0)</f>
        <v>0</v>
      </c>
      <c r="AV105" s="164">
        <f>IF(AND(L105="",OR(Oprávnené_výdavky_obnova!CY107&gt;0,Oprávnené_výdavky_obnova!DI107&gt;0)),1,0)</f>
        <v>0</v>
      </c>
      <c r="AW105" s="164">
        <f>IF(AND(M105="",OR(Oprávnené_výdavky_obnova!CZ107&gt;0,Oprávnené_výdavky_obnova!DJ107&gt;0)),1,0)</f>
        <v>0</v>
      </c>
      <c r="AX105" s="164">
        <f>IF(AND(N105="",OR(Oprávnené_výdavky_obnova!DA107&gt;0,Oprávnené_výdavky_obnova!DK107&gt;0)),1,0)</f>
        <v>0</v>
      </c>
      <c r="AY105" s="164">
        <f>IF(AND(O105="",OR(Oprávnené_výdavky_obnova!DB107&gt;0,Oprávnené_výdavky_obnova!DL107&gt;0)),1,0)</f>
        <v>0</v>
      </c>
      <c r="AZ105" s="164">
        <f>IF(AND(P105="",OR(Oprávnené_výdavky_obnova!DC107&gt;0,Oprávnené_výdavky_obnova!DM107&gt;0)),1,0)</f>
        <v>0</v>
      </c>
      <c r="BA105" s="164">
        <f>IF(AND(Q105="",OR(Oprávnené_výdavky_obnova!DD107&gt;0,Oprávnené_výdavky_obnova!DN107&gt;0)),1,0)</f>
        <v>0</v>
      </c>
      <c r="BB105" s="164">
        <f>IF(AND(R105="",OR(Oprávnené_výdavky_obnova!DE107&gt;0,Oprávnené_výdavky_obnova!DO107&gt;0)),1,0)</f>
        <v>0</v>
      </c>
      <c r="BC105" s="164">
        <f>IF(AND(S105="",OR(Oprávnené_výdavky_obnova!DF107&gt;0,Oprávnené_výdavky_obnova!DP107&gt;0)),1,0)</f>
        <v>0</v>
      </c>
      <c r="BE105" s="132">
        <f t="array" ref="BE105">IF(AND($J$13=Smrek,OR(V105&gt;=0.3,AG105&gt;=0.1)),1,0)</f>
        <v>0</v>
      </c>
      <c r="BF105" s="132">
        <f t="array" ref="BF105">IF(AND($JK105=Smrek,OR(W105&gt;=0.3,AH105&gt;=0.1)),1,0)</f>
        <v>0</v>
      </c>
      <c r="BG105" s="132">
        <f t="array" ref="BG105">IF(AND($L$13=Smrek,OR(X105&gt;=0.3,AI105&gt;=0.1)),1,0)</f>
        <v>0</v>
      </c>
      <c r="BH105" s="132">
        <f t="array" ref="BH105">IF(AND($M$13=Smrek,OR(Y105&gt;=0.3,AJ105&gt;=0.1)),1,0)</f>
        <v>0</v>
      </c>
      <c r="BI105" s="132">
        <f t="array" ref="BI105">IF(AND($N$13=Smrek,OR(Z105&gt;=0.3,AK105&gt;=0.1)),1,0)</f>
        <v>0</v>
      </c>
      <c r="BJ105" s="132">
        <f t="array" ref="BJ105">IF(AND($O$13=Smrek,OR(AA105&gt;=0.3,AL105&gt;=0.1)),1,0)</f>
        <v>0</v>
      </c>
      <c r="BK105" s="132">
        <f t="array" ref="BK105">IF(AND($P$13=Smrek,OR(AB105&gt;=0.3,AM105&gt;=0.1)),1,0)</f>
        <v>0</v>
      </c>
      <c r="BL105" s="132">
        <f t="array" ref="BL105">IF(AND($Q$13=Smrek,OR(AC105&gt;=0.3,AN105&gt;=0.1)),1,0)</f>
        <v>0</v>
      </c>
      <c r="BM105" s="132">
        <f t="array" ref="BM105">IF(AND($R$13=Smrek,OR(AD105&gt;=0.3,AO105&gt;=0.1)),1,0)</f>
        <v>0</v>
      </c>
      <c r="BN105" s="132">
        <f t="array" ref="BN105">IF(AND($S$13=Smrek,OR(AE105&gt;=0.3,AP105&gt;=0.1)),1,0)</f>
        <v>0</v>
      </c>
      <c r="BO105" s="206" t="str">
        <f t="shared" si="15"/>
        <v/>
      </c>
    </row>
    <row r="106" spans="1:67" ht="17.100000000000001" customHeight="1" x14ac:dyDescent="0.25">
      <c r="A106" s="144">
        <v>94</v>
      </c>
      <c r="B106" s="180" t="str">
        <f>IF(Oprávnené_výdavky_obnova!AL108="","",Oprávnené_výdavky_obnova!AN108)</f>
        <v/>
      </c>
      <c r="C106" s="181" t="str">
        <f>IF(Oprávnené_výdavky_obnova!AL108="","",Oprávnené_výdavky_obnova!B108)</f>
        <v/>
      </c>
      <c r="D106" s="182" t="str">
        <f>IF(Oprávnené_výdavky_obnova!AL108="","",Oprávnené_výdavky_obnova!AO108)</f>
        <v/>
      </c>
      <c r="E106" s="182" t="str">
        <f>IF(Oprávnené_výdavky_obnova!AL108="","",Oprávnené_výdavky_obnova!AP108)</f>
        <v/>
      </c>
      <c r="F106" s="182" t="str">
        <f>IF(Oprávnené_výdavky_obnova!AL108="","",Oprávnené_výdavky_obnova!AQ108)</f>
        <v/>
      </c>
      <c r="G106" s="183" t="str">
        <f>IF(Oprávnené_výdavky_obnova!AL108="","",Oprávnené_výdavky_obnova!I108)</f>
        <v/>
      </c>
      <c r="H106" s="208" t="str">
        <f>IF(D106="","",SUMIFS(Oprávnené_výdavky_obnova!$K$15:$K$214,JPRL,BO106,Oprávnené_výdavky_obnova!$J$15:$J$214,Oprávnené_výdavky_obnova!$CC$8)+SUMIFS(Oprávnené_výdavky_obnova!$K$15:$K$214,JPRL,BO106,Oprávnené_výdavky_obnova!$J$15:$J$214,Oprávnené_výdavky_obnova!$CC$9))</f>
        <v/>
      </c>
      <c r="I106" s="179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32">
        <f t="array" ref="T106">IF(AND(D106&lt;&gt;"",OR($J$11=Smrek,$K$11=Smrek,$L$11=Smrek,$M$11=Smrek,$N$11=Smrek,$O$11=Smrek,$P$11=Smrek,$Q$11=Smrek,$R$11=Smrek,$S$11=Smrek)),1,0)</f>
        <v>0</v>
      </c>
      <c r="U106" s="132">
        <f t="shared" si="10"/>
        <v>0</v>
      </c>
      <c r="V106" s="164" t="str">
        <f t="array" ref="V106">IF($D106="","",IF(AND(J106&gt;=0.3,I106="nie",Oprávnené_výdavky_obnova!DG108&gt;=0.3,OR($J$11=Smrek)),0,IF(AND(Oprávnené_výdavky_obnova!DG108&gt;=0.3,J106&gt;=0.3),1,0)))</f>
        <v/>
      </c>
      <c r="W106" s="164" t="str">
        <f t="array" ref="W106">IF($D106="","",IF(AND(K106&gt;=0.3,I106="nie",Oprávnené_výdavky_obnova!DH108&gt;=0.3,OR($K$11=Smrek)),0,IF(AND(Oprávnené_výdavky_obnova!DH108&gt;=0.3,K106&gt;=0.3),1,0)))</f>
        <v/>
      </c>
      <c r="X106" s="164" t="str">
        <f t="array" ref="X106">IF($D106="","",IF(AND(L106&gt;=0.3,I106="nie",Oprávnené_výdavky_obnova!DI108&gt;=0.3,OR($L$11=Smrek)),0,IF(AND(Oprávnené_výdavky_obnova!DI108&gt;=0.3,L106&gt;=0.3),1,0)))</f>
        <v/>
      </c>
      <c r="Y106" s="164" t="str">
        <f t="array" ref="Y106">IF($D106="","",IF(AND(M106&gt;=0.3,I106="nie",Oprávnené_výdavky_obnova!DJ108&gt;=0.3,OR($M$11=Smrek)),0,IF(AND(Oprávnené_výdavky_obnova!DJ108&gt;=0.3,M106&gt;=0.3),1,0)))</f>
        <v/>
      </c>
      <c r="Z106" s="164" t="str">
        <f t="array" ref="Z106">IF($D106="","",IF(AND(N106&gt;=0.3,I106="nie",Oprávnené_výdavky_obnova!DK108&gt;=0.3,OR($N$11=Smrek)),0,IF(AND(Oprávnené_výdavky_obnova!DK108&gt;=0.3,N106&gt;=0.3),1,0)))</f>
        <v/>
      </c>
      <c r="AA106" s="164" t="str">
        <f t="array" ref="AA106">IF($D106="","",IF(AND(O106&gt;=0.3,I106="nie",Oprávnené_výdavky_obnova!DL108&gt;=0.3,OR($O$11=Smrek)),0,IF(AND(Oprávnené_výdavky_obnova!DL108&gt;=0.3,O106&gt;=0.3),1,0)))</f>
        <v/>
      </c>
      <c r="AB106" s="164" t="str">
        <f t="array" ref="AB106">IF($D106="","",IF(AND(P106&gt;=0.3,I106="nie",Oprávnené_výdavky_obnova!DM108&gt;=0.3,OR($P$11=Smrek)),0,IF(AND(Oprávnené_výdavky_obnova!DM108&gt;=0.3,P106&gt;=0.3),1,0)))</f>
        <v/>
      </c>
      <c r="AC106" s="164" t="str">
        <f t="array" ref="AC106">IF($D106="","",IF(AND(Q106&gt;=0.3,I106="nie",Oprávnené_výdavky_obnova!DN108&gt;=0.3,OR($Q$11=Smrek)),0,IF(AND(Oprávnené_výdavky_obnova!DN108&gt;=0.3,Q106&gt;=0.3),1,0)))</f>
        <v/>
      </c>
      <c r="AD106" s="164" t="str">
        <f t="array" ref="AD106">IF($D106="","",IF(AND(R106&gt;=0.3,I106="nie",Oprávnené_výdavky_obnova!DO108&gt;=0.3,OR($R$11=Smrek)),0,IF(AND(Oprávnené_výdavky_obnova!DO108&gt;=0.3,R106&gt;=0.3),1,0)))</f>
        <v/>
      </c>
      <c r="AE106" s="164" t="str">
        <f t="array" ref="AE106">IF($D106="","",IF(AND(S106&gt;=0.3,I106="nie",Oprávnené_výdavky_obnova!DP108&gt;=0.3,OR($S$11=Smrek)),0,IF(AND(Oprávnené_výdavky_obnova!DP108&gt;=0.3,S106&gt;=0.3),1,0)))</f>
        <v/>
      </c>
      <c r="AF106" s="164">
        <f t="shared" si="11"/>
        <v>0</v>
      </c>
      <c r="AG106" s="164" t="str">
        <f t="array" ref="AG106">IF($D106="","",IF(AND(J106&gt;=0.1,I106="nie",Oprávnené_výdavky_obnova!DG108&gt;=0.1,OR($J$11=Smrek)),0,IF(AND(Oprávnené_výdavky_obnova!DG108&gt;=0.1,J106&gt;=0.1),1,0)))</f>
        <v/>
      </c>
      <c r="AH106" s="164" t="str">
        <f t="array" ref="AH106">IF($D106="","",IF(AND(K106&gt;=0.1,I106="nie",Oprávnené_výdavky_obnova!DH108&gt;=0.1,OR($K$11=Smrek)),0,IF(AND(Oprávnené_výdavky_obnova!DH108&gt;=0.1,K106&gt;=0.1),1,0)))</f>
        <v/>
      </c>
      <c r="AI106" s="164" t="str">
        <f t="array" ref="AI106">IF($D106="","",IF(AND(L106&gt;=0.1,I106="nie",Oprávnené_výdavky_obnova!DI108&gt;=0.1,OR($L$11=Smrek)),0,IF(AND(Oprávnené_výdavky_obnova!DI108&gt;=0.1,L106&gt;=0.1),1,0)))</f>
        <v/>
      </c>
      <c r="AJ106" s="164" t="str">
        <f t="array" ref="AJ106">IF($D106="","",IF(AND(M106&gt;=0.1,I106="nie",Oprávnené_výdavky_obnova!DJ108&gt;=0.1,OR($M$11=Smrek)),0,IF(AND(Oprávnené_výdavky_obnova!DJ108&gt;=0.1,M106&gt;=0.1),1,0)))</f>
        <v/>
      </c>
      <c r="AK106" s="164" t="str">
        <f t="array" ref="AK106">IF($D106="","",IF(AND(N106&gt;=0.1,I106="nie",Oprávnené_výdavky_obnova!DK108&gt;=0.1,OR($N$11=Smrek)),0,IF(AND(Oprávnené_výdavky_obnova!DK108&gt;=0.1,N106&gt;=0.1),1,0)))</f>
        <v/>
      </c>
      <c r="AL106" s="164" t="str">
        <f t="array" ref="AL106">IF($D106="","",IF(AND(O106&gt;=0.1,I106="nie",Oprávnené_výdavky_obnova!DL108&gt;=0.1,OR($O$11=Smrek)),0,IF(AND(Oprávnené_výdavky_obnova!DL108&gt;=0.1,O106&gt;=0.1),1,0)))</f>
        <v/>
      </c>
      <c r="AM106" s="164" t="str">
        <f t="array" ref="AM106">IF($D106="","",IF(AND(P106&gt;=0.1,I106="nie",Oprávnené_výdavky_obnova!DM108&gt;=0.1,OR($P$11=Smrek)),0,IF(AND(Oprávnené_výdavky_obnova!DM108&gt;=0.1,P106&gt;=0.1),1,0)))</f>
        <v/>
      </c>
      <c r="AN106" s="164" t="str">
        <f t="array" ref="AN106">IF($D106="","",IF(AND(Q106&gt;=0.1,I106="nie",Oprávnené_výdavky_obnova!DN108&gt;=0.1,OR($Q$11=Smrek)),0,IF(AND(Oprávnené_výdavky_obnova!DN108&gt;=0.1,Q106&gt;=0.1),1,0)))</f>
        <v/>
      </c>
      <c r="AO106" s="164" t="str">
        <f t="array" ref="AO106">IF($D106="","",IF(AND(R106&gt;=0.1,I106="nie",Oprávnené_výdavky_obnova!DO108&gt;=0.1,OR($R$11=Smrek)),0,IF(AND(Oprávnené_výdavky_obnova!DO108&gt;=0.1,R106&gt;=0.1),1,0)))</f>
        <v/>
      </c>
      <c r="AP106" s="164" t="str">
        <f t="array" ref="AP106">IF($D106="","",IF(AND(S106&gt;=0.1,I106="nie",Oprávnené_výdavky_obnova!DP108&gt;=0.1,OR($S$11=Smrek)),0,IF(AND(Oprávnené_výdavky_obnova!DP108&gt;=0.1,S106&gt;=0.1),1,0)))</f>
        <v/>
      </c>
      <c r="AQ106" s="164">
        <f t="shared" si="12"/>
        <v>0</v>
      </c>
      <c r="AR106" s="132">
        <f t="shared" si="13"/>
        <v>0</v>
      </c>
      <c r="AS106" s="132" t="str">
        <f t="shared" si="14"/>
        <v/>
      </c>
      <c r="AT106" s="164">
        <f>IF(AND(J106="",OR(Oprávnené_výdavky_obnova!CW108&gt;0,Oprávnené_výdavky_obnova!DG108&gt;0)),1,0)</f>
        <v>0</v>
      </c>
      <c r="AU106" s="164">
        <f>IF(AND(K106="",OR(Oprávnené_výdavky_obnova!CX108&gt;0,Oprávnené_výdavky_obnova!DH108&gt;0)),1,0)</f>
        <v>0</v>
      </c>
      <c r="AV106" s="164">
        <f>IF(AND(L106="",OR(Oprávnené_výdavky_obnova!CY108&gt;0,Oprávnené_výdavky_obnova!DI108&gt;0)),1,0)</f>
        <v>0</v>
      </c>
      <c r="AW106" s="164">
        <f>IF(AND(M106="",OR(Oprávnené_výdavky_obnova!CZ108&gt;0,Oprávnené_výdavky_obnova!DJ108&gt;0)),1,0)</f>
        <v>0</v>
      </c>
      <c r="AX106" s="164">
        <f>IF(AND(N106="",OR(Oprávnené_výdavky_obnova!DA108&gt;0,Oprávnené_výdavky_obnova!DK108&gt;0)),1,0)</f>
        <v>0</v>
      </c>
      <c r="AY106" s="164">
        <f>IF(AND(O106="",OR(Oprávnené_výdavky_obnova!DB108&gt;0,Oprávnené_výdavky_obnova!DL108&gt;0)),1,0)</f>
        <v>0</v>
      </c>
      <c r="AZ106" s="164">
        <f>IF(AND(P106="",OR(Oprávnené_výdavky_obnova!DC108&gt;0,Oprávnené_výdavky_obnova!DM108&gt;0)),1,0)</f>
        <v>0</v>
      </c>
      <c r="BA106" s="164">
        <f>IF(AND(Q106="",OR(Oprávnené_výdavky_obnova!DD108&gt;0,Oprávnené_výdavky_obnova!DN108&gt;0)),1,0)</f>
        <v>0</v>
      </c>
      <c r="BB106" s="164">
        <f>IF(AND(R106="",OR(Oprávnené_výdavky_obnova!DE108&gt;0,Oprávnené_výdavky_obnova!DO108&gt;0)),1,0)</f>
        <v>0</v>
      </c>
      <c r="BC106" s="164">
        <f>IF(AND(S106="",OR(Oprávnené_výdavky_obnova!DF108&gt;0,Oprávnené_výdavky_obnova!DP108&gt;0)),1,0)</f>
        <v>0</v>
      </c>
      <c r="BE106" s="132">
        <f t="array" ref="BE106">IF(AND($J$13=Smrek,OR(V106&gt;=0.3,AG106&gt;=0.1)),1,0)</f>
        <v>0</v>
      </c>
      <c r="BF106" s="132">
        <f t="array" ref="BF106">IF(AND($JK106=Smrek,OR(W106&gt;=0.3,AH106&gt;=0.1)),1,0)</f>
        <v>0</v>
      </c>
      <c r="BG106" s="132">
        <f t="array" ref="BG106">IF(AND($L$13=Smrek,OR(X106&gt;=0.3,AI106&gt;=0.1)),1,0)</f>
        <v>0</v>
      </c>
      <c r="BH106" s="132">
        <f t="array" ref="BH106">IF(AND($M$13=Smrek,OR(Y106&gt;=0.3,AJ106&gt;=0.1)),1,0)</f>
        <v>0</v>
      </c>
      <c r="BI106" s="132">
        <f t="array" ref="BI106">IF(AND($N$13=Smrek,OR(Z106&gt;=0.3,AK106&gt;=0.1)),1,0)</f>
        <v>0</v>
      </c>
      <c r="BJ106" s="132">
        <f t="array" ref="BJ106">IF(AND($O$13=Smrek,OR(AA106&gt;=0.3,AL106&gt;=0.1)),1,0)</f>
        <v>0</v>
      </c>
      <c r="BK106" s="132">
        <f t="array" ref="BK106">IF(AND($P$13=Smrek,OR(AB106&gt;=0.3,AM106&gt;=0.1)),1,0)</f>
        <v>0</v>
      </c>
      <c r="BL106" s="132">
        <f t="array" ref="BL106">IF(AND($Q$13=Smrek,OR(AC106&gt;=0.3,AN106&gt;=0.1)),1,0)</f>
        <v>0</v>
      </c>
      <c r="BM106" s="132">
        <f t="array" ref="BM106">IF(AND($R$13=Smrek,OR(AD106&gt;=0.3,AO106&gt;=0.1)),1,0)</f>
        <v>0</v>
      </c>
      <c r="BN106" s="132">
        <f t="array" ref="BN106">IF(AND($S$13=Smrek,OR(AE106&gt;=0.3,AP106&gt;=0.1)),1,0)</f>
        <v>0</v>
      </c>
      <c r="BO106" s="206" t="str">
        <f t="shared" si="15"/>
        <v/>
      </c>
    </row>
    <row r="107" spans="1:67" ht="17.100000000000001" customHeight="1" x14ac:dyDescent="0.25">
      <c r="A107" s="144">
        <v>95</v>
      </c>
      <c r="B107" s="180" t="str">
        <f>IF(Oprávnené_výdavky_obnova!AL109="","",Oprávnené_výdavky_obnova!AN109)</f>
        <v/>
      </c>
      <c r="C107" s="181" t="str">
        <f>IF(Oprávnené_výdavky_obnova!AL109="","",Oprávnené_výdavky_obnova!B109)</f>
        <v/>
      </c>
      <c r="D107" s="182" t="str">
        <f>IF(Oprávnené_výdavky_obnova!AL109="","",Oprávnené_výdavky_obnova!AO109)</f>
        <v/>
      </c>
      <c r="E107" s="182" t="str">
        <f>IF(Oprávnené_výdavky_obnova!AL109="","",Oprávnené_výdavky_obnova!AP109)</f>
        <v/>
      </c>
      <c r="F107" s="182" t="str">
        <f>IF(Oprávnené_výdavky_obnova!AL109="","",Oprávnené_výdavky_obnova!AQ109)</f>
        <v/>
      </c>
      <c r="G107" s="183" t="str">
        <f>IF(Oprávnené_výdavky_obnova!AL109="","",Oprávnené_výdavky_obnova!I109)</f>
        <v/>
      </c>
      <c r="H107" s="208" t="str">
        <f>IF(D107="","",SUMIFS(Oprávnené_výdavky_obnova!$K$15:$K$214,JPRL,BO107,Oprávnené_výdavky_obnova!$J$15:$J$214,Oprávnené_výdavky_obnova!$CC$8)+SUMIFS(Oprávnené_výdavky_obnova!$K$15:$K$214,JPRL,BO107,Oprávnené_výdavky_obnova!$J$15:$J$214,Oprávnené_výdavky_obnova!$CC$9))</f>
        <v/>
      </c>
      <c r="I107" s="179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32">
        <f t="array" ref="T107">IF(AND(D107&lt;&gt;"",OR($J$11=Smrek,$K$11=Smrek,$L$11=Smrek,$M$11=Smrek,$N$11=Smrek,$O$11=Smrek,$P$11=Smrek,$Q$11=Smrek,$R$11=Smrek,$S$11=Smrek)),1,0)</f>
        <v>0</v>
      </c>
      <c r="U107" s="132">
        <f t="shared" si="10"/>
        <v>0</v>
      </c>
      <c r="V107" s="164" t="str">
        <f t="array" ref="V107">IF($D107="","",IF(AND(J107&gt;=0.3,I107="nie",Oprávnené_výdavky_obnova!DG109&gt;=0.3,OR($J$11=Smrek)),0,IF(AND(Oprávnené_výdavky_obnova!DG109&gt;=0.3,J107&gt;=0.3),1,0)))</f>
        <v/>
      </c>
      <c r="W107" s="164" t="str">
        <f t="array" ref="W107">IF($D107="","",IF(AND(K107&gt;=0.3,I107="nie",Oprávnené_výdavky_obnova!DH109&gt;=0.3,OR($K$11=Smrek)),0,IF(AND(Oprávnené_výdavky_obnova!DH109&gt;=0.3,K107&gt;=0.3),1,0)))</f>
        <v/>
      </c>
      <c r="X107" s="164" t="str">
        <f t="array" ref="X107">IF($D107="","",IF(AND(L107&gt;=0.3,I107="nie",Oprávnené_výdavky_obnova!DI109&gt;=0.3,OR($L$11=Smrek)),0,IF(AND(Oprávnené_výdavky_obnova!DI109&gt;=0.3,L107&gt;=0.3),1,0)))</f>
        <v/>
      </c>
      <c r="Y107" s="164" t="str">
        <f t="array" ref="Y107">IF($D107="","",IF(AND(M107&gt;=0.3,I107="nie",Oprávnené_výdavky_obnova!DJ109&gt;=0.3,OR($M$11=Smrek)),0,IF(AND(Oprávnené_výdavky_obnova!DJ109&gt;=0.3,M107&gt;=0.3),1,0)))</f>
        <v/>
      </c>
      <c r="Z107" s="164" t="str">
        <f t="array" ref="Z107">IF($D107="","",IF(AND(N107&gt;=0.3,I107="nie",Oprávnené_výdavky_obnova!DK109&gt;=0.3,OR($N$11=Smrek)),0,IF(AND(Oprávnené_výdavky_obnova!DK109&gt;=0.3,N107&gt;=0.3),1,0)))</f>
        <v/>
      </c>
      <c r="AA107" s="164" t="str">
        <f t="array" ref="AA107">IF($D107="","",IF(AND(O107&gt;=0.3,I107="nie",Oprávnené_výdavky_obnova!DL109&gt;=0.3,OR($O$11=Smrek)),0,IF(AND(Oprávnené_výdavky_obnova!DL109&gt;=0.3,O107&gt;=0.3),1,0)))</f>
        <v/>
      </c>
      <c r="AB107" s="164" t="str">
        <f t="array" ref="AB107">IF($D107="","",IF(AND(P107&gt;=0.3,I107="nie",Oprávnené_výdavky_obnova!DM109&gt;=0.3,OR($P$11=Smrek)),0,IF(AND(Oprávnené_výdavky_obnova!DM109&gt;=0.3,P107&gt;=0.3),1,0)))</f>
        <v/>
      </c>
      <c r="AC107" s="164" t="str">
        <f t="array" ref="AC107">IF($D107="","",IF(AND(Q107&gt;=0.3,I107="nie",Oprávnené_výdavky_obnova!DN109&gt;=0.3,OR($Q$11=Smrek)),0,IF(AND(Oprávnené_výdavky_obnova!DN109&gt;=0.3,Q107&gt;=0.3),1,0)))</f>
        <v/>
      </c>
      <c r="AD107" s="164" t="str">
        <f t="array" ref="AD107">IF($D107="","",IF(AND(R107&gt;=0.3,I107="nie",Oprávnené_výdavky_obnova!DO109&gt;=0.3,OR($R$11=Smrek)),0,IF(AND(Oprávnené_výdavky_obnova!DO109&gt;=0.3,R107&gt;=0.3),1,0)))</f>
        <v/>
      </c>
      <c r="AE107" s="164" t="str">
        <f t="array" ref="AE107">IF($D107="","",IF(AND(S107&gt;=0.3,I107="nie",Oprávnené_výdavky_obnova!DP109&gt;=0.3,OR($S$11=Smrek)),0,IF(AND(Oprávnené_výdavky_obnova!DP109&gt;=0.3,S107&gt;=0.3),1,0)))</f>
        <v/>
      </c>
      <c r="AF107" s="164">
        <f t="shared" si="11"/>
        <v>0</v>
      </c>
      <c r="AG107" s="164" t="str">
        <f t="array" ref="AG107">IF($D107="","",IF(AND(J107&gt;=0.1,I107="nie",Oprávnené_výdavky_obnova!DG109&gt;=0.1,OR($J$11=Smrek)),0,IF(AND(Oprávnené_výdavky_obnova!DG109&gt;=0.1,J107&gt;=0.1),1,0)))</f>
        <v/>
      </c>
      <c r="AH107" s="164" t="str">
        <f t="array" ref="AH107">IF($D107="","",IF(AND(K107&gt;=0.1,I107="nie",Oprávnené_výdavky_obnova!DH109&gt;=0.1,OR($K$11=Smrek)),0,IF(AND(Oprávnené_výdavky_obnova!DH109&gt;=0.1,K107&gt;=0.1),1,0)))</f>
        <v/>
      </c>
      <c r="AI107" s="164" t="str">
        <f t="array" ref="AI107">IF($D107="","",IF(AND(L107&gt;=0.1,I107="nie",Oprávnené_výdavky_obnova!DI109&gt;=0.1,OR($L$11=Smrek)),0,IF(AND(Oprávnené_výdavky_obnova!DI109&gt;=0.1,L107&gt;=0.1),1,0)))</f>
        <v/>
      </c>
      <c r="AJ107" s="164" t="str">
        <f t="array" ref="AJ107">IF($D107="","",IF(AND(M107&gt;=0.1,I107="nie",Oprávnené_výdavky_obnova!DJ109&gt;=0.1,OR($M$11=Smrek)),0,IF(AND(Oprávnené_výdavky_obnova!DJ109&gt;=0.1,M107&gt;=0.1),1,0)))</f>
        <v/>
      </c>
      <c r="AK107" s="164" t="str">
        <f t="array" ref="AK107">IF($D107="","",IF(AND(N107&gt;=0.1,I107="nie",Oprávnené_výdavky_obnova!DK109&gt;=0.1,OR($N$11=Smrek)),0,IF(AND(Oprávnené_výdavky_obnova!DK109&gt;=0.1,N107&gt;=0.1),1,0)))</f>
        <v/>
      </c>
      <c r="AL107" s="164" t="str">
        <f t="array" ref="AL107">IF($D107="","",IF(AND(O107&gt;=0.1,I107="nie",Oprávnené_výdavky_obnova!DL109&gt;=0.1,OR($O$11=Smrek)),0,IF(AND(Oprávnené_výdavky_obnova!DL109&gt;=0.1,O107&gt;=0.1),1,0)))</f>
        <v/>
      </c>
      <c r="AM107" s="164" t="str">
        <f t="array" ref="AM107">IF($D107="","",IF(AND(P107&gt;=0.1,I107="nie",Oprávnené_výdavky_obnova!DM109&gt;=0.1,OR($P$11=Smrek)),0,IF(AND(Oprávnené_výdavky_obnova!DM109&gt;=0.1,P107&gt;=0.1),1,0)))</f>
        <v/>
      </c>
      <c r="AN107" s="164" t="str">
        <f t="array" ref="AN107">IF($D107="","",IF(AND(Q107&gt;=0.1,I107="nie",Oprávnené_výdavky_obnova!DN109&gt;=0.1,OR($Q$11=Smrek)),0,IF(AND(Oprávnené_výdavky_obnova!DN109&gt;=0.1,Q107&gt;=0.1),1,0)))</f>
        <v/>
      </c>
      <c r="AO107" s="164" t="str">
        <f t="array" ref="AO107">IF($D107="","",IF(AND(R107&gt;=0.1,I107="nie",Oprávnené_výdavky_obnova!DO109&gt;=0.1,OR($R$11=Smrek)),0,IF(AND(Oprávnené_výdavky_obnova!DO109&gt;=0.1,R107&gt;=0.1),1,0)))</f>
        <v/>
      </c>
      <c r="AP107" s="164" t="str">
        <f t="array" ref="AP107">IF($D107="","",IF(AND(S107&gt;=0.1,I107="nie",Oprávnené_výdavky_obnova!DP109&gt;=0.1,OR($S$11=Smrek)),0,IF(AND(Oprávnené_výdavky_obnova!DP109&gt;=0.1,S107&gt;=0.1),1,0)))</f>
        <v/>
      </c>
      <c r="AQ107" s="164">
        <f t="shared" si="12"/>
        <v>0</v>
      </c>
      <c r="AR107" s="132">
        <f t="shared" si="13"/>
        <v>0</v>
      </c>
      <c r="AS107" s="132" t="str">
        <f t="shared" si="14"/>
        <v/>
      </c>
      <c r="AT107" s="164">
        <f>IF(AND(J107="",OR(Oprávnené_výdavky_obnova!CW109&gt;0,Oprávnené_výdavky_obnova!DG109&gt;0)),1,0)</f>
        <v>0</v>
      </c>
      <c r="AU107" s="164">
        <f>IF(AND(K107="",OR(Oprávnené_výdavky_obnova!CX109&gt;0,Oprávnené_výdavky_obnova!DH109&gt;0)),1,0)</f>
        <v>0</v>
      </c>
      <c r="AV107" s="164">
        <f>IF(AND(L107="",OR(Oprávnené_výdavky_obnova!CY109&gt;0,Oprávnené_výdavky_obnova!DI109&gt;0)),1,0)</f>
        <v>0</v>
      </c>
      <c r="AW107" s="164">
        <f>IF(AND(M107="",OR(Oprávnené_výdavky_obnova!CZ109&gt;0,Oprávnené_výdavky_obnova!DJ109&gt;0)),1,0)</f>
        <v>0</v>
      </c>
      <c r="AX107" s="164">
        <f>IF(AND(N107="",OR(Oprávnené_výdavky_obnova!DA109&gt;0,Oprávnené_výdavky_obnova!DK109&gt;0)),1,0)</f>
        <v>0</v>
      </c>
      <c r="AY107" s="164">
        <f>IF(AND(O107="",OR(Oprávnené_výdavky_obnova!DB109&gt;0,Oprávnené_výdavky_obnova!DL109&gt;0)),1,0)</f>
        <v>0</v>
      </c>
      <c r="AZ107" s="164">
        <f>IF(AND(P107="",OR(Oprávnené_výdavky_obnova!DC109&gt;0,Oprávnené_výdavky_obnova!DM109&gt;0)),1,0)</f>
        <v>0</v>
      </c>
      <c r="BA107" s="164">
        <f>IF(AND(Q107="",OR(Oprávnené_výdavky_obnova!DD109&gt;0,Oprávnené_výdavky_obnova!DN109&gt;0)),1,0)</f>
        <v>0</v>
      </c>
      <c r="BB107" s="164">
        <f>IF(AND(R107="",OR(Oprávnené_výdavky_obnova!DE109&gt;0,Oprávnené_výdavky_obnova!DO109&gt;0)),1,0)</f>
        <v>0</v>
      </c>
      <c r="BC107" s="164">
        <f>IF(AND(S107="",OR(Oprávnené_výdavky_obnova!DF109&gt;0,Oprávnené_výdavky_obnova!DP109&gt;0)),1,0)</f>
        <v>0</v>
      </c>
      <c r="BE107" s="132">
        <f t="array" ref="BE107">IF(AND($J$13=Smrek,OR(V107&gt;=0.3,AG107&gt;=0.1)),1,0)</f>
        <v>0</v>
      </c>
      <c r="BF107" s="132">
        <f t="array" ref="BF107">IF(AND($JK107=Smrek,OR(W107&gt;=0.3,AH107&gt;=0.1)),1,0)</f>
        <v>0</v>
      </c>
      <c r="BG107" s="132">
        <f t="array" ref="BG107">IF(AND($L$13=Smrek,OR(X107&gt;=0.3,AI107&gt;=0.1)),1,0)</f>
        <v>0</v>
      </c>
      <c r="BH107" s="132">
        <f t="array" ref="BH107">IF(AND($M$13=Smrek,OR(Y107&gt;=0.3,AJ107&gt;=0.1)),1,0)</f>
        <v>0</v>
      </c>
      <c r="BI107" s="132">
        <f t="array" ref="BI107">IF(AND($N$13=Smrek,OR(Z107&gt;=0.3,AK107&gt;=0.1)),1,0)</f>
        <v>0</v>
      </c>
      <c r="BJ107" s="132">
        <f t="array" ref="BJ107">IF(AND($O$13=Smrek,OR(AA107&gt;=0.3,AL107&gt;=0.1)),1,0)</f>
        <v>0</v>
      </c>
      <c r="BK107" s="132">
        <f t="array" ref="BK107">IF(AND($P$13=Smrek,OR(AB107&gt;=0.3,AM107&gt;=0.1)),1,0)</f>
        <v>0</v>
      </c>
      <c r="BL107" s="132">
        <f t="array" ref="BL107">IF(AND($Q$13=Smrek,OR(AC107&gt;=0.3,AN107&gt;=0.1)),1,0)</f>
        <v>0</v>
      </c>
      <c r="BM107" s="132">
        <f t="array" ref="BM107">IF(AND($R$13=Smrek,OR(AD107&gt;=0.3,AO107&gt;=0.1)),1,0)</f>
        <v>0</v>
      </c>
      <c r="BN107" s="132">
        <f t="array" ref="BN107">IF(AND($S$13=Smrek,OR(AE107&gt;=0.3,AP107&gt;=0.1)),1,0)</f>
        <v>0</v>
      </c>
      <c r="BO107" s="206" t="str">
        <f t="shared" si="15"/>
        <v/>
      </c>
    </row>
    <row r="108" spans="1:67" ht="17.100000000000001" customHeight="1" x14ac:dyDescent="0.25">
      <c r="A108" s="144">
        <v>96</v>
      </c>
      <c r="B108" s="180" t="str">
        <f>IF(Oprávnené_výdavky_obnova!AL110="","",Oprávnené_výdavky_obnova!AN110)</f>
        <v/>
      </c>
      <c r="C108" s="181" t="str">
        <f>IF(Oprávnené_výdavky_obnova!AL110="","",Oprávnené_výdavky_obnova!B110)</f>
        <v/>
      </c>
      <c r="D108" s="182" t="str">
        <f>IF(Oprávnené_výdavky_obnova!AL110="","",Oprávnené_výdavky_obnova!AO110)</f>
        <v/>
      </c>
      <c r="E108" s="182" t="str">
        <f>IF(Oprávnené_výdavky_obnova!AL110="","",Oprávnené_výdavky_obnova!AP110)</f>
        <v/>
      </c>
      <c r="F108" s="182" t="str">
        <f>IF(Oprávnené_výdavky_obnova!AL110="","",Oprávnené_výdavky_obnova!AQ110)</f>
        <v/>
      </c>
      <c r="G108" s="183" t="str">
        <f>IF(Oprávnené_výdavky_obnova!AL110="","",Oprávnené_výdavky_obnova!I110)</f>
        <v/>
      </c>
      <c r="H108" s="208" t="str">
        <f>IF(D108="","",SUMIFS(Oprávnené_výdavky_obnova!$K$15:$K$214,JPRL,BO108,Oprávnené_výdavky_obnova!$J$15:$J$214,Oprávnené_výdavky_obnova!$CC$8)+SUMIFS(Oprávnené_výdavky_obnova!$K$15:$K$214,JPRL,BO108,Oprávnené_výdavky_obnova!$J$15:$J$214,Oprávnené_výdavky_obnova!$CC$9))</f>
        <v/>
      </c>
      <c r="I108" s="179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32">
        <f t="array" ref="T108">IF(AND(D108&lt;&gt;"",OR($J$11=Smrek,$K$11=Smrek,$L$11=Smrek,$M$11=Smrek,$N$11=Smrek,$O$11=Smrek,$P$11=Smrek,$Q$11=Smrek,$R$11=Smrek,$S$11=Smrek)),1,0)</f>
        <v>0</v>
      </c>
      <c r="U108" s="132">
        <f t="shared" si="10"/>
        <v>0</v>
      </c>
      <c r="V108" s="164" t="str">
        <f t="array" ref="V108">IF($D108="","",IF(AND(J108&gt;=0.3,I108="nie",Oprávnené_výdavky_obnova!DG110&gt;=0.3,OR($J$11=Smrek)),0,IF(AND(Oprávnené_výdavky_obnova!DG110&gt;=0.3,J108&gt;=0.3),1,0)))</f>
        <v/>
      </c>
      <c r="W108" s="164" t="str">
        <f t="array" ref="W108">IF($D108="","",IF(AND(K108&gt;=0.3,I108="nie",Oprávnené_výdavky_obnova!DH110&gt;=0.3,OR($K$11=Smrek)),0,IF(AND(Oprávnené_výdavky_obnova!DH110&gt;=0.3,K108&gt;=0.3),1,0)))</f>
        <v/>
      </c>
      <c r="X108" s="164" t="str">
        <f t="array" ref="X108">IF($D108="","",IF(AND(L108&gt;=0.3,I108="nie",Oprávnené_výdavky_obnova!DI110&gt;=0.3,OR($L$11=Smrek)),0,IF(AND(Oprávnené_výdavky_obnova!DI110&gt;=0.3,L108&gt;=0.3),1,0)))</f>
        <v/>
      </c>
      <c r="Y108" s="164" t="str">
        <f t="array" ref="Y108">IF($D108="","",IF(AND(M108&gt;=0.3,I108="nie",Oprávnené_výdavky_obnova!DJ110&gt;=0.3,OR($M$11=Smrek)),0,IF(AND(Oprávnené_výdavky_obnova!DJ110&gt;=0.3,M108&gt;=0.3),1,0)))</f>
        <v/>
      </c>
      <c r="Z108" s="164" t="str">
        <f t="array" ref="Z108">IF($D108="","",IF(AND(N108&gt;=0.3,I108="nie",Oprávnené_výdavky_obnova!DK110&gt;=0.3,OR($N$11=Smrek)),0,IF(AND(Oprávnené_výdavky_obnova!DK110&gt;=0.3,N108&gt;=0.3),1,0)))</f>
        <v/>
      </c>
      <c r="AA108" s="164" t="str">
        <f t="array" ref="AA108">IF($D108="","",IF(AND(O108&gt;=0.3,I108="nie",Oprávnené_výdavky_obnova!DL110&gt;=0.3,OR($O$11=Smrek)),0,IF(AND(Oprávnené_výdavky_obnova!DL110&gt;=0.3,O108&gt;=0.3),1,0)))</f>
        <v/>
      </c>
      <c r="AB108" s="164" t="str">
        <f t="array" ref="AB108">IF($D108="","",IF(AND(P108&gt;=0.3,I108="nie",Oprávnené_výdavky_obnova!DM110&gt;=0.3,OR($P$11=Smrek)),0,IF(AND(Oprávnené_výdavky_obnova!DM110&gt;=0.3,P108&gt;=0.3),1,0)))</f>
        <v/>
      </c>
      <c r="AC108" s="164" t="str">
        <f t="array" ref="AC108">IF($D108="","",IF(AND(Q108&gt;=0.3,I108="nie",Oprávnené_výdavky_obnova!DN110&gt;=0.3,OR($Q$11=Smrek)),0,IF(AND(Oprávnené_výdavky_obnova!DN110&gt;=0.3,Q108&gt;=0.3),1,0)))</f>
        <v/>
      </c>
      <c r="AD108" s="164" t="str">
        <f t="array" ref="AD108">IF($D108="","",IF(AND(R108&gt;=0.3,I108="nie",Oprávnené_výdavky_obnova!DO110&gt;=0.3,OR($R$11=Smrek)),0,IF(AND(Oprávnené_výdavky_obnova!DO110&gt;=0.3,R108&gt;=0.3),1,0)))</f>
        <v/>
      </c>
      <c r="AE108" s="164" t="str">
        <f t="array" ref="AE108">IF($D108="","",IF(AND(S108&gt;=0.3,I108="nie",Oprávnené_výdavky_obnova!DP110&gt;=0.3,OR($S$11=Smrek)),0,IF(AND(Oprávnené_výdavky_obnova!DP110&gt;=0.3,S108&gt;=0.3),1,0)))</f>
        <v/>
      </c>
      <c r="AF108" s="164">
        <f t="shared" si="11"/>
        <v>0</v>
      </c>
      <c r="AG108" s="164" t="str">
        <f t="array" ref="AG108">IF($D108="","",IF(AND(J108&gt;=0.1,I108="nie",Oprávnené_výdavky_obnova!DG110&gt;=0.1,OR($J$11=Smrek)),0,IF(AND(Oprávnené_výdavky_obnova!DG110&gt;=0.1,J108&gt;=0.1),1,0)))</f>
        <v/>
      </c>
      <c r="AH108" s="164" t="str">
        <f t="array" ref="AH108">IF($D108="","",IF(AND(K108&gt;=0.1,I108="nie",Oprávnené_výdavky_obnova!DH110&gt;=0.1,OR($K$11=Smrek)),0,IF(AND(Oprávnené_výdavky_obnova!DH110&gt;=0.1,K108&gt;=0.1),1,0)))</f>
        <v/>
      </c>
      <c r="AI108" s="164" t="str">
        <f t="array" ref="AI108">IF($D108="","",IF(AND(L108&gt;=0.1,I108="nie",Oprávnené_výdavky_obnova!DI110&gt;=0.1,OR($L$11=Smrek)),0,IF(AND(Oprávnené_výdavky_obnova!DI110&gt;=0.1,L108&gt;=0.1),1,0)))</f>
        <v/>
      </c>
      <c r="AJ108" s="164" t="str">
        <f t="array" ref="AJ108">IF($D108="","",IF(AND(M108&gt;=0.1,I108="nie",Oprávnené_výdavky_obnova!DJ110&gt;=0.1,OR($M$11=Smrek)),0,IF(AND(Oprávnené_výdavky_obnova!DJ110&gt;=0.1,M108&gt;=0.1),1,0)))</f>
        <v/>
      </c>
      <c r="AK108" s="164" t="str">
        <f t="array" ref="AK108">IF($D108="","",IF(AND(N108&gt;=0.1,I108="nie",Oprávnené_výdavky_obnova!DK110&gt;=0.1,OR($N$11=Smrek)),0,IF(AND(Oprávnené_výdavky_obnova!DK110&gt;=0.1,N108&gt;=0.1),1,0)))</f>
        <v/>
      </c>
      <c r="AL108" s="164" t="str">
        <f t="array" ref="AL108">IF($D108="","",IF(AND(O108&gt;=0.1,I108="nie",Oprávnené_výdavky_obnova!DL110&gt;=0.1,OR($O$11=Smrek)),0,IF(AND(Oprávnené_výdavky_obnova!DL110&gt;=0.1,O108&gt;=0.1),1,0)))</f>
        <v/>
      </c>
      <c r="AM108" s="164" t="str">
        <f t="array" ref="AM108">IF($D108="","",IF(AND(P108&gt;=0.1,I108="nie",Oprávnené_výdavky_obnova!DM110&gt;=0.1,OR($P$11=Smrek)),0,IF(AND(Oprávnené_výdavky_obnova!DM110&gt;=0.1,P108&gt;=0.1),1,0)))</f>
        <v/>
      </c>
      <c r="AN108" s="164" t="str">
        <f t="array" ref="AN108">IF($D108="","",IF(AND(Q108&gt;=0.1,I108="nie",Oprávnené_výdavky_obnova!DN110&gt;=0.1,OR($Q$11=Smrek)),0,IF(AND(Oprávnené_výdavky_obnova!DN110&gt;=0.1,Q108&gt;=0.1),1,0)))</f>
        <v/>
      </c>
      <c r="AO108" s="164" t="str">
        <f t="array" ref="AO108">IF($D108="","",IF(AND(R108&gt;=0.1,I108="nie",Oprávnené_výdavky_obnova!DO110&gt;=0.1,OR($R$11=Smrek)),0,IF(AND(Oprávnené_výdavky_obnova!DO110&gt;=0.1,R108&gt;=0.1),1,0)))</f>
        <v/>
      </c>
      <c r="AP108" s="164" t="str">
        <f t="array" ref="AP108">IF($D108="","",IF(AND(S108&gt;=0.1,I108="nie",Oprávnené_výdavky_obnova!DP110&gt;=0.1,OR($S$11=Smrek)),0,IF(AND(Oprávnené_výdavky_obnova!DP110&gt;=0.1,S108&gt;=0.1),1,0)))</f>
        <v/>
      </c>
      <c r="AQ108" s="164">
        <f t="shared" si="12"/>
        <v>0</v>
      </c>
      <c r="AR108" s="132">
        <f t="shared" si="13"/>
        <v>0</v>
      </c>
      <c r="AS108" s="132" t="str">
        <f t="shared" si="14"/>
        <v/>
      </c>
      <c r="AT108" s="164">
        <f>IF(AND(J108="",OR(Oprávnené_výdavky_obnova!CW110&gt;0,Oprávnené_výdavky_obnova!DG110&gt;0)),1,0)</f>
        <v>0</v>
      </c>
      <c r="AU108" s="164">
        <f>IF(AND(K108="",OR(Oprávnené_výdavky_obnova!CX110&gt;0,Oprávnené_výdavky_obnova!DH110&gt;0)),1,0)</f>
        <v>0</v>
      </c>
      <c r="AV108" s="164">
        <f>IF(AND(L108="",OR(Oprávnené_výdavky_obnova!CY110&gt;0,Oprávnené_výdavky_obnova!DI110&gt;0)),1,0)</f>
        <v>0</v>
      </c>
      <c r="AW108" s="164">
        <f>IF(AND(M108="",OR(Oprávnené_výdavky_obnova!CZ110&gt;0,Oprávnené_výdavky_obnova!DJ110&gt;0)),1,0)</f>
        <v>0</v>
      </c>
      <c r="AX108" s="164">
        <f>IF(AND(N108="",OR(Oprávnené_výdavky_obnova!DA110&gt;0,Oprávnené_výdavky_obnova!DK110&gt;0)),1,0)</f>
        <v>0</v>
      </c>
      <c r="AY108" s="164">
        <f>IF(AND(O108="",OR(Oprávnené_výdavky_obnova!DB110&gt;0,Oprávnené_výdavky_obnova!DL110&gt;0)),1,0)</f>
        <v>0</v>
      </c>
      <c r="AZ108" s="164">
        <f>IF(AND(P108="",OR(Oprávnené_výdavky_obnova!DC110&gt;0,Oprávnené_výdavky_obnova!DM110&gt;0)),1,0)</f>
        <v>0</v>
      </c>
      <c r="BA108" s="164">
        <f>IF(AND(Q108="",OR(Oprávnené_výdavky_obnova!DD110&gt;0,Oprávnené_výdavky_obnova!DN110&gt;0)),1,0)</f>
        <v>0</v>
      </c>
      <c r="BB108" s="164">
        <f>IF(AND(R108="",OR(Oprávnené_výdavky_obnova!DE110&gt;0,Oprávnené_výdavky_obnova!DO110&gt;0)),1,0)</f>
        <v>0</v>
      </c>
      <c r="BC108" s="164">
        <f>IF(AND(S108="",OR(Oprávnené_výdavky_obnova!DF110&gt;0,Oprávnené_výdavky_obnova!DP110&gt;0)),1,0)</f>
        <v>0</v>
      </c>
      <c r="BE108" s="132">
        <f t="array" ref="BE108">IF(AND($J$13=Smrek,OR(V108&gt;=0.3,AG108&gt;=0.1)),1,0)</f>
        <v>0</v>
      </c>
      <c r="BF108" s="132">
        <f t="array" ref="BF108">IF(AND($JK108=Smrek,OR(W108&gt;=0.3,AH108&gt;=0.1)),1,0)</f>
        <v>0</v>
      </c>
      <c r="BG108" s="132">
        <f t="array" ref="BG108">IF(AND($L$13=Smrek,OR(X108&gt;=0.3,AI108&gt;=0.1)),1,0)</f>
        <v>0</v>
      </c>
      <c r="BH108" s="132">
        <f t="array" ref="BH108">IF(AND($M$13=Smrek,OR(Y108&gt;=0.3,AJ108&gt;=0.1)),1,0)</f>
        <v>0</v>
      </c>
      <c r="BI108" s="132">
        <f t="array" ref="BI108">IF(AND($N$13=Smrek,OR(Z108&gt;=0.3,AK108&gt;=0.1)),1,0)</f>
        <v>0</v>
      </c>
      <c r="BJ108" s="132">
        <f t="array" ref="BJ108">IF(AND($O$13=Smrek,OR(AA108&gt;=0.3,AL108&gt;=0.1)),1,0)</f>
        <v>0</v>
      </c>
      <c r="BK108" s="132">
        <f t="array" ref="BK108">IF(AND($P$13=Smrek,OR(AB108&gt;=0.3,AM108&gt;=0.1)),1,0)</f>
        <v>0</v>
      </c>
      <c r="BL108" s="132">
        <f t="array" ref="BL108">IF(AND($Q$13=Smrek,OR(AC108&gt;=0.3,AN108&gt;=0.1)),1,0)</f>
        <v>0</v>
      </c>
      <c r="BM108" s="132">
        <f t="array" ref="BM108">IF(AND($R$13=Smrek,OR(AD108&gt;=0.3,AO108&gt;=0.1)),1,0)</f>
        <v>0</v>
      </c>
      <c r="BN108" s="132">
        <f t="array" ref="BN108">IF(AND($S$13=Smrek,OR(AE108&gt;=0.3,AP108&gt;=0.1)),1,0)</f>
        <v>0</v>
      </c>
      <c r="BO108" s="206" t="str">
        <f t="shared" si="15"/>
        <v/>
      </c>
    </row>
    <row r="109" spans="1:67" ht="17.100000000000001" customHeight="1" x14ac:dyDescent="0.25">
      <c r="A109" s="144">
        <v>97</v>
      </c>
      <c r="B109" s="180" t="str">
        <f>IF(Oprávnené_výdavky_obnova!AL111="","",Oprávnené_výdavky_obnova!AN111)</f>
        <v/>
      </c>
      <c r="C109" s="181" t="str">
        <f>IF(Oprávnené_výdavky_obnova!AL111="","",Oprávnené_výdavky_obnova!B111)</f>
        <v/>
      </c>
      <c r="D109" s="182" t="str">
        <f>IF(Oprávnené_výdavky_obnova!AL111="","",Oprávnené_výdavky_obnova!AO111)</f>
        <v/>
      </c>
      <c r="E109" s="182" t="str">
        <f>IF(Oprávnené_výdavky_obnova!AL111="","",Oprávnené_výdavky_obnova!AP111)</f>
        <v/>
      </c>
      <c r="F109" s="182" t="str">
        <f>IF(Oprávnené_výdavky_obnova!AL111="","",Oprávnené_výdavky_obnova!AQ111)</f>
        <v/>
      </c>
      <c r="G109" s="183" t="str">
        <f>IF(Oprávnené_výdavky_obnova!AL111="","",Oprávnené_výdavky_obnova!I111)</f>
        <v/>
      </c>
      <c r="H109" s="208" t="str">
        <f>IF(D109="","",SUMIFS(Oprávnené_výdavky_obnova!$K$15:$K$214,JPRL,BO109,Oprávnené_výdavky_obnova!$J$15:$J$214,Oprávnené_výdavky_obnova!$CC$8)+SUMIFS(Oprávnené_výdavky_obnova!$K$15:$K$214,JPRL,BO109,Oprávnené_výdavky_obnova!$J$15:$J$214,Oprávnené_výdavky_obnova!$CC$9))</f>
        <v/>
      </c>
      <c r="I109" s="179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32">
        <f t="array" ref="T109">IF(AND(D109&lt;&gt;"",OR($J$11=Smrek,$K$11=Smrek,$L$11=Smrek,$M$11=Smrek,$N$11=Smrek,$O$11=Smrek,$P$11=Smrek,$Q$11=Smrek,$R$11=Smrek,$S$11=Smrek)),1,0)</f>
        <v>0</v>
      </c>
      <c r="U109" s="132">
        <f t="shared" si="10"/>
        <v>0</v>
      </c>
      <c r="V109" s="164" t="str">
        <f t="array" ref="V109">IF($D109="","",IF(AND(J109&gt;=0.3,I109="nie",Oprávnené_výdavky_obnova!DG111&gt;=0.3,OR($J$11=Smrek)),0,IF(AND(Oprávnené_výdavky_obnova!DG111&gt;=0.3,J109&gt;=0.3),1,0)))</f>
        <v/>
      </c>
      <c r="W109" s="164" t="str">
        <f t="array" ref="W109">IF($D109="","",IF(AND(K109&gt;=0.3,I109="nie",Oprávnené_výdavky_obnova!DH111&gt;=0.3,OR($K$11=Smrek)),0,IF(AND(Oprávnené_výdavky_obnova!DH111&gt;=0.3,K109&gt;=0.3),1,0)))</f>
        <v/>
      </c>
      <c r="X109" s="164" t="str">
        <f t="array" ref="X109">IF($D109="","",IF(AND(L109&gt;=0.3,I109="nie",Oprávnené_výdavky_obnova!DI111&gt;=0.3,OR($L$11=Smrek)),0,IF(AND(Oprávnené_výdavky_obnova!DI111&gt;=0.3,L109&gt;=0.3),1,0)))</f>
        <v/>
      </c>
      <c r="Y109" s="164" t="str">
        <f t="array" ref="Y109">IF($D109="","",IF(AND(M109&gt;=0.3,I109="nie",Oprávnené_výdavky_obnova!DJ111&gt;=0.3,OR($M$11=Smrek)),0,IF(AND(Oprávnené_výdavky_obnova!DJ111&gt;=0.3,M109&gt;=0.3),1,0)))</f>
        <v/>
      </c>
      <c r="Z109" s="164" t="str">
        <f t="array" ref="Z109">IF($D109="","",IF(AND(N109&gt;=0.3,I109="nie",Oprávnené_výdavky_obnova!DK111&gt;=0.3,OR($N$11=Smrek)),0,IF(AND(Oprávnené_výdavky_obnova!DK111&gt;=0.3,N109&gt;=0.3),1,0)))</f>
        <v/>
      </c>
      <c r="AA109" s="164" t="str">
        <f t="array" ref="AA109">IF($D109="","",IF(AND(O109&gt;=0.3,I109="nie",Oprávnené_výdavky_obnova!DL111&gt;=0.3,OR($O$11=Smrek)),0,IF(AND(Oprávnené_výdavky_obnova!DL111&gt;=0.3,O109&gt;=0.3),1,0)))</f>
        <v/>
      </c>
      <c r="AB109" s="164" t="str">
        <f t="array" ref="AB109">IF($D109="","",IF(AND(P109&gt;=0.3,I109="nie",Oprávnené_výdavky_obnova!DM111&gt;=0.3,OR($P$11=Smrek)),0,IF(AND(Oprávnené_výdavky_obnova!DM111&gt;=0.3,P109&gt;=0.3),1,0)))</f>
        <v/>
      </c>
      <c r="AC109" s="164" t="str">
        <f t="array" ref="AC109">IF($D109="","",IF(AND(Q109&gt;=0.3,I109="nie",Oprávnené_výdavky_obnova!DN111&gt;=0.3,OR($Q$11=Smrek)),0,IF(AND(Oprávnené_výdavky_obnova!DN111&gt;=0.3,Q109&gt;=0.3),1,0)))</f>
        <v/>
      </c>
      <c r="AD109" s="164" t="str">
        <f t="array" ref="AD109">IF($D109="","",IF(AND(R109&gt;=0.3,I109="nie",Oprávnené_výdavky_obnova!DO111&gt;=0.3,OR($R$11=Smrek)),0,IF(AND(Oprávnené_výdavky_obnova!DO111&gt;=0.3,R109&gt;=0.3),1,0)))</f>
        <v/>
      </c>
      <c r="AE109" s="164" t="str">
        <f t="array" ref="AE109">IF($D109="","",IF(AND(S109&gt;=0.3,I109="nie",Oprávnené_výdavky_obnova!DP111&gt;=0.3,OR($S$11=Smrek)),0,IF(AND(Oprávnené_výdavky_obnova!DP111&gt;=0.3,S109&gt;=0.3),1,0)))</f>
        <v/>
      </c>
      <c r="AF109" s="164">
        <f t="shared" si="11"/>
        <v>0</v>
      </c>
      <c r="AG109" s="164" t="str">
        <f t="array" ref="AG109">IF($D109="","",IF(AND(J109&gt;=0.1,I109="nie",Oprávnené_výdavky_obnova!DG111&gt;=0.1,OR($J$11=Smrek)),0,IF(AND(Oprávnené_výdavky_obnova!DG111&gt;=0.1,J109&gt;=0.1),1,0)))</f>
        <v/>
      </c>
      <c r="AH109" s="164" t="str">
        <f t="array" ref="AH109">IF($D109="","",IF(AND(K109&gt;=0.1,I109="nie",Oprávnené_výdavky_obnova!DH111&gt;=0.1,OR($K$11=Smrek)),0,IF(AND(Oprávnené_výdavky_obnova!DH111&gt;=0.1,K109&gt;=0.1),1,0)))</f>
        <v/>
      </c>
      <c r="AI109" s="164" t="str">
        <f t="array" ref="AI109">IF($D109="","",IF(AND(L109&gt;=0.1,I109="nie",Oprávnené_výdavky_obnova!DI111&gt;=0.1,OR($L$11=Smrek)),0,IF(AND(Oprávnené_výdavky_obnova!DI111&gt;=0.1,L109&gt;=0.1),1,0)))</f>
        <v/>
      </c>
      <c r="AJ109" s="164" t="str">
        <f t="array" ref="AJ109">IF($D109="","",IF(AND(M109&gt;=0.1,I109="nie",Oprávnené_výdavky_obnova!DJ111&gt;=0.1,OR($M$11=Smrek)),0,IF(AND(Oprávnené_výdavky_obnova!DJ111&gt;=0.1,M109&gt;=0.1),1,0)))</f>
        <v/>
      </c>
      <c r="AK109" s="164" t="str">
        <f t="array" ref="AK109">IF($D109="","",IF(AND(N109&gt;=0.1,I109="nie",Oprávnené_výdavky_obnova!DK111&gt;=0.1,OR($N$11=Smrek)),0,IF(AND(Oprávnené_výdavky_obnova!DK111&gt;=0.1,N109&gt;=0.1),1,0)))</f>
        <v/>
      </c>
      <c r="AL109" s="164" t="str">
        <f t="array" ref="AL109">IF($D109="","",IF(AND(O109&gt;=0.1,I109="nie",Oprávnené_výdavky_obnova!DL111&gt;=0.1,OR($O$11=Smrek)),0,IF(AND(Oprávnené_výdavky_obnova!DL111&gt;=0.1,O109&gt;=0.1),1,0)))</f>
        <v/>
      </c>
      <c r="AM109" s="164" t="str">
        <f t="array" ref="AM109">IF($D109="","",IF(AND(P109&gt;=0.1,I109="nie",Oprávnené_výdavky_obnova!DM111&gt;=0.1,OR($P$11=Smrek)),0,IF(AND(Oprávnené_výdavky_obnova!DM111&gt;=0.1,P109&gt;=0.1),1,0)))</f>
        <v/>
      </c>
      <c r="AN109" s="164" t="str">
        <f t="array" ref="AN109">IF($D109="","",IF(AND(Q109&gt;=0.1,I109="nie",Oprávnené_výdavky_obnova!DN111&gt;=0.1,OR($Q$11=Smrek)),0,IF(AND(Oprávnené_výdavky_obnova!DN111&gt;=0.1,Q109&gt;=0.1),1,0)))</f>
        <v/>
      </c>
      <c r="AO109" s="164" t="str">
        <f t="array" ref="AO109">IF($D109="","",IF(AND(R109&gt;=0.1,I109="nie",Oprávnené_výdavky_obnova!DO111&gt;=0.1,OR($R$11=Smrek)),0,IF(AND(Oprávnené_výdavky_obnova!DO111&gt;=0.1,R109&gt;=0.1),1,0)))</f>
        <v/>
      </c>
      <c r="AP109" s="164" t="str">
        <f t="array" ref="AP109">IF($D109="","",IF(AND(S109&gt;=0.1,I109="nie",Oprávnené_výdavky_obnova!DP111&gt;=0.1,OR($S$11=Smrek)),0,IF(AND(Oprávnené_výdavky_obnova!DP111&gt;=0.1,S109&gt;=0.1),1,0)))</f>
        <v/>
      </c>
      <c r="AQ109" s="164">
        <f t="shared" si="12"/>
        <v>0</v>
      </c>
      <c r="AR109" s="132">
        <f t="shared" si="13"/>
        <v>0</v>
      </c>
      <c r="AS109" s="132" t="str">
        <f t="shared" si="14"/>
        <v/>
      </c>
      <c r="AT109" s="164">
        <f>IF(AND(J109="",OR(Oprávnené_výdavky_obnova!CW111&gt;0,Oprávnené_výdavky_obnova!DG111&gt;0)),1,0)</f>
        <v>0</v>
      </c>
      <c r="AU109" s="164">
        <f>IF(AND(K109="",OR(Oprávnené_výdavky_obnova!CX111&gt;0,Oprávnené_výdavky_obnova!DH111&gt;0)),1,0)</f>
        <v>0</v>
      </c>
      <c r="AV109" s="164">
        <f>IF(AND(L109="",OR(Oprávnené_výdavky_obnova!CY111&gt;0,Oprávnené_výdavky_obnova!DI111&gt;0)),1,0)</f>
        <v>0</v>
      </c>
      <c r="AW109" s="164">
        <f>IF(AND(M109="",OR(Oprávnené_výdavky_obnova!CZ111&gt;0,Oprávnené_výdavky_obnova!DJ111&gt;0)),1,0)</f>
        <v>0</v>
      </c>
      <c r="AX109" s="164">
        <f>IF(AND(N109="",OR(Oprávnené_výdavky_obnova!DA111&gt;0,Oprávnené_výdavky_obnova!DK111&gt;0)),1,0)</f>
        <v>0</v>
      </c>
      <c r="AY109" s="164">
        <f>IF(AND(O109="",OR(Oprávnené_výdavky_obnova!DB111&gt;0,Oprávnené_výdavky_obnova!DL111&gt;0)),1,0)</f>
        <v>0</v>
      </c>
      <c r="AZ109" s="164">
        <f>IF(AND(P109="",OR(Oprávnené_výdavky_obnova!DC111&gt;0,Oprávnené_výdavky_obnova!DM111&gt;0)),1,0)</f>
        <v>0</v>
      </c>
      <c r="BA109" s="164">
        <f>IF(AND(Q109="",OR(Oprávnené_výdavky_obnova!DD111&gt;0,Oprávnené_výdavky_obnova!DN111&gt;0)),1,0)</f>
        <v>0</v>
      </c>
      <c r="BB109" s="164">
        <f>IF(AND(R109="",OR(Oprávnené_výdavky_obnova!DE111&gt;0,Oprávnené_výdavky_obnova!DO111&gt;0)),1,0)</f>
        <v>0</v>
      </c>
      <c r="BC109" s="164">
        <f>IF(AND(S109="",OR(Oprávnené_výdavky_obnova!DF111&gt;0,Oprávnené_výdavky_obnova!DP111&gt;0)),1,0)</f>
        <v>0</v>
      </c>
      <c r="BE109" s="132">
        <f t="array" ref="BE109">IF(AND($J$13=Smrek,OR(V109&gt;=0.3,AG109&gt;=0.1)),1,0)</f>
        <v>0</v>
      </c>
      <c r="BF109" s="132">
        <f t="array" ref="BF109">IF(AND($JK109=Smrek,OR(W109&gt;=0.3,AH109&gt;=0.1)),1,0)</f>
        <v>0</v>
      </c>
      <c r="BG109" s="132">
        <f t="array" ref="BG109">IF(AND($L$13=Smrek,OR(X109&gt;=0.3,AI109&gt;=0.1)),1,0)</f>
        <v>0</v>
      </c>
      <c r="BH109" s="132">
        <f t="array" ref="BH109">IF(AND($M$13=Smrek,OR(Y109&gt;=0.3,AJ109&gt;=0.1)),1,0)</f>
        <v>0</v>
      </c>
      <c r="BI109" s="132">
        <f t="array" ref="BI109">IF(AND($N$13=Smrek,OR(Z109&gt;=0.3,AK109&gt;=0.1)),1,0)</f>
        <v>0</v>
      </c>
      <c r="BJ109" s="132">
        <f t="array" ref="BJ109">IF(AND($O$13=Smrek,OR(AA109&gt;=0.3,AL109&gt;=0.1)),1,0)</f>
        <v>0</v>
      </c>
      <c r="BK109" s="132">
        <f t="array" ref="BK109">IF(AND($P$13=Smrek,OR(AB109&gt;=0.3,AM109&gt;=0.1)),1,0)</f>
        <v>0</v>
      </c>
      <c r="BL109" s="132">
        <f t="array" ref="BL109">IF(AND($Q$13=Smrek,OR(AC109&gt;=0.3,AN109&gt;=0.1)),1,0)</f>
        <v>0</v>
      </c>
      <c r="BM109" s="132">
        <f t="array" ref="BM109">IF(AND($R$13=Smrek,OR(AD109&gt;=0.3,AO109&gt;=0.1)),1,0)</f>
        <v>0</v>
      </c>
      <c r="BN109" s="132">
        <f t="array" ref="BN109">IF(AND($S$13=Smrek,OR(AE109&gt;=0.3,AP109&gt;=0.1)),1,0)</f>
        <v>0</v>
      </c>
      <c r="BO109" s="206" t="str">
        <f t="shared" si="15"/>
        <v/>
      </c>
    </row>
    <row r="110" spans="1:67" ht="17.100000000000001" customHeight="1" x14ac:dyDescent="0.25">
      <c r="A110" s="144">
        <v>98</v>
      </c>
      <c r="B110" s="180" t="str">
        <f>IF(Oprávnené_výdavky_obnova!AL112="","",Oprávnené_výdavky_obnova!AN112)</f>
        <v/>
      </c>
      <c r="C110" s="181" t="str">
        <f>IF(Oprávnené_výdavky_obnova!AL112="","",Oprávnené_výdavky_obnova!B112)</f>
        <v/>
      </c>
      <c r="D110" s="182" t="str">
        <f>IF(Oprávnené_výdavky_obnova!AL112="","",Oprávnené_výdavky_obnova!AO112)</f>
        <v/>
      </c>
      <c r="E110" s="182" t="str">
        <f>IF(Oprávnené_výdavky_obnova!AL112="","",Oprávnené_výdavky_obnova!AP112)</f>
        <v/>
      </c>
      <c r="F110" s="182" t="str">
        <f>IF(Oprávnené_výdavky_obnova!AL112="","",Oprávnené_výdavky_obnova!AQ112)</f>
        <v/>
      </c>
      <c r="G110" s="183" t="str">
        <f>IF(Oprávnené_výdavky_obnova!AL112="","",Oprávnené_výdavky_obnova!I112)</f>
        <v/>
      </c>
      <c r="H110" s="208" t="str">
        <f>IF(D110="","",SUMIFS(Oprávnené_výdavky_obnova!$K$15:$K$214,JPRL,BO110,Oprávnené_výdavky_obnova!$J$15:$J$214,Oprávnené_výdavky_obnova!$CC$8)+SUMIFS(Oprávnené_výdavky_obnova!$K$15:$K$214,JPRL,BO110,Oprávnené_výdavky_obnova!$J$15:$J$214,Oprávnené_výdavky_obnova!$CC$9))</f>
        <v/>
      </c>
      <c r="I110" s="179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32">
        <f t="array" ref="T110">IF(AND(D110&lt;&gt;"",OR($J$11=Smrek,$K$11=Smrek,$L$11=Smrek,$M$11=Smrek,$N$11=Smrek,$O$11=Smrek,$P$11=Smrek,$Q$11=Smrek,$R$11=Smrek,$S$11=Smrek)),1,0)</f>
        <v>0</v>
      </c>
      <c r="U110" s="132">
        <f t="shared" si="10"/>
        <v>0</v>
      </c>
      <c r="V110" s="164" t="str">
        <f t="array" ref="V110">IF($D110="","",IF(AND(J110&gt;=0.3,I110="nie",Oprávnené_výdavky_obnova!DG112&gt;=0.3,OR($J$11=Smrek)),0,IF(AND(Oprávnené_výdavky_obnova!DG112&gt;=0.3,J110&gt;=0.3),1,0)))</f>
        <v/>
      </c>
      <c r="W110" s="164" t="str">
        <f t="array" ref="W110">IF($D110="","",IF(AND(K110&gt;=0.3,I110="nie",Oprávnené_výdavky_obnova!DH112&gt;=0.3,OR($K$11=Smrek)),0,IF(AND(Oprávnené_výdavky_obnova!DH112&gt;=0.3,K110&gt;=0.3),1,0)))</f>
        <v/>
      </c>
      <c r="X110" s="164" t="str">
        <f t="array" ref="X110">IF($D110="","",IF(AND(L110&gt;=0.3,I110="nie",Oprávnené_výdavky_obnova!DI112&gt;=0.3,OR($L$11=Smrek)),0,IF(AND(Oprávnené_výdavky_obnova!DI112&gt;=0.3,L110&gt;=0.3),1,0)))</f>
        <v/>
      </c>
      <c r="Y110" s="164" t="str">
        <f t="array" ref="Y110">IF($D110="","",IF(AND(M110&gt;=0.3,I110="nie",Oprávnené_výdavky_obnova!DJ112&gt;=0.3,OR($M$11=Smrek)),0,IF(AND(Oprávnené_výdavky_obnova!DJ112&gt;=0.3,M110&gt;=0.3),1,0)))</f>
        <v/>
      </c>
      <c r="Z110" s="164" t="str">
        <f t="array" ref="Z110">IF($D110="","",IF(AND(N110&gt;=0.3,I110="nie",Oprávnené_výdavky_obnova!DK112&gt;=0.3,OR($N$11=Smrek)),0,IF(AND(Oprávnené_výdavky_obnova!DK112&gt;=0.3,N110&gt;=0.3),1,0)))</f>
        <v/>
      </c>
      <c r="AA110" s="164" t="str">
        <f t="array" ref="AA110">IF($D110="","",IF(AND(O110&gt;=0.3,I110="nie",Oprávnené_výdavky_obnova!DL112&gt;=0.3,OR($O$11=Smrek)),0,IF(AND(Oprávnené_výdavky_obnova!DL112&gt;=0.3,O110&gt;=0.3),1,0)))</f>
        <v/>
      </c>
      <c r="AB110" s="164" t="str">
        <f t="array" ref="AB110">IF($D110="","",IF(AND(P110&gt;=0.3,I110="nie",Oprávnené_výdavky_obnova!DM112&gt;=0.3,OR($P$11=Smrek)),0,IF(AND(Oprávnené_výdavky_obnova!DM112&gt;=0.3,P110&gt;=0.3),1,0)))</f>
        <v/>
      </c>
      <c r="AC110" s="164" t="str">
        <f t="array" ref="AC110">IF($D110="","",IF(AND(Q110&gt;=0.3,I110="nie",Oprávnené_výdavky_obnova!DN112&gt;=0.3,OR($Q$11=Smrek)),0,IF(AND(Oprávnené_výdavky_obnova!DN112&gt;=0.3,Q110&gt;=0.3),1,0)))</f>
        <v/>
      </c>
      <c r="AD110" s="164" t="str">
        <f t="array" ref="AD110">IF($D110="","",IF(AND(R110&gt;=0.3,I110="nie",Oprávnené_výdavky_obnova!DO112&gt;=0.3,OR($R$11=Smrek)),0,IF(AND(Oprávnené_výdavky_obnova!DO112&gt;=0.3,R110&gt;=0.3),1,0)))</f>
        <v/>
      </c>
      <c r="AE110" s="164" t="str">
        <f t="array" ref="AE110">IF($D110="","",IF(AND(S110&gt;=0.3,I110="nie",Oprávnené_výdavky_obnova!DP112&gt;=0.3,OR($S$11=Smrek)),0,IF(AND(Oprávnené_výdavky_obnova!DP112&gt;=0.3,S110&gt;=0.3),1,0)))</f>
        <v/>
      </c>
      <c r="AF110" s="164">
        <f t="shared" si="11"/>
        <v>0</v>
      </c>
      <c r="AG110" s="164" t="str">
        <f t="array" ref="AG110">IF($D110="","",IF(AND(J110&gt;=0.1,I110="nie",Oprávnené_výdavky_obnova!DG112&gt;=0.1,OR($J$11=Smrek)),0,IF(AND(Oprávnené_výdavky_obnova!DG112&gt;=0.1,J110&gt;=0.1),1,0)))</f>
        <v/>
      </c>
      <c r="AH110" s="164" t="str">
        <f t="array" ref="AH110">IF($D110="","",IF(AND(K110&gt;=0.1,I110="nie",Oprávnené_výdavky_obnova!DH112&gt;=0.1,OR($K$11=Smrek)),0,IF(AND(Oprávnené_výdavky_obnova!DH112&gt;=0.1,K110&gt;=0.1),1,0)))</f>
        <v/>
      </c>
      <c r="AI110" s="164" t="str">
        <f t="array" ref="AI110">IF($D110="","",IF(AND(L110&gt;=0.1,I110="nie",Oprávnené_výdavky_obnova!DI112&gt;=0.1,OR($L$11=Smrek)),0,IF(AND(Oprávnené_výdavky_obnova!DI112&gt;=0.1,L110&gt;=0.1),1,0)))</f>
        <v/>
      </c>
      <c r="AJ110" s="164" t="str">
        <f t="array" ref="AJ110">IF($D110="","",IF(AND(M110&gt;=0.1,I110="nie",Oprávnené_výdavky_obnova!DJ112&gt;=0.1,OR($M$11=Smrek)),0,IF(AND(Oprávnené_výdavky_obnova!DJ112&gt;=0.1,M110&gt;=0.1),1,0)))</f>
        <v/>
      </c>
      <c r="AK110" s="164" t="str">
        <f t="array" ref="AK110">IF($D110="","",IF(AND(N110&gt;=0.1,I110="nie",Oprávnené_výdavky_obnova!DK112&gt;=0.1,OR($N$11=Smrek)),0,IF(AND(Oprávnené_výdavky_obnova!DK112&gt;=0.1,N110&gt;=0.1),1,0)))</f>
        <v/>
      </c>
      <c r="AL110" s="164" t="str">
        <f t="array" ref="AL110">IF($D110="","",IF(AND(O110&gt;=0.1,I110="nie",Oprávnené_výdavky_obnova!DL112&gt;=0.1,OR($O$11=Smrek)),0,IF(AND(Oprávnené_výdavky_obnova!DL112&gt;=0.1,O110&gt;=0.1),1,0)))</f>
        <v/>
      </c>
      <c r="AM110" s="164" t="str">
        <f t="array" ref="AM110">IF($D110="","",IF(AND(P110&gt;=0.1,I110="nie",Oprávnené_výdavky_obnova!DM112&gt;=0.1,OR($P$11=Smrek)),0,IF(AND(Oprávnené_výdavky_obnova!DM112&gt;=0.1,P110&gt;=0.1),1,0)))</f>
        <v/>
      </c>
      <c r="AN110" s="164" t="str">
        <f t="array" ref="AN110">IF($D110="","",IF(AND(Q110&gt;=0.1,I110="nie",Oprávnené_výdavky_obnova!DN112&gt;=0.1,OR($Q$11=Smrek)),0,IF(AND(Oprávnené_výdavky_obnova!DN112&gt;=0.1,Q110&gt;=0.1),1,0)))</f>
        <v/>
      </c>
      <c r="AO110" s="164" t="str">
        <f t="array" ref="AO110">IF($D110="","",IF(AND(R110&gt;=0.1,I110="nie",Oprávnené_výdavky_obnova!DO112&gt;=0.1,OR($R$11=Smrek)),0,IF(AND(Oprávnené_výdavky_obnova!DO112&gt;=0.1,R110&gt;=0.1),1,0)))</f>
        <v/>
      </c>
      <c r="AP110" s="164" t="str">
        <f t="array" ref="AP110">IF($D110="","",IF(AND(S110&gt;=0.1,I110="nie",Oprávnené_výdavky_obnova!DP112&gt;=0.1,OR($S$11=Smrek)),0,IF(AND(Oprávnené_výdavky_obnova!DP112&gt;=0.1,S110&gt;=0.1),1,0)))</f>
        <v/>
      </c>
      <c r="AQ110" s="164">
        <f t="shared" si="12"/>
        <v>0</v>
      </c>
      <c r="AR110" s="132">
        <f t="shared" si="13"/>
        <v>0</v>
      </c>
      <c r="AS110" s="132" t="str">
        <f t="shared" si="14"/>
        <v/>
      </c>
      <c r="AT110" s="164">
        <f>IF(AND(J110="",OR(Oprávnené_výdavky_obnova!CW112&gt;0,Oprávnené_výdavky_obnova!DG112&gt;0)),1,0)</f>
        <v>0</v>
      </c>
      <c r="AU110" s="164">
        <f>IF(AND(K110="",OR(Oprávnené_výdavky_obnova!CX112&gt;0,Oprávnené_výdavky_obnova!DH112&gt;0)),1,0)</f>
        <v>0</v>
      </c>
      <c r="AV110" s="164">
        <f>IF(AND(L110="",OR(Oprávnené_výdavky_obnova!CY112&gt;0,Oprávnené_výdavky_obnova!DI112&gt;0)),1,0)</f>
        <v>0</v>
      </c>
      <c r="AW110" s="164">
        <f>IF(AND(M110="",OR(Oprávnené_výdavky_obnova!CZ112&gt;0,Oprávnené_výdavky_obnova!DJ112&gt;0)),1,0)</f>
        <v>0</v>
      </c>
      <c r="AX110" s="164">
        <f>IF(AND(N110="",OR(Oprávnené_výdavky_obnova!DA112&gt;0,Oprávnené_výdavky_obnova!DK112&gt;0)),1,0)</f>
        <v>0</v>
      </c>
      <c r="AY110" s="164">
        <f>IF(AND(O110="",OR(Oprávnené_výdavky_obnova!DB112&gt;0,Oprávnené_výdavky_obnova!DL112&gt;0)),1,0)</f>
        <v>0</v>
      </c>
      <c r="AZ110" s="164">
        <f>IF(AND(P110="",OR(Oprávnené_výdavky_obnova!DC112&gt;0,Oprávnené_výdavky_obnova!DM112&gt;0)),1,0)</f>
        <v>0</v>
      </c>
      <c r="BA110" s="164">
        <f>IF(AND(Q110="",OR(Oprávnené_výdavky_obnova!DD112&gt;0,Oprávnené_výdavky_obnova!DN112&gt;0)),1,0)</f>
        <v>0</v>
      </c>
      <c r="BB110" s="164">
        <f>IF(AND(R110="",OR(Oprávnené_výdavky_obnova!DE112&gt;0,Oprávnené_výdavky_obnova!DO112&gt;0)),1,0)</f>
        <v>0</v>
      </c>
      <c r="BC110" s="164">
        <f>IF(AND(S110="",OR(Oprávnené_výdavky_obnova!DF112&gt;0,Oprávnené_výdavky_obnova!DP112&gt;0)),1,0)</f>
        <v>0</v>
      </c>
      <c r="BE110" s="132">
        <f t="array" ref="BE110">IF(AND($J$13=Smrek,OR(V110&gt;=0.3,AG110&gt;=0.1)),1,0)</f>
        <v>0</v>
      </c>
      <c r="BF110" s="132">
        <f t="array" ref="BF110">IF(AND($JK110=Smrek,OR(W110&gt;=0.3,AH110&gt;=0.1)),1,0)</f>
        <v>0</v>
      </c>
      <c r="BG110" s="132">
        <f t="array" ref="BG110">IF(AND($L$13=Smrek,OR(X110&gt;=0.3,AI110&gt;=0.1)),1,0)</f>
        <v>0</v>
      </c>
      <c r="BH110" s="132">
        <f t="array" ref="BH110">IF(AND($M$13=Smrek,OR(Y110&gt;=0.3,AJ110&gt;=0.1)),1,0)</f>
        <v>0</v>
      </c>
      <c r="BI110" s="132">
        <f t="array" ref="BI110">IF(AND($N$13=Smrek,OR(Z110&gt;=0.3,AK110&gt;=0.1)),1,0)</f>
        <v>0</v>
      </c>
      <c r="BJ110" s="132">
        <f t="array" ref="BJ110">IF(AND($O$13=Smrek,OR(AA110&gt;=0.3,AL110&gt;=0.1)),1,0)</f>
        <v>0</v>
      </c>
      <c r="BK110" s="132">
        <f t="array" ref="BK110">IF(AND($P$13=Smrek,OR(AB110&gt;=0.3,AM110&gt;=0.1)),1,0)</f>
        <v>0</v>
      </c>
      <c r="BL110" s="132">
        <f t="array" ref="BL110">IF(AND($Q$13=Smrek,OR(AC110&gt;=0.3,AN110&gt;=0.1)),1,0)</f>
        <v>0</v>
      </c>
      <c r="BM110" s="132">
        <f t="array" ref="BM110">IF(AND($R$13=Smrek,OR(AD110&gt;=0.3,AO110&gt;=0.1)),1,0)</f>
        <v>0</v>
      </c>
      <c r="BN110" s="132">
        <f t="array" ref="BN110">IF(AND($S$13=Smrek,OR(AE110&gt;=0.3,AP110&gt;=0.1)),1,0)</f>
        <v>0</v>
      </c>
      <c r="BO110" s="206" t="str">
        <f t="shared" si="15"/>
        <v/>
      </c>
    </row>
    <row r="111" spans="1:67" ht="17.100000000000001" customHeight="1" x14ac:dyDescent="0.25">
      <c r="A111" s="144">
        <v>99</v>
      </c>
      <c r="B111" s="180" t="str">
        <f>IF(Oprávnené_výdavky_obnova!AL113="","",Oprávnené_výdavky_obnova!AN113)</f>
        <v/>
      </c>
      <c r="C111" s="181" t="str">
        <f>IF(Oprávnené_výdavky_obnova!AL113="","",Oprávnené_výdavky_obnova!B113)</f>
        <v/>
      </c>
      <c r="D111" s="182" t="str">
        <f>IF(Oprávnené_výdavky_obnova!AL113="","",Oprávnené_výdavky_obnova!AO113)</f>
        <v/>
      </c>
      <c r="E111" s="182" t="str">
        <f>IF(Oprávnené_výdavky_obnova!AL113="","",Oprávnené_výdavky_obnova!AP113)</f>
        <v/>
      </c>
      <c r="F111" s="182" t="str">
        <f>IF(Oprávnené_výdavky_obnova!AL113="","",Oprávnené_výdavky_obnova!AQ113)</f>
        <v/>
      </c>
      <c r="G111" s="183" t="str">
        <f>IF(Oprávnené_výdavky_obnova!AL113="","",Oprávnené_výdavky_obnova!I113)</f>
        <v/>
      </c>
      <c r="H111" s="208" t="str">
        <f>IF(D111="","",SUMIFS(Oprávnené_výdavky_obnova!$K$15:$K$214,JPRL,BO111,Oprávnené_výdavky_obnova!$J$15:$J$214,Oprávnené_výdavky_obnova!$CC$8)+SUMIFS(Oprávnené_výdavky_obnova!$K$15:$K$214,JPRL,BO111,Oprávnené_výdavky_obnova!$J$15:$J$214,Oprávnené_výdavky_obnova!$CC$9))</f>
        <v/>
      </c>
      <c r="I111" s="179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32">
        <f t="array" ref="T111">IF(AND(D111&lt;&gt;"",OR($J$11=Smrek,$K$11=Smrek,$L$11=Smrek,$M$11=Smrek,$N$11=Smrek,$O$11=Smrek,$P$11=Smrek,$Q$11=Smrek,$R$11=Smrek,$S$11=Smrek)),1,0)</f>
        <v>0</v>
      </c>
      <c r="U111" s="132">
        <f t="shared" si="10"/>
        <v>0</v>
      </c>
      <c r="V111" s="164" t="str">
        <f t="array" ref="V111">IF($D111="","",IF(AND(J111&gt;=0.3,I111="nie",Oprávnené_výdavky_obnova!DG113&gt;=0.3,OR($J$11=Smrek)),0,IF(AND(Oprávnené_výdavky_obnova!DG113&gt;=0.3,J111&gt;=0.3),1,0)))</f>
        <v/>
      </c>
      <c r="W111" s="164" t="str">
        <f t="array" ref="W111">IF($D111="","",IF(AND(K111&gt;=0.3,I111="nie",Oprávnené_výdavky_obnova!DH113&gt;=0.3,OR($K$11=Smrek)),0,IF(AND(Oprávnené_výdavky_obnova!DH113&gt;=0.3,K111&gt;=0.3),1,0)))</f>
        <v/>
      </c>
      <c r="X111" s="164" t="str">
        <f t="array" ref="X111">IF($D111="","",IF(AND(L111&gt;=0.3,I111="nie",Oprávnené_výdavky_obnova!DI113&gt;=0.3,OR($L$11=Smrek)),0,IF(AND(Oprávnené_výdavky_obnova!DI113&gt;=0.3,L111&gt;=0.3),1,0)))</f>
        <v/>
      </c>
      <c r="Y111" s="164" t="str">
        <f t="array" ref="Y111">IF($D111="","",IF(AND(M111&gt;=0.3,I111="nie",Oprávnené_výdavky_obnova!DJ113&gt;=0.3,OR($M$11=Smrek)),0,IF(AND(Oprávnené_výdavky_obnova!DJ113&gt;=0.3,M111&gt;=0.3),1,0)))</f>
        <v/>
      </c>
      <c r="Z111" s="164" t="str">
        <f t="array" ref="Z111">IF($D111="","",IF(AND(N111&gt;=0.3,I111="nie",Oprávnené_výdavky_obnova!DK113&gt;=0.3,OR($N$11=Smrek)),0,IF(AND(Oprávnené_výdavky_obnova!DK113&gt;=0.3,N111&gt;=0.3),1,0)))</f>
        <v/>
      </c>
      <c r="AA111" s="164" t="str">
        <f t="array" ref="AA111">IF($D111="","",IF(AND(O111&gt;=0.3,I111="nie",Oprávnené_výdavky_obnova!DL113&gt;=0.3,OR($O$11=Smrek)),0,IF(AND(Oprávnené_výdavky_obnova!DL113&gt;=0.3,O111&gt;=0.3),1,0)))</f>
        <v/>
      </c>
      <c r="AB111" s="164" t="str">
        <f t="array" ref="AB111">IF($D111="","",IF(AND(P111&gt;=0.3,I111="nie",Oprávnené_výdavky_obnova!DM113&gt;=0.3,OR($P$11=Smrek)),0,IF(AND(Oprávnené_výdavky_obnova!DM113&gt;=0.3,P111&gt;=0.3),1,0)))</f>
        <v/>
      </c>
      <c r="AC111" s="164" t="str">
        <f t="array" ref="AC111">IF($D111="","",IF(AND(Q111&gt;=0.3,I111="nie",Oprávnené_výdavky_obnova!DN113&gt;=0.3,OR($Q$11=Smrek)),0,IF(AND(Oprávnené_výdavky_obnova!DN113&gt;=0.3,Q111&gt;=0.3),1,0)))</f>
        <v/>
      </c>
      <c r="AD111" s="164" t="str">
        <f t="array" ref="AD111">IF($D111="","",IF(AND(R111&gt;=0.3,I111="nie",Oprávnené_výdavky_obnova!DO113&gt;=0.3,OR($R$11=Smrek)),0,IF(AND(Oprávnené_výdavky_obnova!DO113&gt;=0.3,R111&gt;=0.3),1,0)))</f>
        <v/>
      </c>
      <c r="AE111" s="164" t="str">
        <f t="array" ref="AE111">IF($D111="","",IF(AND(S111&gt;=0.3,I111="nie",Oprávnené_výdavky_obnova!DP113&gt;=0.3,OR($S$11=Smrek)),0,IF(AND(Oprávnené_výdavky_obnova!DP113&gt;=0.3,S111&gt;=0.3),1,0)))</f>
        <v/>
      </c>
      <c r="AF111" s="164">
        <f t="shared" si="11"/>
        <v>0</v>
      </c>
      <c r="AG111" s="164" t="str">
        <f t="array" ref="AG111">IF($D111="","",IF(AND(J111&gt;=0.1,I111="nie",Oprávnené_výdavky_obnova!DG113&gt;=0.1,OR($J$11=Smrek)),0,IF(AND(Oprávnené_výdavky_obnova!DG113&gt;=0.1,J111&gt;=0.1),1,0)))</f>
        <v/>
      </c>
      <c r="AH111" s="164" t="str">
        <f t="array" ref="AH111">IF($D111="","",IF(AND(K111&gt;=0.1,I111="nie",Oprávnené_výdavky_obnova!DH113&gt;=0.1,OR($K$11=Smrek)),0,IF(AND(Oprávnené_výdavky_obnova!DH113&gt;=0.1,K111&gt;=0.1),1,0)))</f>
        <v/>
      </c>
      <c r="AI111" s="164" t="str">
        <f t="array" ref="AI111">IF($D111="","",IF(AND(L111&gt;=0.1,I111="nie",Oprávnené_výdavky_obnova!DI113&gt;=0.1,OR($L$11=Smrek)),0,IF(AND(Oprávnené_výdavky_obnova!DI113&gt;=0.1,L111&gt;=0.1),1,0)))</f>
        <v/>
      </c>
      <c r="AJ111" s="164" t="str">
        <f t="array" ref="AJ111">IF($D111="","",IF(AND(M111&gt;=0.1,I111="nie",Oprávnené_výdavky_obnova!DJ113&gt;=0.1,OR($M$11=Smrek)),0,IF(AND(Oprávnené_výdavky_obnova!DJ113&gt;=0.1,M111&gt;=0.1),1,0)))</f>
        <v/>
      </c>
      <c r="AK111" s="164" t="str">
        <f t="array" ref="AK111">IF($D111="","",IF(AND(N111&gt;=0.1,I111="nie",Oprávnené_výdavky_obnova!DK113&gt;=0.1,OR($N$11=Smrek)),0,IF(AND(Oprávnené_výdavky_obnova!DK113&gt;=0.1,N111&gt;=0.1),1,0)))</f>
        <v/>
      </c>
      <c r="AL111" s="164" t="str">
        <f t="array" ref="AL111">IF($D111="","",IF(AND(O111&gt;=0.1,I111="nie",Oprávnené_výdavky_obnova!DL113&gt;=0.1,OR($O$11=Smrek)),0,IF(AND(Oprávnené_výdavky_obnova!DL113&gt;=0.1,O111&gt;=0.1),1,0)))</f>
        <v/>
      </c>
      <c r="AM111" s="164" t="str">
        <f t="array" ref="AM111">IF($D111="","",IF(AND(P111&gt;=0.1,I111="nie",Oprávnené_výdavky_obnova!DM113&gt;=0.1,OR($P$11=Smrek)),0,IF(AND(Oprávnené_výdavky_obnova!DM113&gt;=0.1,P111&gt;=0.1),1,0)))</f>
        <v/>
      </c>
      <c r="AN111" s="164" t="str">
        <f t="array" ref="AN111">IF($D111="","",IF(AND(Q111&gt;=0.1,I111="nie",Oprávnené_výdavky_obnova!DN113&gt;=0.1,OR($Q$11=Smrek)),0,IF(AND(Oprávnené_výdavky_obnova!DN113&gt;=0.1,Q111&gt;=0.1),1,0)))</f>
        <v/>
      </c>
      <c r="AO111" s="164" t="str">
        <f t="array" ref="AO111">IF($D111="","",IF(AND(R111&gt;=0.1,I111="nie",Oprávnené_výdavky_obnova!DO113&gt;=0.1,OR($R$11=Smrek)),0,IF(AND(Oprávnené_výdavky_obnova!DO113&gt;=0.1,R111&gt;=0.1),1,0)))</f>
        <v/>
      </c>
      <c r="AP111" s="164" t="str">
        <f t="array" ref="AP111">IF($D111="","",IF(AND(S111&gt;=0.1,I111="nie",Oprávnené_výdavky_obnova!DP113&gt;=0.1,OR($S$11=Smrek)),0,IF(AND(Oprávnené_výdavky_obnova!DP113&gt;=0.1,S111&gt;=0.1),1,0)))</f>
        <v/>
      </c>
      <c r="AQ111" s="164">
        <f t="shared" si="12"/>
        <v>0</v>
      </c>
      <c r="AR111" s="132">
        <f t="shared" si="13"/>
        <v>0</v>
      </c>
      <c r="AS111" s="132" t="str">
        <f t="shared" si="14"/>
        <v/>
      </c>
      <c r="AT111" s="164">
        <f>IF(AND(J111="",OR(Oprávnené_výdavky_obnova!CW113&gt;0,Oprávnené_výdavky_obnova!DG113&gt;0)),1,0)</f>
        <v>0</v>
      </c>
      <c r="AU111" s="164">
        <f>IF(AND(K111="",OR(Oprávnené_výdavky_obnova!CX113&gt;0,Oprávnené_výdavky_obnova!DH113&gt;0)),1,0)</f>
        <v>0</v>
      </c>
      <c r="AV111" s="164">
        <f>IF(AND(L111="",OR(Oprávnené_výdavky_obnova!CY113&gt;0,Oprávnené_výdavky_obnova!DI113&gt;0)),1,0)</f>
        <v>0</v>
      </c>
      <c r="AW111" s="164">
        <f>IF(AND(M111="",OR(Oprávnené_výdavky_obnova!CZ113&gt;0,Oprávnené_výdavky_obnova!DJ113&gt;0)),1,0)</f>
        <v>0</v>
      </c>
      <c r="AX111" s="164">
        <f>IF(AND(N111="",OR(Oprávnené_výdavky_obnova!DA113&gt;0,Oprávnené_výdavky_obnova!DK113&gt;0)),1,0)</f>
        <v>0</v>
      </c>
      <c r="AY111" s="164">
        <f>IF(AND(O111="",OR(Oprávnené_výdavky_obnova!DB113&gt;0,Oprávnené_výdavky_obnova!DL113&gt;0)),1,0)</f>
        <v>0</v>
      </c>
      <c r="AZ111" s="164">
        <f>IF(AND(P111="",OR(Oprávnené_výdavky_obnova!DC113&gt;0,Oprávnené_výdavky_obnova!DM113&gt;0)),1,0)</f>
        <v>0</v>
      </c>
      <c r="BA111" s="164">
        <f>IF(AND(Q111="",OR(Oprávnené_výdavky_obnova!DD113&gt;0,Oprávnené_výdavky_obnova!DN113&gt;0)),1,0)</f>
        <v>0</v>
      </c>
      <c r="BB111" s="164">
        <f>IF(AND(R111="",OR(Oprávnené_výdavky_obnova!DE113&gt;0,Oprávnené_výdavky_obnova!DO113&gt;0)),1,0)</f>
        <v>0</v>
      </c>
      <c r="BC111" s="164">
        <f>IF(AND(S111="",OR(Oprávnené_výdavky_obnova!DF113&gt;0,Oprávnené_výdavky_obnova!DP113&gt;0)),1,0)</f>
        <v>0</v>
      </c>
      <c r="BE111" s="132">
        <f t="array" ref="BE111">IF(AND($J$13=Smrek,OR(V111&gt;=0.3,AG111&gt;=0.1)),1,0)</f>
        <v>0</v>
      </c>
      <c r="BF111" s="132">
        <f t="array" ref="BF111">IF(AND($JK111=Smrek,OR(W111&gt;=0.3,AH111&gt;=0.1)),1,0)</f>
        <v>0</v>
      </c>
      <c r="BG111" s="132">
        <f t="array" ref="BG111">IF(AND($L$13=Smrek,OR(X111&gt;=0.3,AI111&gt;=0.1)),1,0)</f>
        <v>0</v>
      </c>
      <c r="BH111" s="132">
        <f t="array" ref="BH111">IF(AND($M$13=Smrek,OR(Y111&gt;=0.3,AJ111&gt;=0.1)),1,0)</f>
        <v>0</v>
      </c>
      <c r="BI111" s="132">
        <f t="array" ref="BI111">IF(AND($N$13=Smrek,OR(Z111&gt;=0.3,AK111&gt;=0.1)),1,0)</f>
        <v>0</v>
      </c>
      <c r="BJ111" s="132">
        <f t="array" ref="BJ111">IF(AND($O$13=Smrek,OR(AA111&gt;=0.3,AL111&gt;=0.1)),1,0)</f>
        <v>0</v>
      </c>
      <c r="BK111" s="132">
        <f t="array" ref="BK111">IF(AND($P$13=Smrek,OR(AB111&gt;=0.3,AM111&gt;=0.1)),1,0)</f>
        <v>0</v>
      </c>
      <c r="BL111" s="132">
        <f t="array" ref="BL111">IF(AND($Q$13=Smrek,OR(AC111&gt;=0.3,AN111&gt;=0.1)),1,0)</f>
        <v>0</v>
      </c>
      <c r="BM111" s="132">
        <f t="array" ref="BM111">IF(AND($R$13=Smrek,OR(AD111&gt;=0.3,AO111&gt;=0.1)),1,0)</f>
        <v>0</v>
      </c>
      <c r="BN111" s="132">
        <f t="array" ref="BN111">IF(AND($S$13=Smrek,OR(AE111&gt;=0.3,AP111&gt;=0.1)),1,0)</f>
        <v>0</v>
      </c>
      <c r="BO111" s="206" t="str">
        <f t="shared" si="15"/>
        <v/>
      </c>
    </row>
    <row r="112" spans="1:67" ht="17.100000000000001" customHeight="1" x14ac:dyDescent="0.25">
      <c r="A112" s="144">
        <v>100</v>
      </c>
      <c r="B112" s="180" t="str">
        <f>IF(Oprávnené_výdavky_obnova!AL114="","",Oprávnené_výdavky_obnova!AN114)</f>
        <v/>
      </c>
      <c r="C112" s="181" t="str">
        <f>IF(Oprávnené_výdavky_obnova!AL114="","",Oprávnené_výdavky_obnova!B114)</f>
        <v/>
      </c>
      <c r="D112" s="182" t="str">
        <f>IF(Oprávnené_výdavky_obnova!AL114="","",Oprávnené_výdavky_obnova!AO114)</f>
        <v/>
      </c>
      <c r="E112" s="182" t="str">
        <f>IF(Oprávnené_výdavky_obnova!AL114="","",Oprávnené_výdavky_obnova!AP114)</f>
        <v/>
      </c>
      <c r="F112" s="182" t="str">
        <f>IF(Oprávnené_výdavky_obnova!AL114="","",Oprávnené_výdavky_obnova!AQ114)</f>
        <v/>
      </c>
      <c r="G112" s="183" t="str">
        <f>IF(Oprávnené_výdavky_obnova!AL114="","",Oprávnené_výdavky_obnova!I114)</f>
        <v/>
      </c>
      <c r="H112" s="208" t="str">
        <f>IF(D112="","",SUMIFS(Oprávnené_výdavky_obnova!$K$15:$K$214,JPRL,BO112,Oprávnené_výdavky_obnova!$J$15:$J$214,Oprávnené_výdavky_obnova!$CC$8)+SUMIFS(Oprávnené_výdavky_obnova!$K$15:$K$214,JPRL,BO112,Oprávnené_výdavky_obnova!$J$15:$J$214,Oprávnené_výdavky_obnova!$CC$9))</f>
        <v/>
      </c>
      <c r="I112" s="179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32">
        <f t="array" ref="T112">IF(AND(D112&lt;&gt;"",OR($J$11=Smrek,$K$11=Smrek,$L$11=Smrek,$M$11=Smrek,$N$11=Smrek,$O$11=Smrek,$P$11=Smrek,$Q$11=Smrek,$R$11=Smrek,$S$11=Smrek)),1,0)</f>
        <v>0</v>
      </c>
      <c r="U112" s="132">
        <f t="shared" si="10"/>
        <v>0</v>
      </c>
      <c r="V112" s="164" t="str">
        <f t="array" ref="V112">IF($D112="","",IF(AND(J112&gt;=0.3,I112="nie",Oprávnené_výdavky_obnova!DG114&gt;=0.3,OR($J$11=Smrek)),0,IF(AND(Oprávnené_výdavky_obnova!DG114&gt;=0.3,J112&gt;=0.3),1,0)))</f>
        <v/>
      </c>
      <c r="W112" s="164" t="str">
        <f t="array" ref="W112">IF($D112="","",IF(AND(K112&gt;=0.3,I112="nie",Oprávnené_výdavky_obnova!DH114&gt;=0.3,OR($K$11=Smrek)),0,IF(AND(Oprávnené_výdavky_obnova!DH114&gt;=0.3,K112&gt;=0.3),1,0)))</f>
        <v/>
      </c>
      <c r="X112" s="164" t="str">
        <f t="array" ref="X112">IF($D112="","",IF(AND(L112&gt;=0.3,I112="nie",Oprávnené_výdavky_obnova!DI114&gt;=0.3,OR($L$11=Smrek)),0,IF(AND(Oprávnené_výdavky_obnova!DI114&gt;=0.3,L112&gt;=0.3),1,0)))</f>
        <v/>
      </c>
      <c r="Y112" s="164" t="str">
        <f t="array" ref="Y112">IF($D112="","",IF(AND(M112&gt;=0.3,I112="nie",Oprávnené_výdavky_obnova!DJ114&gt;=0.3,OR($M$11=Smrek)),0,IF(AND(Oprávnené_výdavky_obnova!DJ114&gt;=0.3,M112&gt;=0.3),1,0)))</f>
        <v/>
      </c>
      <c r="Z112" s="164" t="str">
        <f t="array" ref="Z112">IF($D112="","",IF(AND(N112&gt;=0.3,I112="nie",Oprávnené_výdavky_obnova!DK114&gt;=0.3,OR($N$11=Smrek)),0,IF(AND(Oprávnené_výdavky_obnova!DK114&gt;=0.3,N112&gt;=0.3),1,0)))</f>
        <v/>
      </c>
      <c r="AA112" s="164" t="str">
        <f t="array" ref="AA112">IF($D112="","",IF(AND(O112&gt;=0.3,I112="nie",Oprávnené_výdavky_obnova!DL114&gt;=0.3,OR($O$11=Smrek)),0,IF(AND(Oprávnené_výdavky_obnova!DL114&gt;=0.3,O112&gt;=0.3),1,0)))</f>
        <v/>
      </c>
      <c r="AB112" s="164" t="str">
        <f t="array" ref="AB112">IF($D112="","",IF(AND(P112&gt;=0.3,I112="nie",Oprávnené_výdavky_obnova!DM114&gt;=0.3,OR($P$11=Smrek)),0,IF(AND(Oprávnené_výdavky_obnova!DM114&gt;=0.3,P112&gt;=0.3),1,0)))</f>
        <v/>
      </c>
      <c r="AC112" s="164" t="str">
        <f t="array" ref="AC112">IF($D112="","",IF(AND(Q112&gt;=0.3,I112="nie",Oprávnené_výdavky_obnova!DN114&gt;=0.3,OR($Q$11=Smrek)),0,IF(AND(Oprávnené_výdavky_obnova!DN114&gt;=0.3,Q112&gt;=0.3),1,0)))</f>
        <v/>
      </c>
      <c r="AD112" s="164" t="str">
        <f t="array" ref="AD112">IF($D112="","",IF(AND(R112&gt;=0.3,I112="nie",Oprávnené_výdavky_obnova!DO114&gt;=0.3,OR($R$11=Smrek)),0,IF(AND(Oprávnené_výdavky_obnova!DO114&gt;=0.3,R112&gt;=0.3),1,0)))</f>
        <v/>
      </c>
      <c r="AE112" s="164" t="str">
        <f t="array" ref="AE112">IF($D112="","",IF(AND(S112&gt;=0.3,I112="nie",Oprávnené_výdavky_obnova!DP114&gt;=0.3,OR($S$11=Smrek)),0,IF(AND(Oprávnené_výdavky_obnova!DP114&gt;=0.3,S112&gt;=0.3),1,0)))</f>
        <v/>
      </c>
      <c r="AF112" s="164">
        <f t="shared" si="11"/>
        <v>0</v>
      </c>
      <c r="AG112" s="164" t="str">
        <f t="array" ref="AG112">IF($D112="","",IF(AND(J112&gt;=0.1,I112="nie",Oprávnené_výdavky_obnova!DG114&gt;=0.1,OR($J$11=Smrek)),0,IF(AND(Oprávnené_výdavky_obnova!DG114&gt;=0.1,J112&gt;=0.1),1,0)))</f>
        <v/>
      </c>
      <c r="AH112" s="164" t="str">
        <f t="array" ref="AH112">IF($D112="","",IF(AND(K112&gt;=0.1,I112="nie",Oprávnené_výdavky_obnova!DH114&gt;=0.1,OR($K$11=Smrek)),0,IF(AND(Oprávnené_výdavky_obnova!DH114&gt;=0.1,K112&gt;=0.1),1,0)))</f>
        <v/>
      </c>
      <c r="AI112" s="164" t="str">
        <f t="array" ref="AI112">IF($D112="","",IF(AND(L112&gt;=0.1,I112="nie",Oprávnené_výdavky_obnova!DI114&gt;=0.1,OR($L$11=Smrek)),0,IF(AND(Oprávnené_výdavky_obnova!DI114&gt;=0.1,L112&gt;=0.1),1,0)))</f>
        <v/>
      </c>
      <c r="AJ112" s="164" t="str">
        <f t="array" ref="AJ112">IF($D112="","",IF(AND(M112&gt;=0.1,I112="nie",Oprávnené_výdavky_obnova!DJ114&gt;=0.1,OR($M$11=Smrek)),0,IF(AND(Oprávnené_výdavky_obnova!DJ114&gt;=0.1,M112&gt;=0.1),1,0)))</f>
        <v/>
      </c>
      <c r="AK112" s="164" t="str">
        <f t="array" ref="AK112">IF($D112="","",IF(AND(N112&gt;=0.1,I112="nie",Oprávnené_výdavky_obnova!DK114&gt;=0.1,OR($N$11=Smrek)),0,IF(AND(Oprávnené_výdavky_obnova!DK114&gt;=0.1,N112&gt;=0.1),1,0)))</f>
        <v/>
      </c>
      <c r="AL112" s="164" t="str">
        <f t="array" ref="AL112">IF($D112="","",IF(AND(O112&gt;=0.1,I112="nie",Oprávnené_výdavky_obnova!DL114&gt;=0.1,OR($O$11=Smrek)),0,IF(AND(Oprávnené_výdavky_obnova!DL114&gt;=0.1,O112&gt;=0.1),1,0)))</f>
        <v/>
      </c>
      <c r="AM112" s="164" t="str">
        <f t="array" ref="AM112">IF($D112="","",IF(AND(P112&gt;=0.1,I112="nie",Oprávnené_výdavky_obnova!DM114&gt;=0.1,OR($P$11=Smrek)),0,IF(AND(Oprávnené_výdavky_obnova!DM114&gt;=0.1,P112&gt;=0.1),1,0)))</f>
        <v/>
      </c>
      <c r="AN112" s="164" t="str">
        <f t="array" ref="AN112">IF($D112="","",IF(AND(Q112&gt;=0.1,I112="nie",Oprávnené_výdavky_obnova!DN114&gt;=0.1,OR($Q$11=Smrek)),0,IF(AND(Oprávnené_výdavky_obnova!DN114&gt;=0.1,Q112&gt;=0.1),1,0)))</f>
        <v/>
      </c>
      <c r="AO112" s="164" t="str">
        <f t="array" ref="AO112">IF($D112="","",IF(AND(R112&gt;=0.1,I112="nie",Oprávnené_výdavky_obnova!DO114&gt;=0.1,OR($R$11=Smrek)),0,IF(AND(Oprávnené_výdavky_obnova!DO114&gt;=0.1,R112&gt;=0.1),1,0)))</f>
        <v/>
      </c>
      <c r="AP112" s="164" t="str">
        <f t="array" ref="AP112">IF($D112="","",IF(AND(S112&gt;=0.1,I112="nie",Oprávnené_výdavky_obnova!DP114&gt;=0.1,OR($S$11=Smrek)),0,IF(AND(Oprávnené_výdavky_obnova!DP114&gt;=0.1,S112&gt;=0.1),1,0)))</f>
        <v/>
      </c>
      <c r="AQ112" s="164">
        <f t="shared" si="12"/>
        <v>0</v>
      </c>
      <c r="AR112" s="132">
        <f t="shared" si="13"/>
        <v>0</v>
      </c>
      <c r="AS112" s="132" t="str">
        <f t="shared" si="14"/>
        <v/>
      </c>
      <c r="AT112" s="164">
        <f>IF(AND(J112="",OR(Oprávnené_výdavky_obnova!CW114&gt;0,Oprávnené_výdavky_obnova!DG114&gt;0)),1,0)</f>
        <v>0</v>
      </c>
      <c r="AU112" s="164">
        <f>IF(AND(K112="",OR(Oprávnené_výdavky_obnova!CX114&gt;0,Oprávnené_výdavky_obnova!DH114&gt;0)),1,0)</f>
        <v>0</v>
      </c>
      <c r="AV112" s="164">
        <f>IF(AND(L112="",OR(Oprávnené_výdavky_obnova!CY114&gt;0,Oprávnené_výdavky_obnova!DI114&gt;0)),1,0)</f>
        <v>0</v>
      </c>
      <c r="AW112" s="164">
        <f>IF(AND(M112="",OR(Oprávnené_výdavky_obnova!CZ114&gt;0,Oprávnené_výdavky_obnova!DJ114&gt;0)),1,0)</f>
        <v>0</v>
      </c>
      <c r="AX112" s="164">
        <f>IF(AND(N112="",OR(Oprávnené_výdavky_obnova!DA114&gt;0,Oprávnené_výdavky_obnova!DK114&gt;0)),1,0)</f>
        <v>0</v>
      </c>
      <c r="AY112" s="164">
        <f>IF(AND(O112="",OR(Oprávnené_výdavky_obnova!DB114&gt;0,Oprávnené_výdavky_obnova!DL114&gt;0)),1,0)</f>
        <v>0</v>
      </c>
      <c r="AZ112" s="164">
        <f>IF(AND(P112="",OR(Oprávnené_výdavky_obnova!DC114&gt;0,Oprávnené_výdavky_obnova!DM114&gt;0)),1,0)</f>
        <v>0</v>
      </c>
      <c r="BA112" s="164">
        <f>IF(AND(Q112="",OR(Oprávnené_výdavky_obnova!DD114&gt;0,Oprávnené_výdavky_obnova!DN114&gt;0)),1,0)</f>
        <v>0</v>
      </c>
      <c r="BB112" s="164">
        <f>IF(AND(R112="",OR(Oprávnené_výdavky_obnova!DE114&gt;0,Oprávnené_výdavky_obnova!DO114&gt;0)),1,0)</f>
        <v>0</v>
      </c>
      <c r="BC112" s="164">
        <f>IF(AND(S112="",OR(Oprávnené_výdavky_obnova!DF114&gt;0,Oprávnené_výdavky_obnova!DP114&gt;0)),1,0)</f>
        <v>0</v>
      </c>
      <c r="BE112" s="132">
        <f t="array" ref="BE112">IF(AND($J$13=Smrek,OR(V112&gt;=0.3,AG112&gt;=0.1)),1,0)</f>
        <v>0</v>
      </c>
      <c r="BF112" s="132">
        <f t="array" ref="BF112">IF(AND($JK112=Smrek,OR(W112&gt;=0.3,AH112&gt;=0.1)),1,0)</f>
        <v>0</v>
      </c>
      <c r="BG112" s="132">
        <f t="array" ref="BG112">IF(AND($L$13=Smrek,OR(X112&gt;=0.3,AI112&gt;=0.1)),1,0)</f>
        <v>0</v>
      </c>
      <c r="BH112" s="132">
        <f t="array" ref="BH112">IF(AND($M$13=Smrek,OR(Y112&gt;=0.3,AJ112&gt;=0.1)),1,0)</f>
        <v>0</v>
      </c>
      <c r="BI112" s="132">
        <f t="array" ref="BI112">IF(AND($N$13=Smrek,OR(Z112&gt;=0.3,AK112&gt;=0.1)),1,0)</f>
        <v>0</v>
      </c>
      <c r="BJ112" s="132">
        <f t="array" ref="BJ112">IF(AND($O$13=Smrek,OR(AA112&gt;=0.3,AL112&gt;=0.1)),1,0)</f>
        <v>0</v>
      </c>
      <c r="BK112" s="132">
        <f t="array" ref="BK112">IF(AND($P$13=Smrek,OR(AB112&gt;=0.3,AM112&gt;=0.1)),1,0)</f>
        <v>0</v>
      </c>
      <c r="BL112" s="132">
        <f t="array" ref="BL112">IF(AND($Q$13=Smrek,OR(AC112&gt;=0.3,AN112&gt;=0.1)),1,0)</f>
        <v>0</v>
      </c>
      <c r="BM112" s="132">
        <f t="array" ref="BM112">IF(AND($R$13=Smrek,OR(AD112&gt;=0.3,AO112&gt;=0.1)),1,0)</f>
        <v>0</v>
      </c>
      <c r="BN112" s="132">
        <f t="array" ref="BN112">IF(AND($S$13=Smrek,OR(AE112&gt;=0.3,AP112&gt;=0.1)),1,0)</f>
        <v>0</v>
      </c>
      <c r="BO112" s="206" t="str">
        <f t="shared" si="15"/>
        <v/>
      </c>
    </row>
    <row r="113" spans="1:67" ht="17.100000000000001" customHeight="1" x14ac:dyDescent="0.25">
      <c r="A113" s="144">
        <v>101</v>
      </c>
      <c r="B113" s="180" t="str">
        <f>IF(Oprávnené_výdavky_obnova!AL115="","",Oprávnené_výdavky_obnova!AN115)</f>
        <v/>
      </c>
      <c r="C113" s="181" t="str">
        <f>IF(Oprávnené_výdavky_obnova!AL115="","",Oprávnené_výdavky_obnova!B115)</f>
        <v/>
      </c>
      <c r="D113" s="182" t="str">
        <f>IF(Oprávnené_výdavky_obnova!AL115="","",Oprávnené_výdavky_obnova!AO115)</f>
        <v/>
      </c>
      <c r="E113" s="182" t="str">
        <f>IF(Oprávnené_výdavky_obnova!AL115="","",Oprávnené_výdavky_obnova!AP115)</f>
        <v/>
      </c>
      <c r="F113" s="182" t="str">
        <f>IF(Oprávnené_výdavky_obnova!AL115="","",Oprávnené_výdavky_obnova!AQ115)</f>
        <v/>
      </c>
      <c r="G113" s="183" t="str">
        <f>IF(Oprávnené_výdavky_obnova!AL115="","",Oprávnené_výdavky_obnova!I115)</f>
        <v/>
      </c>
      <c r="H113" s="208" t="str">
        <f>IF(D113="","",SUMIFS(Oprávnené_výdavky_obnova!$K$15:$K$214,JPRL,BO113,Oprávnené_výdavky_obnova!$J$15:$J$214,Oprávnené_výdavky_obnova!$CC$8)+SUMIFS(Oprávnené_výdavky_obnova!$K$15:$K$214,JPRL,BO113,Oprávnené_výdavky_obnova!$J$15:$J$214,Oprávnené_výdavky_obnova!$CC$9))</f>
        <v/>
      </c>
      <c r="I113" s="179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32">
        <f t="array" ref="T113">IF(AND(D113&lt;&gt;"",OR($J$11=Smrek,$K$11=Smrek,$L$11=Smrek,$M$11=Smrek,$N$11=Smrek,$O$11=Smrek,$P$11=Smrek,$Q$11=Smrek,$R$11=Smrek,$S$11=Smrek)),1,0)</f>
        <v>0</v>
      </c>
      <c r="U113" s="132">
        <f t="shared" si="10"/>
        <v>0</v>
      </c>
      <c r="V113" s="164" t="str">
        <f t="array" ref="V113">IF($D113="","",IF(AND(J113&gt;=0.3,I113="nie",Oprávnené_výdavky_obnova!DG115&gt;=0.3,OR($J$11=Smrek)),0,IF(AND(Oprávnené_výdavky_obnova!DG115&gt;=0.3,J113&gt;=0.3),1,0)))</f>
        <v/>
      </c>
      <c r="W113" s="164" t="str">
        <f t="array" ref="W113">IF($D113="","",IF(AND(K113&gt;=0.3,I113="nie",Oprávnené_výdavky_obnova!DH115&gt;=0.3,OR($K$11=Smrek)),0,IF(AND(Oprávnené_výdavky_obnova!DH115&gt;=0.3,K113&gt;=0.3),1,0)))</f>
        <v/>
      </c>
      <c r="X113" s="164" t="str">
        <f t="array" ref="X113">IF($D113="","",IF(AND(L113&gt;=0.3,I113="nie",Oprávnené_výdavky_obnova!DI115&gt;=0.3,OR($L$11=Smrek)),0,IF(AND(Oprávnené_výdavky_obnova!DI115&gt;=0.3,L113&gt;=0.3),1,0)))</f>
        <v/>
      </c>
      <c r="Y113" s="164" t="str">
        <f t="array" ref="Y113">IF($D113="","",IF(AND(M113&gt;=0.3,I113="nie",Oprávnené_výdavky_obnova!DJ115&gt;=0.3,OR($M$11=Smrek)),0,IF(AND(Oprávnené_výdavky_obnova!DJ115&gt;=0.3,M113&gt;=0.3),1,0)))</f>
        <v/>
      </c>
      <c r="Z113" s="164" t="str">
        <f t="array" ref="Z113">IF($D113="","",IF(AND(N113&gt;=0.3,I113="nie",Oprávnené_výdavky_obnova!DK115&gt;=0.3,OR($N$11=Smrek)),0,IF(AND(Oprávnené_výdavky_obnova!DK115&gt;=0.3,N113&gt;=0.3),1,0)))</f>
        <v/>
      </c>
      <c r="AA113" s="164" t="str">
        <f t="array" ref="AA113">IF($D113="","",IF(AND(O113&gt;=0.3,I113="nie",Oprávnené_výdavky_obnova!DL115&gt;=0.3,OR($O$11=Smrek)),0,IF(AND(Oprávnené_výdavky_obnova!DL115&gt;=0.3,O113&gt;=0.3),1,0)))</f>
        <v/>
      </c>
      <c r="AB113" s="164" t="str">
        <f t="array" ref="AB113">IF($D113="","",IF(AND(P113&gt;=0.3,I113="nie",Oprávnené_výdavky_obnova!DM115&gt;=0.3,OR($P$11=Smrek)),0,IF(AND(Oprávnené_výdavky_obnova!DM115&gt;=0.3,P113&gt;=0.3),1,0)))</f>
        <v/>
      </c>
      <c r="AC113" s="164" t="str">
        <f t="array" ref="AC113">IF($D113="","",IF(AND(Q113&gt;=0.3,I113="nie",Oprávnené_výdavky_obnova!DN115&gt;=0.3,OR($Q$11=Smrek)),0,IF(AND(Oprávnené_výdavky_obnova!DN115&gt;=0.3,Q113&gt;=0.3),1,0)))</f>
        <v/>
      </c>
      <c r="AD113" s="164" t="str">
        <f t="array" ref="AD113">IF($D113="","",IF(AND(R113&gt;=0.3,I113="nie",Oprávnené_výdavky_obnova!DO115&gt;=0.3,OR($R$11=Smrek)),0,IF(AND(Oprávnené_výdavky_obnova!DO115&gt;=0.3,R113&gt;=0.3),1,0)))</f>
        <v/>
      </c>
      <c r="AE113" s="164" t="str">
        <f t="array" ref="AE113">IF($D113="","",IF(AND(S113&gt;=0.3,I113="nie",Oprávnené_výdavky_obnova!DP115&gt;=0.3,OR($S$11=Smrek)),0,IF(AND(Oprávnené_výdavky_obnova!DP115&gt;=0.3,S113&gt;=0.3),1,0)))</f>
        <v/>
      </c>
      <c r="AF113" s="164">
        <f t="shared" si="11"/>
        <v>0</v>
      </c>
      <c r="AG113" s="164" t="str">
        <f t="array" ref="AG113">IF($D113="","",IF(AND(J113&gt;=0.1,I113="nie",Oprávnené_výdavky_obnova!DG115&gt;=0.1,OR($J$11=Smrek)),0,IF(AND(Oprávnené_výdavky_obnova!DG115&gt;=0.1,J113&gt;=0.1),1,0)))</f>
        <v/>
      </c>
      <c r="AH113" s="164" t="str">
        <f t="array" ref="AH113">IF($D113="","",IF(AND(K113&gt;=0.1,I113="nie",Oprávnené_výdavky_obnova!DH115&gt;=0.1,OR($K$11=Smrek)),0,IF(AND(Oprávnené_výdavky_obnova!DH115&gt;=0.1,K113&gt;=0.1),1,0)))</f>
        <v/>
      </c>
      <c r="AI113" s="164" t="str">
        <f t="array" ref="AI113">IF($D113="","",IF(AND(L113&gt;=0.1,I113="nie",Oprávnené_výdavky_obnova!DI115&gt;=0.1,OR($L$11=Smrek)),0,IF(AND(Oprávnené_výdavky_obnova!DI115&gt;=0.1,L113&gt;=0.1),1,0)))</f>
        <v/>
      </c>
      <c r="AJ113" s="164" t="str">
        <f t="array" ref="AJ113">IF($D113="","",IF(AND(M113&gt;=0.1,I113="nie",Oprávnené_výdavky_obnova!DJ115&gt;=0.1,OR($M$11=Smrek)),0,IF(AND(Oprávnené_výdavky_obnova!DJ115&gt;=0.1,M113&gt;=0.1),1,0)))</f>
        <v/>
      </c>
      <c r="AK113" s="164" t="str">
        <f t="array" ref="AK113">IF($D113="","",IF(AND(N113&gt;=0.1,I113="nie",Oprávnené_výdavky_obnova!DK115&gt;=0.1,OR($N$11=Smrek)),0,IF(AND(Oprávnené_výdavky_obnova!DK115&gt;=0.1,N113&gt;=0.1),1,0)))</f>
        <v/>
      </c>
      <c r="AL113" s="164" t="str">
        <f t="array" ref="AL113">IF($D113="","",IF(AND(O113&gt;=0.1,I113="nie",Oprávnené_výdavky_obnova!DL115&gt;=0.1,OR($O$11=Smrek)),0,IF(AND(Oprávnené_výdavky_obnova!DL115&gt;=0.1,O113&gt;=0.1),1,0)))</f>
        <v/>
      </c>
      <c r="AM113" s="164" t="str">
        <f t="array" ref="AM113">IF($D113="","",IF(AND(P113&gt;=0.1,I113="nie",Oprávnené_výdavky_obnova!DM115&gt;=0.1,OR($P$11=Smrek)),0,IF(AND(Oprávnené_výdavky_obnova!DM115&gt;=0.1,P113&gt;=0.1),1,0)))</f>
        <v/>
      </c>
      <c r="AN113" s="164" t="str">
        <f t="array" ref="AN113">IF($D113="","",IF(AND(Q113&gt;=0.1,I113="nie",Oprávnené_výdavky_obnova!DN115&gt;=0.1,OR($Q$11=Smrek)),0,IF(AND(Oprávnené_výdavky_obnova!DN115&gt;=0.1,Q113&gt;=0.1),1,0)))</f>
        <v/>
      </c>
      <c r="AO113" s="164" t="str">
        <f t="array" ref="AO113">IF($D113="","",IF(AND(R113&gt;=0.1,I113="nie",Oprávnené_výdavky_obnova!DO115&gt;=0.1,OR($R$11=Smrek)),0,IF(AND(Oprávnené_výdavky_obnova!DO115&gt;=0.1,R113&gt;=0.1),1,0)))</f>
        <v/>
      </c>
      <c r="AP113" s="164" t="str">
        <f t="array" ref="AP113">IF($D113="","",IF(AND(S113&gt;=0.1,I113="nie",Oprávnené_výdavky_obnova!DP115&gt;=0.1,OR($S$11=Smrek)),0,IF(AND(Oprávnené_výdavky_obnova!DP115&gt;=0.1,S113&gt;=0.1),1,0)))</f>
        <v/>
      </c>
      <c r="AQ113" s="164">
        <f t="shared" si="12"/>
        <v>0</v>
      </c>
      <c r="AR113" s="132">
        <f t="shared" si="13"/>
        <v>0</v>
      </c>
      <c r="AS113" s="132" t="str">
        <f t="shared" si="14"/>
        <v/>
      </c>
      <c r="AT113" s="164">
        <f>IF(AND(J113="",OR(Oprávnené_výdavky_obnova!CW115&gt;0,Oprávnené_výdavky_obnova!DG115&gt;0)),1,0)</f>
        <v>0</v>
      </c>
      <c r="AU113" s="164">
        <f>IF(AND(K113="",OR(Oprávnené_výdavky_obnova!CX115&gt;0,Oprávnené_výdavky_obnova!DH115&gt;0)),1,0)</f>
        <v>0</v>
      </c>
      <c r="AV113" s="164">
        <f>IF(AND(L113="",OR(Oprávnené_výdavky_obnova!CY115&gt;0,Oprávnené_výdavky_obnova!DI115&gt;0)),1,0)</f>
        <v>0</v>
      </c>
      <c r="AW113" s="164">
        <f>IF(AND(M113="",OR(Oprávnené_výdavky_obnova!CZ115&gt;0,Oprávnené_výdavky_obnova!DJ115&gt;0)),1,0)</f>
        <v>0</v>
      </c>
      <c r="AX113" s="164">
        <f>IF(AND(N113="",OR(Oprávnené_výdavky_obnova!DA115&gt;0,Oprávnené_výdavky_obnova!DK115&gt;0)),1,0)</f>
        <v>0</v>
      </c>
      <c r="AY113" s="164">
        <f>IF(AND(O113="",OR(Oprávnené_výdavky_obnova!DB115&gt;0,Oprávnené_výdavky_obnova!DL115&gt;0)),1,0)</f>
        <v>0</v>
      </c>
      <c r="AZ113" s="164">
        <f>IF(AND(P113="",OR(Oprávnené_výdavky_obnova!DC115&gt;0,Oprávnené_výdavky_obnova!DM115&gt;0)),1,0)</f>
        <v>0</v>
      </c>
      <c r="BA113" s="164">
        <f>IF(AND(Q113="",OR(Oprávnené_výdavky_obnova!DD115&gt;0,Oprávnené_výdavky_obnova!DN115&gt;0)),1,0)</f>
        <v>0</v>
      </c>
      <c r="BB113" s="164">
        <f>IF(AND(R113="",OR(Oprávnené_výdavky_obnova!DE115&gt;0,Oprávnené_výdavky_obnova!DO115&gt;0)),1,0)</f>
        <v>0</v>
      </c>
      <c r="BC113" s="164">
        <f>IF(AND(S113="",OR(Oprávnené_výdavky_obnova!DF115&gt;0,Oprávnené_výdavky_obnova!DP115&gt;0)),1,0)</f>
        <v>0</v>
      </c>
      <c r="BE113" s="132">
        <f t="array" ref="BE113">IF(AND($J$13=Smrek,OR(V113&gt;=0.3,AG113&gt;=0.1)),1,0)</f>
        <v>0</v>
      </c>
      <c r="BF113" s="132">
        <f t="array" ref="BF113">IF(AND($JK113=Smrek,OR(W113&gt;=0.3,AH113&gt;=0.1)),1,0)</f>
        <v>0</v>
      </c>
      <c r="BG113" s="132">
        <f t="array" ref="BG113">IF(AND($L$13=Smrek,OR(X113&gt;=0.3,AI113&gt;=0.1)),1,0)</f>
        <v>0</v>
      </c>
      <c r="BH113" s="132">
        <f t="array" ref="BH113">IF(AND($M$13=Smrek,OR(Y113&gt;=0.3,AJ113&gt;=0.1)),1,0)</f>
        <v>0</v>
      </c>
      <c r="BI113" s="132">
        <f t="array" ref="BI113">IF(AND($N$13=Smrek,OR(Z113&gt;=0.3,AK113&gt;=0.1)),1,0)</f>
        <v>0</v>
      </c>
      <c r="BJ113" s="132">
        <f t="array" ref="BJ113">IF(AND($O$13=Smrek,OR(AA113&gt;=0.3,AL113&gt;=0.1)),1,0)</f>
        <v>0</v>
      </c>
      <c r="BK113" s="132">
        <f t="array" ref="BK113">IF(AND($P$13=Smrek,OR(AB113&gt;=0.3,AM113&gt;=0.1)),1,0)</f>
        <v>0</v>
      </c>
      <c r="BL113" s="132">
        <f t="array" ref="BL113">IF(AND($Q$13=Smrek,OR(AC113&gt;=0.3,AN113&gt;=0.1)),1,0)</f>
        <v>0</v>
      </c>
      <c r="BM113" s="132">
        <f t="array" ref="BM113">IF(AND($R$13=Smrek,OR(AD113&gt;=0.3,AO113&gt;=0.1)),1,0)</f>
        <v>0</v>
      </c>
      <c r="BN113" s="132">
        <f t="array" ref="BN113">IF(AND($S$13=Smrek,OR(AE113&gt;=0.3,AP113&gt;=0.1)),1,0)</f>
        <v>0</v>
      </c>
      <c r="BO113" s="206" t="str">
        <f t="shared" si="15"/>
        <v/>
      </c>
    </row>
    <row r="114" spans="1:67" ht="17.100000000000001" customHeight="1" x14ac:dyDescent="0.25">
      <c r="A114" s="144">
        <v>102</v>
      </c>
      <c r="B114" s="180" t="str">
        <f>IF(Oprávnené_výdavky_obnova!AL116="","",Oprávnené_výdavky_obnova!AN116)</f>
        <v/>
      </c>
      <c r="C114" s="181" t="str">
        <f>IF(Oprávnené_výdavky_obnova!AL116="","",Oprávnené_výdavky_obnova!B116)</f>
        <v/>
      </c>
      <c r="D114" s="182" t="str">
        <f>IF(Oprávnené_výdavky_obnova!AL116="","",Oprávnené_výdavky_obnova!AO116)</f>
        <v/>
      </c>
      <c r="E114" s="182" t="str">
        <f>IF(Oprávnené_výdavky_obnova!AL116="","",Oprávnené_výdavky_obnova!AP116)</f>
        <v/>
      </c>
      <c r="F114" s="182" t="str">
        <f>IF(Oprávnené_výdavky_obnova!AL116="","",Oprávnené_výdavky_obnova!AQ116)</f>
        <v/>
      </c>
      <c r="G114" s="183" t="str">
        <f>IF(Oprávnené_výdavky_obnova!AL116="","",Oprávnené_výdavky_obnova!I116)</f>
        <v/>
      </c>
      <c r="H114" s="208" t="str">
        <f>IF(D114="","",SUMIFS(Oprávnené_výdavky_obnova!$K$15:$K$214,JPRL,BO114,Oprávnené_výdavky_obnova!$J$15:$J$214,Oprávnené_výdavky_obnova!$CC$8)+SUMIFS(Oprávnené_výdavky_obnova!$K$15:$K$214,JPRL,BO114,Oprávnené_výdavky_obnova!$J$15:$J$214,Oprávnené_výdavky_obnova!$CC$9))</f>
        <v/>
      </c>
      <c r="I114" s="179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32">
        <f t="array" ref="T114">IF(AND(D114&lt;&gt;"",OR($J$11=Smrek,$K$11=Smrek,$L$11=Smrek,$M$11=Smrek,$N$11=Smrek,$O$11=Smrek,$P$11=Smrek,$Q$11=Smrek,$R$11=Smrek,$S$11=Smrek)),1,0)</f>
        <v>0</v>
      </c>
      <c r="U114" s="132">
        <f t="shared" si="10"/>
        <v>0</v>
      </c>
      <c r="V114" s="164" t="str">
        <f t="array" ref="V114">IF($D114="","",IF(AND(J114&gt;=0.3,I114="nie",Oprávnené_výdavky_obnova!DG116&gt;=0.3,OR($J$11=Smrek)),0,IF(AND(Oprávnené_výdavky_obnova!DG116&gt;=0.3,J114&gt;=0.3),1,0)))</f>
        <v/>
      </c>
      <c r="W114" s="164" t="str">
        <f t="array" ref="W114">IF($D114="","",IF(AND(K114&gt;=0.3,I114="nie",Oprávnené_výdavky_obnova!DH116&gt;=0.3,OR($K$11=Smrek)),0,IF(AND(Oprávnené_výdavky_obnova!DH116&gt;=0.3,K114&gt;=0.3),1,0)))</f>
        <v/>
      </c>
      <c r="X114" s="164" t="str">
        <f t="array" ref="X114">IF($D114="","",IF(AND(L114&gt;=0.3,I114="nie",Oprávnené_výdavky_obnova!DI116&gt;=0.3,OR($L$11=Smrek)),0,IF(AND(Oprávnené_výdavky_obnova!DI116&gt;=0.3,L114&gt;=0.3),1,0)))</f>
        <v/>
      </c>
      <c r="Y114" s="164" t="str">
        <f t="array" ref="Y114">IF($D114="","",IF(AND(M114&gt;=0.3,I114="nie",Oprávnené_výdavky_obnova!DJ116&gt;=0.3,OR($M$11=Smrek)),0,IF(AND(Oprávnené_výdavky_obnova!DJ116&gt;=0.3,M114&gt;=0.3),1,0)))</f>
        <v/>
      </c>
      <c r="Z114" s="164" t="str">
        <f t="array" ref="Z114">IF($D114="","",IF(AND(N114&gt;=0.3,I114="nie",Oprávnené_výdavky_obnova!DK116&gt;=0.3,OR($N$11=Smrek)),0,IF(AND(Oprávnené_výdavky_obnova!DK116&gt;=0.3,N114&gt;=0.3),1,0)))</f>
        <v/>
      </c>
      <c r="AA114" s="164" t="str">
        <f t="array" ref="AA114">IF($D114="","",IF(AND(O114&gt;=0.3,I114="nie",Oprávnené_výdavky_obnova!DL116&gt;=0.3,OR($O$11=Smrek)),0,IF(AND(Oprávnené_výdavky_obnova!DL116&gt;=0.3,O114&gt;=0.3),1,0)))</f>
        <v/>
      </c>
      <c r="AB114" s="164" t="str">
        <f t="array" ref="AB114">IF($D114="","",IF(AND(P114&gt;=0.3,I114="nie",Oprávnené_výdavky_obnova!DM116&gt;=0.3,OR($P$11=Smrek)),0,IF(AND(Oprávnené_výdavky_obnova!DM116&gt;=0.3,P114&gt;=0.3),1,0)))</f>
        <v/>
      </c>
      <c r="AC114" s="164" t="str">
        <f t="array" ref="AC114">IF($D114="","",IF(AND(Q114&gt;=0.3,I114="nie",Oprávnené_výdavky_obnova!DN116&gt;=0.3,OR($Q$11=Smrek)),0,IF(AND(Oprávnené_výdavky_obnova!DN116&gt;=0.3,Q114&gt;=0.3),1,0)))</f>
        <v/>
      </c>
      <c r="AD114" s="164" t="str">
        <f t="array" ref="AD114">IF($D114="","",IF(AND(R114&gt;=0.3,I114="nie",Oprávnené_výdavky_obnova!DO116&gt;=0.3,OR($R$11=Smrek)),0,IF(AND(Oprávnené_výdavky_obnova!DO116&gt;=0.3,R114&gt;=0.3),1,0)))</f>
        <v/>
      </c>
      <c r="AE114" s="164" t="str">
        <f t="array" ref="AE114">IF($D114="","",IF(AND(S114&gt;=0.3,I114="nie",Oprávnené_výdavky_obnova!DP116&gt;=0.3,OR($S$11=Smrek)),0,IF(AND(Oprávnené_výdavky_obnova!DP116&gt;=0.3,S114&gt;=0.3),1,0)))</f>
        <v/>
      </c>
      <c r="AF114" s="164">
        <f t="shared" si="11"/>
        <v>0</v>
      </c>
      <c r="AG114" s="164" t="str">
        <f t="array" ref="AG114">IF($D114="","",IF(AND(J114&gt;=0.1,I114="nie",Oprávnené_výdavky_obnova!DG116&gt;=0.1,OR($J$11=Smrek)),0,IF(AND(Oprávnené_výdavky_obnova!DG116&gt;=0.1,J114&gt;=0.1),1,0)))</f>
        <v/>
      </c>
      <c r="AH114" s="164" t="str">
        <f t="array" ref="AH114">IF($D114="","",IF(AND(K114&gt;=0.1,I114="nie",Oprávnené_výdavky_obnova!DH116&gt;=0.1,OR($K$11=Smrek)),0,IF(AND(Oprávnené_výdavky_obnova!DH116&gt;=0.1,K114&gt;=0.1),1,0)))</f>
        <v/>
      </c>
      <c r="AI114" s="164" t="str">
        <f t="array" ref="AI114">IF($D114="","",IF(AND(L114&gt;=0.1,I114="nie",Oprávnené_výdavky_obnova!DI116&gt;=0.1,OR($L$11=Smrek)),0,IF(AND(Oprávnené_výdavky_obnova!DI116&gt;=0.1,L114&gt;=0.1),1,0)))</f>
        <v/>
      </c>
      <c r="AJ114" s="164" t="str">
        <f t="array" ref="AJ114">IF($D114="","",IF(AND(M114&gt;=0.1,I114="nie",Oprávnené_výdavky_obnova!DJ116&gt;=0.1,OR($M$11=Smrek)),0,IF(AND(Oprávnené_výdavky_obnova!DJ116&gt;=0.1,M114&gt;=0.1),1,0)))</f>
        <v/>
      </c>
      <c r="AK114" s="164" t="str">
        <f t="array" ref="AK114">IF($D114="","",IF(AND(N114&gt;=0.1,I114="nie",Oprávnené_výdavky_obnova!DK116&gt;=0.1,OR($N$11=Smrek)),0,IF(AND(Oprávnené_výdavky_obnova!DK116&gt;=0.1,N114&gt;=0.1),1,0)))</f>
        <v/>
      </c>
      <c r="AL114" s="164" t="str">
        <f t="array" ref="AL114">IF($D114="","",IF(AND(O114&gt;=0.1,I114="nie",Oprávnené_výdavky_obnova!DL116&gt;=0.1,OR($O$11=Smrek)),0,IF(AND(Oprávnené_výdavky_obnova!DL116&gt;=0.1,O114&gt;=0.1),1,0)))</f>
        <v/>
      </c>
      <c r="AM114" s="164" t="str">
        <f t="array" ref="AM114">IF($D114="","",IF(AND(P114&gt;=0.1,I114="nie",Oprávnené_výdavky_obnova!DM116&gt;=0.1,OR($P$11=Smrek)),0,IF(AND(Oprávnené_výdavky_obnova!DM116&gt;=0.1,P114&gt;=0.1),1,0)))</f>
        <v/>
      </c>
      <c r="AN114" s="164" t="str">
        <f t="array" ref="AN114">IF($D114="","",IF(AND(Q114&gt;=0.1,I114="nie",Oprávnené_výdavky_obnova!DN116&gt;=0.1,OR($Q$11=Smrek)),0,IF(AND(Oprávnené_výdavky_obnova!DN116&gt;=0.1,Q114&gt;=0.1),1,0)))</f>
        <v/>
      </c>
      <c r="AO114" s="164" t="str">
        <f t="array" ref="AO114">IF($D114="","",IF(AND(R114&gt;=0.1,I114="nie",Oprávnené_výdavky_obnova!DO116&gt;=0.1,OR($R$11=Smrek)),0,IF(AND(Oprávnené_výdavky_obnova!DO116&gt;=0.1,R114&gt;=0.1),1,0)))</f>
        <v/>
      </c>
      <c r="AP114" s="164" t="str">
        <f t="array" ref="AP114">IF($D114="","",IF(AND(S114&gt;=0.1,I114="nie",Oprávnené_výdavky_obnova!DP116&gt;=0.1,OR($S$11=Smrek)),0,IF(AND(Oprávnené_výdavky_obnova!DP116&gt;=0.1,S114&gt;=0.1),1,0)))</f>
        <v/>
      </c>
      <c r="AQ114" s="164">
        <f t="shared" si="12"/>
        <v>0</v>
      </c>
      <c r="AR114" s="132">
        <f t="shared" si="13"/>
        <v>0</v>
      </c>
      <c r="AS114" s="132" t="str">
        <f t="shared" si="14"/>
        <v/>
      </c>
      <c r="AT114" s="164">
        <f>IF(AND(J114="",OR(Oprávnené_výdavky_obnova!CW116&gt;0,Oprávnené_výdavky_obnova!DG116&gt;0)),1,0)</f>
        <v>0</v>
      </c>
      <c r="AU114" s="164">
        <f>IF(AND(K114="",OR(Oprávnené_výdavky_obnova!CX116&gt;0,Oprávnené_výdavky_obnova!DH116&gt;0)),1,0)</f>
        <v>0</v>
      </c>
      <c r="AV114" s="164">
        <f>IF(AND(L114="",OR(Oprávnené_výdavky_obnova!CY116&gt;0,Oprávnené_výdavky_obnova!DI116&gt;0)),1,0)</f>
        <v>0</v>
      </c>
      <c r="AW114" s="164">
        <f>IF(AND(M114="",OR(Oprávnené_výdavky_obnova!CZ116&gt;0,Oprávnené_výdavky_obnova!DJ116&gt;0)),1,0)</f>
        <v>0</v>
      </c>
      <c r="AX114" s="164">
        <f>IF(AND(N114="",OR(Oprávnené_výdavky_obnova!DA116&gt;0,Oprávnené_výdavky_obnova!DK116&gt;0)),1,0)</f>
        <v>0</v>
      </c>
      <c r="AY114" s="164">
        <f>IF(AND(O114="",OR(Oprávnené_výdavky_obnova!DB116&gt;0,Oprávnené_výdavky_obnova!DL116&gt;0)),1,0)</f>
        <v>0</v>
      </c>
      <c r="AZ114" s="164">
        <f>IF(AND(P114="",OR(Oprávnené_výdavky_obnova!DC116&gt;0,Oprávnené_výdavky_obnova!DM116&gt;0)),1,0)</f>
        <v>0</v>
      </c>
      <c r="BA114" s="164">
        <f>IF(AND(Q114="",OR(Oprávnené_výdavky_obnova!DD116&gt;0,Oprávnené_výdavky_obnova!DN116&gt;0)),1,0)</f>
        <v>0</v>
      </c>
      <c r="BB114" s="164">
        <f>IF(AND(R114="",OR(Oprávnené_výdavky_obnova!DE116&gt;0,Oprávnené_výdavky_obnova!DO116&gt;0)),1,0)</f>
        <v>0</v>
      </c>
      <c r="BC114" s="164">
        <f>IF(AND(S114="",OR(Oprávnené_výdavky_obnova!DF116&gt;0,Oprávnené_výdavky_obnova!DP116&gt;0)),1,0)</f>
        <v>0</v>
      </c>
      <c r="BE114" s="132">
        <f t="array" ref="BE114">IF(AND($J$13=Smrek,OR(V114&gt;=0.3,AG114&gt;=0.1)),1,0)</f>
        <v>0</v>
      </c>
      <c r="BF114" s="132">
        <f t="array" ref="BF114">IF(AND($JK114=Smrek,OR(W114&gt;=0.3,AH114&gt;=0.1)),1,0)</f>
        <v>0</v>
      </c>
      <c r="BG114" s="132">
        <f t="array" ref="BG114">IF(AND($L$13=Smrek,OR(X114&gt;=0.3,AI114&gt;=0.1)),1,0)</f>
        <v>0</v>
      </c>
      <c r="BH114" s="132">
        <f t="array" ref="BH114">IF(AND($M$13=Smrek,OR(Y114&gt;=0.3,AJ114&gt;=0.1)),1,0)</f>
        <v>0</v>
      </c>
      <c r="BI114" s="132">
        <f t="array" ref="BI114">IF(AND($N$13=Smrek,OR(Z114&gt;=0.3,AK114&gt;=0.1)),1,0)</f>
        <v>0</v>
      </c>
      <c r="BJ114" s="132">
        <f t="array" ref="BJ114">IF(AND($O$13=Smrek,OR(AA114&gt;=0.3,AL114&gt;=0.1)),1,0)</f>
        <v>0</v>
      </c>
      <c r="BK114" s="132">
        <f t="array" ref="BK114">IF(AND($P$13=Smrek,OR(AB114&gt;=0.3,AM114&gt;=0.1)),1,0)</f>
        <v>0</v>
      </c>
      <c r="BL114" s="132">
        <f t="array" ref="BL114">IF(AND($Q$13=Smrek,OR(AC114&gt;=0.3,AN114&gt;=0.1)),1,0)</f>
        <v>0</v>
      </c>
      <c r="BM114" s="132">
        <f t="array" ref="BM114">IF(AND($R$13=Smrek,OR(AD114&gt;=0.3,AO114&gt;=0.1)),1,0)</f>
        <v>0</v>
      </c>
      <c r="BN114" s="132">
        <f t="array" ref="BN114">IF(AND($S$13=Smrek,OR(AE114&gt;=0.3,AP114&gt;=0.1)),1,0)</f>
        <v>0</v>
      </c>
      <c r="BO114" s="206" t="str">
        <f t="shared" si="15"/>
        <v/>
      </c>
    </row>
    <row r="115" spans="1:67" ht="17.100000000000001" customHeight="1" x14ac:dyDescent="0.25">
      <c r="A115" s="144">
        <v>103</v>
      </c>
      <c r="B115" s="180" t="str">
        <f>IF(Oprávnené_výdavky_obnova!AL117="","",Oprávnené_výdavky_obnova!AN117)</f>
        <v/>
      </c>
      <c r="C115" s="181" t="str">
        <f>IF(Oprávnené_výdavky_obnova!AL117="","",Oprávnené_výdavky_obnova!B117)</f>
        <v/>
      </c>
      <c r="D115" s="182" t="str">
        <f>IF(Oprávnené_výdavky_obnova!AL117="","",Oprávnené_výdavky_obnova!AO117)</f>
        <v/>
      </c>
      <c r="E115" s="182" t="str">
        <f>IF(Oprávnené_výdavky_obnova!AL117="","",Oprávnené_výdavky_obnova!AP117)</f>
        <v/>
      </c>
      <c r="F115" s="182" t="str">
        <f>IF(Oprávnené_výdavky_obnova!AL117="","",Oprávnené_výdavky_obnova!AQ117)</f>
        <v/>
      </c>
      <c r="G115" s="183" t="str">
        <f>IF(Oprávnené_výdavky_obnova!AL117="","",Oprávnené_výdavky_obnova!I117)</f>
        <v/>
      </c>
      <c r="H115" s="208" t="str">
        <f>IF(D115="","",SUMIFS(Oprávnené_výdavky_obnova!$K$15:$K$214,JPRL,BO115,Oprávnené_výdavky_obnova!$J$15:$J$214,Oprávnené_výdavky_obnova!$CC$8)+SUMIFS(Oprávnené_výdavky_obnova!$K$15:$K$214,JPRL,BO115,Oprávnené_výdavky_obnova!$J$15:$J$214,Oprávnené_výdavky_obnova!$CC$9))</f>
        <v/>
      </c>
      <c r="I115" s="179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32">
        <f t="array" ref="T115">IF(AND(D115&lt;&gt;"",OR($J$11=Smrek,$K$11=Smrek,$L$11=Smrek,$M$11=Smrek,$N$11=Smrek,$O$11=Smrek,$P$11=Smrek,$Q$11=Smrek,$R$11=Smrek,$S$11=Smrek)),1,0)</f>
        <v>0</v>
      </c>
      <c r="U115" s="132">
        <f t="shared" si="10"/>
        <v>0</v>
      </c>
      <c r="V115" s="164" t="str">
        <f t="array" ref="V115">IF($D115="","",IF(AND(J115&gt;=0.3,I115="nie",Oprávnené_výdavky_obnova!DG117&gt;=0.3,OR($J$11=Smrek)),0,IF(AND(Oprávnené_výdavky_obnova!DG117&gt;=0.3,J115&gt;=0.3),1,0)))</f>
        <v/>
      </c>
      <c r="W115" s="164" t="str">
        <f t="array" ref="W115">IF($D115="","",IF(AND(K115&gt;=0.3,I115="nie",Oprávnené_výdavky_obnova!DH117&gt;=0.3,OR($K$11=Smrek)),0,IF(AND(Oprávnené_výdavky_obnova!DH117&gt;=0.3,K115&gt;=0.3),1,0)))</f>
        <v/>
      </c>
      <c r="X115" s="164" t="str">
        <f t="array" ref="X115">IF($D115="","",IF(AND(L115&gt;=0.3,I115="nie",Oprávnené_výdavky_obnova!DI117&gt;=0.3,OR($L$11=Smrek)),0,IF(AND(Oprávnené_výdavky_obnova!DI117&gt;=0.3,L115&gt;=0.3),1,0)))</f>
        <v/>
      </c>
      <c r="Y115" s="164" t="str">
        <f t="array" ref="Y115">IF($D115="","",IF(AND(M115&gt;=0.3,I115="nie",Oprávnené_výdavky_obnova!DJ117&gt;=0.3,OR($M$11=Smrek)),0,IF(AND(Oprávnené_výdavky_obnova!DJ117&gt;=0.3,M115&gt;=0.3),1,0)))</f>
        <v/>
      </c>
      <c r="Z115" s="164" t="str">
        <f t="array" ref="Z115">IF($D115="","",IF(AND(N115&gt;=0.3,I115="nie",Oprávnené_výdavky_obnova!DK117&gt;=0.3,OR($N$11=Smrek)),0,IF(AND(Oprávnené_výdavky_obnova!DK117&gt;=0.3,N115&gt;=0.3),1,0)))</f>
        <v/>
      </c>
      <c r="AA115" s="164" t="str">
        <f t="array" ref="AA115">IF($D115="","",IF(AND(O115&gt;=0.3,I115="nie",Oprávnené_výdavky_obnova!DL117&gt;=0.3,OR($O$11=Smrek)),0,IF(AND(Oprávnené_výdavky_obnova!DL117&gt;=0.3,O115&gt;=0.3),1,0)))</f>
        <v/>
      </c>
      <c r="AB115" s="164" t="str">
        <f t="array" ref="AB115">IF($D115="","",IF(AND(P115&gt;=0.3,I115="nie",Oprávnené_výdavky_obnova!DM117&gt;=0.3,OR($P$11=Smrek)),0,IF(AND(Oprávnené_výdavky_obnova!DM117&gt;=0.3,P115&gt;=0.3),1,0)))</f>
        <v/>
      </c>
      <c r="AC115" s="164" t="str">
        <f t="array" ref="AC115">IF($D115="","",IF(AND(Q115&gt;=0.3,I115="nie",Oprávnené_výdavky_obnova!DN117&gt;=0.3,OR($Q$11=Smrek)),0,IF(AND(Oprávnené_výdavky_obnova!DN117&gt;=0.3,Q115&gt;=0.3),1,0)))</f>
        <v/>
      </c>
      <c r="AD115" s="164" t="str">
        <f t="array" ref="AD115">IF($D115="","",IF(AND(R115&gt;=0.3,I115="nie",Oprávnené_výdavky_obnova!DO117&gt;=0.3,OR($R$11=Smrek)),0,IF(AND(Oprávnené_výdavky_obnova!DO117&gt;=0.3,R115&gt;=0.3),1,0)))</f>
        <v/>
      </c>
      <c r="AE115" s="164" t="str">
        <f t="array" ref="AE115">IF($D115="","",IF(AND(S115&gt;=0.3,I115="nie",Oprávnené_výdavky_obnova!DP117&gt;=0.3,OR($S$11=Smrek)),0,IF(AND(Oprávnené_výdavky_obnova!DP117&gt;=0.3,S115&gt;=0.3),1,0)))</f>
        <v/>
      </c>
      <c r="AF115" s="164">
        <f t="shared" si="11"/>
        <v>0</v>
      </c>
      <c r="AG115" s="164" t="str">
        <f t="array" ref="AG115">IF($D115="","",IF(AND(J115&gt;=0.1,I115="nie",Oprávnené_výdavky_obnova!DG117&gt;=0.1,OR($J$11=Smrek)),0,IF(AND(Oprávnené_výdavky_obnova!DG117&gt;=0.1,J115&gt;=0.1),1,0)))</f>
        <v/>
      </c>
      <c r="AH115" s="164" t="str">
        <f t="array" ref="AH115">IF($D115="","",IF(AND(K115&gt;=0.1,I115="nie",Oprávnené_výdavky_obnova!DH117&gt;=0.1,OR($K$11=Smrek)),0,IF(AND(Oprávnené_výdavky_obnova!DH117&gt;=0.1,K115&gt;=0.1),1,0)))</f>
        <v/>
      </c>
      <c r="AI115" s="164" t="str">
        <f t="array" ref="AI115">IF($D115="","",IF(AND(L115&gt;=0.1,I115="nie",Oprávnené_výdavky_obnova!DI117&gt;=0.1,OR($L$11=Smrek)),0,IF(AND(Oprávnené_výdavky_obnova!DI117&gt;=0.1,L115&gt;=0.1),1,0)))</f>
        <v/>
      </c>
      <c r="AJ115" s="164" t="str">
        <f t="array" ref="AJ115">IF($D115="","",IF(AND(M115&gt;=0.1,I115="nie",Oprávnené_výdavky_obnova!DJ117&gt;=0.1,OR($M$11=Smrek)),0,IF(AND(Oprávnené_výdavky_obnova!DJ117&gt;=0.1,M115&gt;=0.1),1,0)))</f>
        <v/>
      </c>
      <c r="AK115" s="164" t="str">
        <f t="array" ref="AK115">IF($D115="","",IF(AND(N115&gt;=0.1,I115="nie",Oprávnené_výdavky_obnova!DK117&gt;=0.1,OR($N$11=Smrek)),0,IF(AND(Oprávnené_výdavky_obnova!DK117&gt;=0.1,N115&gt;=0.1),1,0)))</f>
        <v/>
      </c>
      <c r="AL115" s="164" t="str">
        <f t="array" ref="AL115">IF($D115="","",IF(AND(O115&gt;=0.1,I115="nie",Oprávnené_výdavky_obnova!DL117&gt;=0.1,OR($O$11=Smrek)),0,IF(AND(Oprávnené_výdavky_obnova!DL117&gt;=0.1,O115&gt;=0.1),1,0)))</f>
        <v/>
      </c>
      <c r="AM115" s="164" t="str">
        <f t="array" ref="AM115">IF($D115="","",IF(AND(P115&gt;=0.1,I115="nie",Oprávnené_výdavky_obnova!DM117&gt;=0.1,OR($P$11=Smrek)),0,IF(AND(Oprávnené_výdavky_obnova!DM117&gt;=0.1,P115&gt;=0.1),1,0)))</f>
        <v/>
      </c>
      <c r="AN115" s="164" t="str">
        <f t="array" ref="AN115">IF($D115="","",IF(AND(Q115&gt;=0.1,I115="nie",Oprávnené_výdavky_obnova!DN117&gt;=0.1,OR($Q$11=Smrek)),0,IF(AND(Oprávnené_výdavky_obnova!DN117&gt;=0.1,Q115&gt;=0.1),1,0)))</f>
        <v/>
      </c>
      <c r="AO115" s="164" t="str">
        <f t="array" ref="AO115">IF($D115="","",IF(AND(R115&gt;=0.1,I115="nie",Oprávnené_výdavky_obnova!DO117&gt;=0.1,OR($R$11=Smrek)),0,IF(AND(Oprávnené_výdavky_obnova!DO117&gt;=0.1,R115&gt;=0.1),1,0)))</f>
        <v/>
      </c>
      <c r="AP115" s="164" t="str">
        <f t="array" ref="AP115">IF($D115="","",IF(AND(S115&gt;=0.1,I115="nie",Oprávnené_výdavky_obnova!DP117&gt;=0.1,OR($S$11=Smrek)),0,IF(AND(Oprávnené_výdavky_obnova!DP117&gt;=0.1,S115&gt;=0.1),1,0)))</f>
        <v/>
      </c>
      <c r="AQ115" s="164">
        <f t="shared" si="12"/>
        <v>0</v>
      </c>
      <c r="AR115" s="132">
        <f t="shared" si="13"/>
        <v>0</v>
      </c>
      <c r="AS115" s="132" t="str">
        <f t="shared" si="14"/>
        <v/>
      </c>
      <c r="AT115" s="164">
        <f>IF(AND(J115="",OR(Oprávnené_výdavky_obnova!CW117&gt;0,Oprávnené_výdavky_obnova!DG117&gt;0)),1,0)</f>
        <v>0</v>
      </c>
      <c r="AU115" s="164">
        <f>IF(AND(K115="",OR(Oprávnené_výdavky_obnova!CX117&gt;0,Oprávnené_výdavky_obnova!DH117&gt;0)),1,0)</f>
        <v>0</v>
      </c>
      <c r="AV115" s="164">
        <f>IF(AND(L115="",OR(Oprávnené_výdavky_obnova!CY117&gt;0,Oprávnené_výdavky_obnova!DI117&gt;0)),1,0)</f>
        <v>0</v>
      </c>
      <c r="AW115" s="164">
        <f>IF(AND(M115="",OR(Oprávnené_výdavky_obnova!CZ117&gt;0,Oprávnené_výdavky_obnova!DJ117&gt;0)),1,0)</f>
        <v>0</v>
      </c>
      <c r="AX115" s="164">
        <f>IF(AND(N115="",OR(Oprávnené_výdavky_obnova!DA117&gt;0,Oprávnené_výdavky_obnova!DK117&gt;0)),1,0)</f>
        <v>0</v>
      </c>
      <c r="AY115" s="164">
        <f>IF(AND(O115="",OR(Oprávnené_výdavky_obnova!DB117&gt;0,Oprávnené_výdavky_obnova!DL117&gt;0)),1,0)</f>
        <v>0</v>
      </c>
      <c r="AZ115" s="164">
        <f>IF(AND(P115="",OR(Oprávnené_výdavky_obnova!DC117&gt;0,Oprávnené_výdavky_obnova!DM117&gt;0)),1,0)</f>
        <v>0</v>
      </c>
      <c r="BA115" s="164">
        <f>IF(AND(Q115="",OR(Oprávnené_výdavky_obnova!DD117&gt;0,Oprávnené_výdavky_obnova!DN117&gt;0)),1,0)</f>
        <v>0</v>
      </c>
      <c r="BB115" s="164">
        <f>IF(AND(R115="",OR(Oprávnené_výdavky_obnova!DE117&gt;0,Oprávnené_výdavky_obnova!DO117&gt;0)),1,0)</f>
        <v>0</v>
      </c>
      <c r="BC115" s="164">
        <f>IF(AND(S115="",OR(Oprávnené_výdavky_obnova!DF117&gt;0,Oprávnené_výdavky_obnova!DP117&gt;0)),1,0)</f>
        <v>0</v>
      </c>
      <c r="BE115" s="132">
        <f t="array" ref="BE115">IF(AND($J$13=Smrek,OR(V115&gt;=0.3,AG115&gt;=0.1)),1,0)</f>
        <v>0</v>
      </c>
      <c r="BF115" s="132">
        <f t="array" ref="BF115">IF(AND($JK115=Smrek,OR(W115&gt;=0.3,AH115&gt;=0.1)),1,0)</f>
        <v>0</v>
      </c>
      <c r="BG115" s="132">
        <f t="array" ref="BG115">IF(AND($L$13=Smrek,OR(X115&gt;=0.3,AI115&gt;=0.1)),1,0)</f>
        <v>0</v>
      </c>
      <c r="BH115" s="132">
        <f t="array" ref="BH115">IF(AND($M$13=Smrek,OR(Y115&gt;=0.3,AJ115&gt;=0.1)),1,0)</f>
        <v>0</v>
      </c>
      <c r="BI115" s="132">
        <f t="array" ref="BI115">IF(AND($N$13=Smrek,OR(Z115&gt;=0.3,AK115&gt;=0.1)),1,0)</f>
        <v>0</v>
      </c>
      <c r="BJ115" s="132">
        <f t="array" ref="BJ115">IF(AND($O$13=Smrek,OR(AA115&gt;=0.3,AL115&gt;=0.1)),1,0)</f>
        <v>0</v>
      </c>
      <c r="BK115" s="132">
        <f t="array" ref="BK115">IF(AND($P$13=Smrek,OR(AB115&gt;=0.3,AM115&gt;=0.1)),1,0)</f>
        <v>0</v>
      </c>
      <c r="BL115" s="132">
        <f t="array" ref="BL115">IF(AND($Q$13=Smrek,OR(AC115&gt;=0.3,AN115&gt;=0.1)),1,0)</f>
        <v>0</v>
      </c>
      <c r="BM115" s="132">
        <f t="array" ref="BM115">IF(AND($R$13=Smrek,OR(AD115&gt;=0.3,AO115&gt;=0.1)),1,0)</f>
        <v>0</v>
      </c>
      <c r="BN115" s="132">
        <f t="array" ref="BN115">IF(AND($S$13=Smrek,OR(AE115&gt;=0.3,AP115&gt;=0.1)),1,0)</f>
        <v>0</v>
      </c>
      <c r="BO115" s="206" t="str">
        <f t="shared" si="15"/>
        <v/>
      </c>
    </row>
    <row r="116" spans="1:67" ht="17.100000000000001" customHeight="1" x14ac:dyDescent="0.25">
      <c r="A116" s="144">
        <v>104</v>
      </c>
      <c r="B116" s="180" t="str">
        <f>IF(Oprávnené_výdavky_obnova!AL118="","",Oprávnené_výdavky_obnova!AN118)</f>
        <v/>
      </c>
      <c r="C116" s="181" t="str">
        <f>IF(Oprávnené_výdavky_obnova!AL118="","",Oprávnené_výdavky_obnova!B118)</f>
        <v/>
      </c>
      <c r="D116" s="182" t="str">
        <f>IF(Oprávnené_výdavky_obnova!AL118="","",Oprávnené_výdavky_obnova!AO118)</f>
        <v/>
      </c>
      <c r="E116" s="182" t="str">
        <f>IF(Oprávnené_výdavky_obnova!AL118="","",Oprávnené_výdavky_obnova!AP118)</f>
        <v/>
      </c>
      <c r="F116" s="182" t="str">
        <f>IF(Oprávnené_výdavky_obnova!AL118="","",Oprávnené_výdavky_obnova!AQ118)</f>
        <v/>
      </c>
      <c r="G116" s="183" t="str">
        <f>IF(Oprávnené_výdavky_obnova!AL118="","",Oprávnené_výdavky_obnova!I118)</f>
        <v/>
      </c>
      <c r="H116" s="208" t="str">
        <f>IF(D116="","",SUMIFS(Oprávnené_výdavky_obnova!$K$15:$K$214,JPRL,BO116,Oprávnené_výdavky_obnova!$J$15:$J$214,Oprávnené_výdavky_obnova!$CC$8)+SUMIFS(Oprávnené_výdavky_obnova!$K$15:$K$214,JPRL,BO116,Oprávnené_výdavky_obnova!$J$15:$J$214,Oprávnené_výdavky_obnova!$CC$9))</f>
        <v/>
      </c>
      <c r="I116" s="179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32">
        <f t="array" ref="T116">IF(AND(D116&lt;&gt;"",OR($J$11=Smrek,$K$11=Smrek,$L$11=Smrek,$M$11=Smrek,$N$11=Smrek,$O$11=Smrek,$P$11=Smrek,$Q$11=Smrek,$R$11=Smrek,$S$11=Smrek)),1,0)</f>
        <v>0</v>
      </c>
      <c r="U116" s="132">
        <f t="shared" si="10"/>
        <v>0</v>
      </c>
      <c r="V116" s="164" t="str">
        <f t="array" ref="V116">IF($D116="","",IF(AND(J116&gt;=0.3,I116="nie",Oprávnené_výdavky_obnova!DG118&gt;=0.3,OR($J$11=Smrek)),0,IF(AND(Oprávnené_výdavky_obnova!DG118&gt;=0.3,J116&gt;=0.3),1,0)))</f>
        <v/>
      </c>
      <c r="W116" s="164" t="str">
        <f t="array" ref="W116">IF($D116="","",IF(AND(K116&gt;=0.3,I116="nie",Oprávnené_výdavky_obnova!DH118&gt;=0.3,OR($K$11=Smrek)),0,IF(AND(Oprávnené_výdavky_obnova!DH118&gt;=0.3,K116&gt;=0.3),1,0)))</f>
        <v/>
      </c>
      <c r="X116" s="164" t="str">
        <f t="array" ref="X116">IF($D116="","",IF(AND(L116&gt;=0.3,I116="nie",Oprávnené_výdavky_obnova!DI118&gt;=0.3,OR($L$11=Smrek)),0,IF(AND(Oprávnené_výdavky_obnova!DI118&gt;=0.3,L116&gt;=0.3),1,0)))</f>
        <v/>
      </c>
      <c r="Y116" s="164" t="str">
        <f t="array" ref="Y116">IF($D116="","",IF(AND(M116&gt;=0.3,I116="nie",Oprávnené_výdavky_obnova!DJ118&gt;=0.3,OR($M$11=Smrek)),0,IF(AND(Oprávnené_výdavky_obnova!DJ118&gt;=0.3,M116&gt;=0.3),1,0)))</f>
        <v/>
      </c>
      <c r="Z116" s="164" t="str">
        <f t="array" ref="Z116">IF($D116="","",IF(AND(N116&gt;=0.3,I116="nie",Oprávnené_výdavky_obnova!DK118&gt;=0.3,OR($N$11=Smrek)),0,IF(AND(Oprávnené_výdavky_obnova!DK118&gt;=0.3,N116&gt;=0.3),1,0)))</f>
        <v/>
      </c>
      <c r="AA116" s="164" t="str">
        <f t="array" ref="AA116">IF($D116="","",IF(AND(O116&gt;=0.3,I116="nie",Oprávnené_výdavky_obnova!DL118&gt;=0.3,OR($O$11=Smrek)),0,IF(AND(Oprávnené_výdavky_obnova!DL118&gt;=0.3,O116&gt;=0.3),1,0)))</f>
        <v/>
      </c>
      <c r="AB116" s="164" t="str">
        <f t="array" ref="AB116">IF($D116="","",IF(AND(P116&gt;=0.3,I116="nie",Oprávnené_výdavky_obnova!DM118&gt;=0.3,OR($P$11=Smrek)),0,IF(AND(Oprávnené_výdavky_obnova!DM118&gt;=0.3,P116&gt;=0.3),1,0)))</f>
        <v/>
      </c>
      <c r="AC116" s="164" t="str">
        <f t="array" ref="AC116">IF($D116="","",IF(AND(Q116&gt;=0.3,I116="nie",Oprávnené_výdavky_obnova!DN118&gt;=0.3,OR($Q$11=Smrek)),0,IF(AND(Oprávnené_výdavky_obnova!DN118&gt;=0.3,Q116&gt;=0.3),1,0)))</f>
        <v/>
      </c>
      <c r="AD116" s="164" t="str">
        <f t="array" ref="AD116">IF($D116="","",IF(AND(R116&gt;=0.3,I116="nie",Oprávnené_výdavky_obnova!DO118&gt;=0.3,OR($R$11=Smrek)),0,IF(AND(Oprávnené_výdavky_obnova!DO118&gt;=0.3,R116&gt;=0.3),1,0)))</f>
        <v/>
      </c>
      <c r="AE116" s="164" t="str">
        <f t="array" ref="AE116">IF($D116="","",IF(AND(S116&gt;=0.3,I116="nie",Oprávnené_výdavky_obnova!DP118&gt;=0.3,OR($S$11=Smrek)),0,IF(AND(Oprávnené_výdavky_obnova!DP118&gt;=0.3,S116&gt;=0.3),1,0)))</f>
        <v/>
      </c>
      <c r="AF116" s="164">
        <f t="shared" si="11"/>
        <v>0</v>
      </c>
      <c r="AG116" s="164" t="str">
        <f t="array" ref="AG116">IF($D116="","",IF(AND(J116&gt;=0.1,I116="nie",Oprávnené_výdavky_obnova!DG118&gt;=0.1,OR($J$11=Smrek)),0,IF(AND(Oprávnené_výdavky_obnova!DG118&gt;=0.1,J116&gt;=0.1),1,0)))</f>
        <v/>
      </c>
      <c r="AH116" s="164" t="str">
        <f t="array" ref="AH116">IF($D116="","",IF(AND(K116&gt;=0.1,I116="nie",Oprávnené_výdavky_obnova!DH118&gt;=0.1,OR($K$11=Smrek)),0,IF(AND(Oprávnené_výdavky_obnova!DH118&gt;=0.1,K116&gt;=0.1),1,0)))</f>
        <v/>
      </c>
      <c r="AI116" s="164" t="str">
        <f t="array" ref="AI116">IF($D116="","",IF(AND(L116&gt;=0.1,I116="nie",Oprávnené_výdavky_obnova!DI118&gt;=0.1,OR($L$11=Smrek)),0,IF(AND(Oprávnené_výdavky_obnova!DI118&gt;=0.1,L116&gt;=0.1),1,0)))</f>
        <v/>
      </c>
      <c r="AJ116" s="164" t="str">
        <f t="array" ref="AJ116">IF($D116="","",IF(AND(M116&gt;=0.1,I116="nie",Oprávnené_výdavky_obnova!DJ118&gt;=0.1,OR($M$11=Smrek)),0,IF(AND(Oprávnené_výdavky_obnova!DJ118&gt;=0.1,M116&gt;=0.1),1,0)))</f>
        <v/>
      </c>
      <c r="AK116" s="164" t="str">
        <f t="array" ref="AK116">IF($D116="","",IF(AND(N116&gt;=0.1,I116="nie",Oprávnené_výdavky_obnova!DK118&gt;=0.1,OR($N$11=Smrek)),0,IF(AND(Oprávnené_výdavky_obnova!DK118&gt;=0.1,N116&gt;=0.1),1,0)))</f>
        <v/>
      </c>
      <c r="AL116" s="164" t="str">
        <f t="array" ref="AL116">IF($D116="","",IF(AND(O116&gt;=0.1,I116="nie",Oprávnené_výdavky_obnova!DL118&gt;=0.1,OR($O$11=Smrek)),0,IF(AND(Oprávnené_výdavky_obnova!DL118&gt;=0.1,O116&gt;=0.1),1,0)))</f>
        <v/>
      </c>
      <c r="AM116" s="164" t="str">
        <f t="array" ref="AM116">IF($D116="","",IF(AND(P116&gt;=0.1,I116="nie",Oprávnené_výdavky_obnova!DM118&gt;=0.1,OR($P$11=Smrek)),0,IF(AND(Oprávnené_výdavky_obnova!DM118&gt;=0.1,P116&gt;=0.1),1,0)))</f>
        <v/>
      </c>
      <c r="AN116" s="164" t="str">
        <f t="array" ref="AN116">IF($D116="","",IF(AND(Q116&gt;=0.1,I116="nie",Oprávnené_výdavky_obnova!DN118&gt;=0.1,OR($Q$11=Smrek)),0,IF(AND(Oprávnené_výdavky_obnova!DN118&gt;=0.1,Q116&gt;=0.1),1,0)))</f>
        <v/>
      </c>
      <c r="AO116" s="164" t="str">
        <f t="array" ref="AO116">IF($D116="","",IF(AND(R116&gt;=0.1,I116="nie",Oprávnené_výdavky_obnova!DO118&gt;=0.1,OR($R$11=Smrek)),0,IF(AND(Oprávnené_výdavky_obnova!DO118&gt;=0.1,R116&gt;=0.1),1,0)))</f>
        <v/>
      </c>
      <c r="AP116" s="164" t="str">
        <f t="array" ref="AP116">IF($D116="","",IF(AND(S116&gt;=0.1,I116="nie",Oprávnené_výdavky_obnova!DP118&gt;=0.1,OR($S$11=Smrek)),0,IF(AND(Oprávnené_výdavky_obnova!DP118&gt;=0.1,S116&gt;=0.1),1,0)))</f>
        <v/>
      </c>
      <c r="AQ116" s="164">
        <f t="shared" si="12"/>
        <v>0</v>
      </c>
      <c r="AR116" s="132">
        <f t="shared" si="13"/>
        <v>0</v>
      </c>
      <c r="AS116" s="132" t="str">
        <f t="shared" si="14"/>
        <v/>
      </c>
      <c r="AT116" s="164">
        <f>IF(AND(J116="",OR(Oprávnené_výdavky_obnova!CW118&gt;0,Oprávnené_výdavky_obnova!DG118&gt;0)),1,0)</f>
        <v>0</v>
      </c>
      <c r="AU116" s="164">
        <f>IF(AND(K116="",OR(Oprávnené_výdavky_obnova!CX118&gt;0,Oprávnené_výdavky_obnova!DH118&gt;0)),1,0)</f>
        <v>0</v>
      </c>
      <c r="AV116" s="164">
        <f>IF(AND(L116="",OR(Oprávnené_výdavky_obnova!CY118&gt;0,Oprávnené_výdavky_obnova!DI118&gt;0)),1,0)</f>
        <v>0</v>
      </c>
      <c r="AW116" s="164">
        <f>IF(AND(M116="",OR(Oprávnené_výdavky_obnova!CZ118&gt;0,Oprávnené_výdavky_obnova!DJ118&gt;0)),1,0)</f>
        <v>0</v>
      </c>
      <c r="AX116" s="164">
        <f>IF(AND(N116="",OR(Oprávnené_výdavky_obnova!DA118&gt;0,Oprávnené_výdavky_obnova!DK118&gt;0)),1,0)</f>
        <v>0</v>
      </c>
      <c r="AY116" s="164">
        <f>IF(AND(O116="",OR(Oprávnené_výdavky_obnova!DB118&gt;0,Oprávnené_výdavky_obnova!DL118&gt;0)),1,0)</f>
        <v>0</v>
      </c>
      <c r="AZ116" s="164">
        <f>IF(AND(P116="",OR(Oprávnené_výdavky_obnova!DC118&gt;0,Oprávnené_výdavky_obnova!DM118&gt;0)),1,0)</f>
        <v>0</v>
      </c>
      <c r="BA116" s="164">
        <f>IF(AND(Q116="",OR(Oprávnené_výdavky_obnova!DD118&gt;0,Oprávnené_výdavky_obnova!DN118&gt;0)),1,0)</f>
        <v>0</v>
      </c>
      <c r="BB116" s="164">
        <f>IF(AND(R116="",OR(Oprávnené_výdavky_obnova!DE118&gt;0,Oprávnené_výdavky_obnova!DO118&gt;0)),1,0)</f>
        <v>0</v>
      </c>
      <c r="BC116" s="164">
        <f>IF(AND(S116="",OR(Oprávnené_výdavky_obnova!DF118&gt;0,Oprávnené_výdavky_obnova!DP118&gt;0)),1,0)</f>
        <v>0</v>
      </c>
      <c r="BE116" s="132">
        <f t="array" ref="BE116">IF(AND($J$13=Smrek,OR(V116&gt;=0.3,AG116&gt;=0.1)),1,0)</f>
        <v>0</v>
      </c>
      <c r="BF116" s="132">
        <f t="array" ref="BF116">IF(AND($JK116=Smrek,OR(W116&gt;=0.3,AH116&gt;=0.1)),1,0)</f>
        <v>0</v>
      </c>
      <c r="BG116" s="132">
        <f t="array" ref="BG116">IF(AND($L$13=Smrek,OR(X116&gt;=0.3,AI116&gt;=0.1)),1,0)</f>
        <v>0</v>
      </c>
      <c r="BH116" s="132">
        <f t="array" ref="BH116">IF(AND($M$13=Smrek,OR(Y116&gt;=0.3,AJ116&gt;=0.1)),1,0)</f>
        <v>0</v>
      </c>
      <c r="BI116" s="132">
        <f t="array" ref="BI116">IF(AND($N$13=Smrek,OR(Z116&gt;=0.3,AK116&gt;=0.1)),1,0)</f>
        <v>0</v>
      </c>
      <c r="BJ116" s="132">
        <f t="array" ref="BJ116">IF(AND($O$13=Smrek,OR(AA116&gt;=0.3,AL116&gt;=0.1)),1,0)</f>
        <v>0</v>
      </c>
      <c r="BK116" s="132">
        <f t="array" ref="BK116">IF(AND($P$13=Smrek,OR(AB116&gt;=0.3,AM116&gt;=0.1)),1,0)</f>
        <v>0</v>
      </c>
      <c r="BL116" s="132">
        <f t="array" ref="BL116">IF(AND($Q$13=Smrek,OR(AC116&gt;=0.3,AN116&gt;=0.1)),1,0)</f>
        <v>0</v>
      </c>
      <c r="BM116" s="132">
        <f t="array" ref="BM116">IF(AND($R$13=Smrek,OR(AD116&gt;=0.3,AO116&gt;=0.1)),1,0)</f>
        <v>0</v>
      </c>
      <c r="BN116" s="132">
        <f t="array" ref="BN116">IF(AND($S$13=Smrek,OR(AE116&gt;=0.3,AP116&gt;=0.1)),1,0)</f>
        <v>0</v>
      </c>
      <c r="BO116" s="206" t="str">
        <f t="shared" si="15"/>
        <v/>
      </c>
    </row>
    <row r="117" spans="1:67" ht="17.100000000000001" customHeight="1" x14ac:dyDescent="0.25">
      <c r="A117" s="144">
        <v>105</v>
      </c>
      <c r="B117" s="180" t="str">
        <f>IF(Oprávnené_výdavky_obnova!AL119="","",Oprávnené_výdavky_obnova!AN119)</f>
        <v/>
      </c>
      <c r="C117" s="181" t="str">
        <f>IF(Oprávnené_výdavky_obnova!AL119="","",Oprávnené_výdavky_obnova!B119)</f>
        <v/>
      </c>
      <c r="D117" s="182" t="str">
        <f>IF(Oprávnené_výdavky_obnova!AL119="","",Oprávnené_výdavky_obnova!AO119)</f>
        <v/>
      </c>
      <c r="E117" s="182" t="str">
        <f>IF(Oprávnené_výdavky_obnova!AL119="","",Oprávnené_výdavky_obnova!AP119)</f>
        <v/>
      </c>
      <c r="F117" s="182" t="str">
        <f>IF(Oprávnené_výdavky_obnova!AL119="","",Oprávnené_výdavky_obnova!AQ119)</f>
        <v/>
      </c>
      <c r="G117" s="183" t="str">
        <f>IF(Oprávnené_výdavky_obnova!AL119="","",Oprávnené_výdavky_obnova!I119)</f>
        <v/>
      </c>
      <c r="H117" s="208" t="str">
        <f>IF(D117="","",SUMIFS(Oprávnené_výdavky_obnova!$K$15:$K$214,JPRL,BO117,Oprávnené_výdavky_obnova!$J$15:$J$214,Oprávnené_výdavky_obnova!$CC$8)+SUMIFS(Oprávnené_výdavky_obnova!$K$15:$K$214,JPRL,BO117,Oprávnené_výdavky_obnova!$J$15:$J$214,Oprávnené_výdavky_obnova!$CC$9))</f>
        <v/>
      </c>
      <c r="I117" s="179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32">
        <f t="array" ref="T117">IF(AND(D117&lt;&gt;"",OR($J$11=Smrek,$K$11=Smrek,$L$11=Smrek,$M$11=Smrek,$N$11=Smrek,$O$11=Smrek,$P$11=Smrek,$Q$11=Smrek,$R$11=Smrek,$S$11=Smrek)),1,0)</f>
        <v>0</v>
      </c>
      <c r="U117" s="132">
        <f t="shared" si="10"/>
        <v>0</v>
      </c>
      <c r="V117" s="164" t="str">
        <f t="array" ref="V117">IF($D117="","",IF(AND(J117&gt;=0.3,I117="nie",Oprávnené_výdavky_obnova!DG119&gt;=0.3,OR($J$11=Smrek)),0,IF(AND(Oprávnené_výdavky_obnova!DG119&gt;=0.3,J117&gt;=0.3),1,0)))</f>
        <v/>
      </c>
      <c r="W117" s="164" t="str">
        <f t="array" ref="W117">IF($D117="","",IF(AND(K117&gt;=0.3,I117="nie",Oprávnené_výdavky_obnova!DH119&gt;=0.3,OR($K$11=Smrek)),0,IF(AND(Oprávnené_výdavky_obnova!DH119&gt;=0.3,K117&gt;=0.3),1,0)))</f>
        <v/>
      </c>
      <c r="X117" s="164" t="str">
        <f t="array" ref="X117">IF($D117="","",IF(AND(L117&gt;=0.3,I117="nie",Oprávnené_výdavky_obnova!DI119&gt;=0.3,OR($L$11=Smrek)),0,IF(AND(Oprávnené_výdavky_obnova!DI119&gt;=0.3,L117&gt;=0.3),1,0)))</f>
        <v/>
      </c>
      <c r="Y117" s="164" t="str">
        <f t="array" ref="Y117">IF($D117="","",IF(AND(M117&gt;=0.3,I117="nie",Oprávnené_výdavky_obnova!DJ119&gt;=0.3,OR($M$11=Smrek)),0,IF(AND(Oprávnené_výdavky_obnova!DJ119&gt;=0.3,M117&gt;=0.3),1,0)))</f>
        <v/>
      </c>
      <c r="Z117" s="164" t="str">
        <f t="array" ref="Z117">IF($D117="","",IF(AND(N117&gt;=0.3,I117="nie",Oprávnené_výdavky_obnova!DK119&gt;=0.3,OR($N$11=Smrek)),0,IF(AND(Oprávnené_výdavky_obnova!DK119&gt;=0.3,N117&gt;=0.3),1,0)))</f>
        <v/>
      </c>
      <c r="AA117" s="164" t="str">
        <f t="array" ref="AA117">IF($D117="","",IF(AND(O117&gt;=0.3,I117="nie",Oprávnené_výdavky_obnova!DL119&gt;=0.3,OR($O$11=Smrek)),0,IF(AND(Oprávnené_výdavky_obnova!DL119&gt;=0.3,O117&gt;=0.3),1,0)))</f>
        <v/>
      </c>
      <c r="AB117" s="164" t="str">
        <f t="array" ref="AB117">IF($D117="","",IF(AND(P117&gt;=0.3,I117="nie",Oprávnené_výdavky_obnova!DM119&gt;=0.3,OR($P$11=Smrek)),0,IF(AND(Oprávnené_výdavky_obnova!DM119&gt;=0.3,P117&gt;=0.3),1,0)))</f>
        <v/>
      </c>
      <c r="AC117" s="164" t="str">
        <f t="array" ref="AC117">IF($D117="","",IF(AND(Q117&gt;=0.3,I117="nie",Oprávnené_výdavky_obnova!DN119&gt;=0.3,OR($Q$11=Smrek)),0,IF(AND(Oprávnené_výdavky_obnova!DN119&gt;=0.3,Q117&gt;=0.3),1,0)))</f>
        <v/>
      </c>
      <c r="AD117" s="164" t="str">
        <f t="array" ref="AD117">IF($D117="","",IF(AND(R117&gt;=0.3,I117="nie",Oprávnené_výdavky_obnova!DO119&gt;=0.3,OR($R$11=Smrek)),0,IF(AND(Oprávnené_výdavky_obnova!DO119&gt;=0.3,R117&gt;=0.3),1,0)))</f>
        <v/>
      </c>
      <c r="AE117" s="164" t="str">
        <f t="array" ref="AE117">IF($D117="","",IF(AND(S117&gt;=0.3,I117="nie",Oprávnené_výdavky_obnova!DP119&gt;=0.3,OR($S$11=Smrek)),0,IF(AND(Oprávnené_výdavky_obnova!DP119&gt;=0.3,S117&gt;=0.3),1,0)))</f>
        <v/>
      </c>
      <c r="AF117" s="164">
        <f t="shared" si="11"/>
        <v>0</v>
      </c>
      <c r="AG117" s="164" t="str">
        <f t="array" ref="AG117">IF($D117="","",IF(AND(J117&gt;=0.1,I117="nie",Oprávnené_výdavky_obnova!DG119&gt;=0.1,OR($J$11=Smrek)),0,IF(AND(Oprávnené_výdavky_obnova!DG119&gt;=0.1,J117&gt;=0.1),1,0)))</f>
        <v/>
      </c>
      <c r="AH117" s="164" t="str">
        <f t="array" ref="AH117">IF($D117="","",IF(AND(K117&gt;=0.1,I117="nie",Oprávnené_výdavky_obnova!DH119&gt;=0.1,OR($K$11=Smrek)),0,IF(AND(Oprávnené_výdavky_obnova!DH119&gt;=0.1,K117&gt;=0.1),1,0)))</f>
        <v/>
      </c>
      <c r="AI117" s="164" t="str">
        <f t="array" ref="AI117">IF($D117="","",IF(AND(L117&gt;=0.1,I117="nie",Oprávnené_výdavky_obnova!DI119&gt;=0.1,OR($L$11=Smrek)),0,IF(AND(Oprávnené_výdavky_obnova!DI119&gt;=0.1,L117&gt;=0.1),1,0)))</f>
        <v/>
      </c>
      <c r="AJ117" s="164" t="str">
        <f t="array" ref="AJ117">IF($D117="","",IF(AND(M117&gt;=0.1,I117="nie",Oprávnené_výdavky_obnova!DJ119&gt;=0.1,OR($M$11=Smrek)),0,IF(AND(Oprávnené_výdavky_obnova!DJ119&gt;=0.1,M117&gt;=0.1),1,0)))</f>
        <v/>
      </c>
      <c r="AK117" s="164" t="str">
        <f t="array" ref="AK117">IF($D117="","",IF(AND(N117&gt;=0.1,I117="nie",Oprávnené_výdavky_obnova!DK119&gt;=0.1,OR($N$11=Smrek)),0,IF(AND(Oprávnené_výdavky_obnova!DK119&gt;=0.1,N117&gt;=0.1),1,0)))</f>
        <v/>
      </c>
      <c r="AL117" s="164" t="str">
        <f t="array" ref="AL117">IF($D117="","",IF(AND(O117&gt;=0.1,I117="nie",Oprávnené_výdavky_obnova!DL119&gt;=0.1,OR($O$11=Smrek)),0,IF(AND(Oprávnené_výdavky_obnova!DL119&gt;=0.1,O117&gt;=0.1),1,0)))</f>
        <v/>
      </c>
      <c r="AM117" s="164" t="str">
        <f t="array" ref="AM117">IF($D117="","",IF(AND(P117&gt;=0.1,I117="nie",Oprávnené_výdavky_obnova!DM119&gt;=0.1,OR($P$11=Smrek)),0,IF(AND(Oprávnené_výdavky_obnova!DM119&gt;=0.1,P117&gt;=0.1),1,0)))</f>
        <v/>
      </c>
      <c r="AN117" s="164" t="str">
        <f t="array" ref="AN117">IF($D117="","",IF(AND(Q117&gt;=0.1,I117="nie",Oprávnené_výdavky_obnova!DN119&gt;=0.1,OR($Q$11=Smrek)),0,IF(AND(Oprávnené_výdavky_obnova!DN119&gt;=0.1,Q117&gt;=0.1),1,0)))</f>
        <v/>
      </c>
      <c r="AO117" s="164" t="str">
        <f t="array" ref="AO117">IF($D117="","",IF(AND(R117&gt;=0.1,I117="nie",Oprávnené_výdavky_obnova!DO119&gt;=0.1,OR($R$11=Smrek)),0,IF(AND(Oprávnené_výdavky_obnova!DO119&gt;=0.1,R117&gt;=0.1),1,0)))</f>
        <v/>
      </c>
      <c r="AP117" s="164" t="str">
        <f t="array" ref="AP117">IF($D117="","",IF(AND(S117&gt;=0.1,I117="nie",Oprávnené_výdavky_obnova!DP119&gt;=0.1,OR($S$11=Smrek)),0,IF(AND(Oprávnené_výdavky_obnova!DP119&gt;=0.1,S117&gt;=0.1),1,0)))</f>
        <v/>
      </c>
      <c r="AQ117" s="164">
        <f t="shared" si="12"/>
        <v>0</v>
      </c>
      <c r="AR117" s="132">
        <f t="shared" si="13"/>
        <v>0</v>
      </c>
      <c r="AS117" s="132" t="str">
        <f t="shared" si="14"/>
        <v/>
      </c>
      <c r="AT117" s="164">
        <f>IF(AND(J117="",OR(Oprávnené_výdavky_obnova!CW119&gt;0,Oprávnené_výdavky_obnova!DG119&gt;0)),1,0)</f>
        <v>0</v>
      </c>
      <c r="AU117" s="164">
        <f>IF(AND(K117="",OR(Oprávnené_výdavky_obnova!CX119&gt;0,Oprávnené_výdavky_obnova!DH119&gt;0)),1,0)</f>
        <v>0</v>
      </c>
      <c r="AV117" s="164">
        <f>IF(AND(L117="",OR(Oprávnené_výdavky_obnova!CY119&gt;0,Oprávnené_výdavky_obnova!DI119&gt;0)),1,0)</f>
        <v>0</v>
      </c>
      <c r="AW117" s="164">
        <f>IF(AND(M117="",OR(Oprávnené_výdavky_obnova!CZ119&gt;0,Oprávnené_výdavky_obnova!DJ119&gt;0)),1,0)</f>
        <v>0</v>
      </c>
      <c r="AX117" s="164">
        <f>IF(AND(N117="",OR(Oprávnené_výdavky_obnova!DA119&gt;0,Oprávnené_výdavky_obnova!DK119&gt;0)),1,0)</f>
        <v>0</v>
      </c>
      <c r="AY117" s="164">
        <f>IF(AND(O117="",OR(Oprávnené_výdavky_obnova!DB119&gt;0,Oprávnené_výdavky_obnova!DL119&gt;0)),1,0)</f>
        <v>0</v>
      </c>
      <c r="AZ117" s="164">
        <f>IF(AND(P117="",OR(Oprávnené_výdavky_obnova!DC119&gt;0,Oprávnené_výdavky_obnova!DM119&gt;0)),1,0)</f>
        <v>0</v>
      </c>
      <c r="BA117" s="164">
        <f>IF(AND(Q117="",OR(Oprávnené_výdavky_obnova!DD119&gt;0,Oprávnené_výdavky_obnova!DN119&gt;0)),1,0)</f>
        <v>0</v>
      </c>
      <c r="BB117" s="164">
        <f>IF(AND(R117="",OR(Oprávnené_výdavky_obnova!DE119&gt;0,Oprávnené_výdavky_obnova!DO119&gt;0)),1,0)</f>
        <v>0</v>
      </c>
      <c r="BC117" s="164">
        <f>IF(AND(S117="",OR(Oprávnené_výdavky_obnova!DF119&gt;0,Oprávnené_výdavky_obnova!DP119&gt;0)),1,0)</f>
        <v>0</v>
      </c>
      <c r="BE117" s="132">
        <f t="array" ref="BE117">IF(AND($J$13=Smrek,OR(V117&gt;=0.3,AG117&gt;=0.1)),1,0)</f>
        <v>0</v>
      </c>
      <c r="BF117" s="132">
        <f t="array" ref="BF117">IF(AND($JK117=Smrek,OR(W117&gt;=0.3,AH117&gt;=0.1)),1,0)</f>
        <v>0</v>
      </c>
      <c r="BG117" s="132">
        <f t="array" ref="BG117">IF(AND($L$13=Smrek,OR(X117&gt;=0.3,AI117&gt;=0.1)),1,0)</f>
        <v>0</v>
      </c>
      <c r="BH117" s="132">
        <f t="array" ref="BH117">IF(AND($M$13=Smrek,OR(Y117&gt;=0.3,AJ117&gt;=0.1)),1,0)</f>
        <v>0</v>
      </c>
      <c r="BI117" s="132">
        <f t="array" ref="BI117">IF(AND($N$13=Smrek,OR(Z117&gt;=0.3,AK117&gt;=0.1)),1,0)</f>
        <v>0</v>
      </c>
      <c r="BJ117" s="132">
        <f t="array" ref="BJ117">IF(AND($O$13=Smrek,OR(AA117&gt;=0.3,AL117&gt;=0.1)),1,0)</f>
        <v>0</v>
      </c>
      <c r="BK117" s="132">
        <f t="array" ref="BK117">IF(AND($P$13=Smrek,OR(AB117&gt;=0.3,AM117&gt;=0.1)),1,0)</f>
        <v>0</v>
      </c>
      <c r="BL117" s="132">
        <f t="array" ref="BL117">IF(AND($Q$13=Smrek,OR(AC117&gt;=0.3,AN117&gt;=0.1)),1,0)</f>
        <v>0</v>
      </c>
      <c r="BM117" s="132">
        <f t="array" ref="BM117">IF(AND($R$13=Smrek,OR(AD117&gt;=0.3,AO117&gt;=0.1)),1,0)</f>
        <v>0</v>
      </c>
      <c r="BN117" s="132">
        <f t="array" ref="BN117">IF(AND($S$13=Smrek,OR(AE117&gt;=0.3,AP117&gt;=0.1)),1,0)</f>
        <v>0</v>
      </c>
      <c r="BO117" s="206" t="str">
        <f t="shared" si="15"/>
        <v/>
      </c>
    </row>
    <row r="118" spans="1:67" ht="17.100000000000001" customHeight="1" x14ac:dyDescent="0.25">
      <c r="A118" s="144">
        <v>106</v>
      </c>
      <c r="B118" s="180" t="str">
        <f>IF(Oprávnené_výdavky_obnova!AL120="","",Oprávnené_výdavky_obnova!AN120)</f>
        <v/>
      </c>
      <c r="C118" s="181" t="str">
        <f>IF(Oprávnené_výdavky_obnova!AL120="","",Oprávnené_výdavky_obnova!B120)</f>
        <v/>
      </c>
      <c r="D118" s="182" t="str">
        <f>IF(Oprávnené_výdavky_obnova!AL120="","",Oprávnené_výdavky_obnova!AO120)</f>
        <v/>
      </c>
      <c r="E118" s="182" t="str">
        <f>IF(Oprávnené_výdavky_obnova!AL120="","",Oprávnené_výdavky_obnova!AP120)</f>
        <v/>
      </c>
      <c r="F118" s="182" t="str">
        <f>IF(Oprávnené_výdavky_obnova!AL120="","",Oprávnené_výdavky_obnova!AQ120)</f>
        <v/>
      </c>
      <c r="G118" s="183" t="str">
        <f>IF(Oprávnené_výdavky_obnova!AL120="","",Oprávnené_výdavky_obnova!I120)</f>
        <v/>
      </c>
      <c r="H118" s="208" t="str">
        <f>IF(D118="","",SUMIFS(Oprávnené_výdavky_obnova!$K$15:$K$214,JPRL,BO118,Oprávnené_výdavky_obnova!$J$15:$J$214,Oprávnené_výdavky_obnova!$CC$8)+SUMIFS(Oprávnené_výdavky_obnova!$K$15:$K$214,JPRL,BO118,Oprávnené_výdavky_obnova!$J$15:$J$214,Oprávnené_výdavky_obnova!$CC$9))</f>
        <v/>
      </c>
      <c r="I118" s="179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32">
        <f t="array" ref="T118">IF(AND(D118&lt;&gt;"",OR($J$11=Smrek,$K$11=Smrek,$L$11=Smrek,$M$11=Smrek,$N$11=Smrek,$O$11=Smrek,$P$11=Smrek,$Q$11=Smrek,$R$11=Smrek,$S$11=Smrek)),1,0)</f>
        <v>0</v>
      </c>
      <c r="U118" s="132">
        <f t="shared" si="10"/>
        <v>0</v>
      </c>
      <c r="V118" s="164" t="str">
        <f t="array" ref="V118">IF($D118="","",IF(AND(J118&gt;=0.3,I118="nie",Oprávnené_výdavky_obnova!DG120&gt;=0.3,OR($J$11=Smrek)),0,IF(AND(Oprávnené_výdavky_obnova!DG120&gt;=0.3,J118&gt;=0.3),1,0)))</f>
        <v/>
      </c>
      <c r="W118" s="164" t="str">
        <f t="array" ref="W118">IF($D118="","",IF(AND(K118&gt;=0.3,I118="nie",Oprávnené_výdavky_obnova!DH120&gt;=0.3,OR($K$11=Smrek)),0,IF(AND(Oprávnené_výdavky_obnova!DH120&gt;=0.3,K118&gt;=0.3),1,0)))</f>
        <v/>
      </c>
      <c r="X118" s="164" t="str">
        <f t="array" ref="X118">IF($D118="","",IF(AND(L118&gt;=0.3,I118="nie",Oprávnené_výdavky_obnova!DI120&gt;=0.3,OR($L$11=Smrek)),0,IF(AND(Oprávnené_výdavky_obnova!DI120&gt;=0.3,L118&gt;=0.3),1,0)))</f>
        <v/>
      </c>
      <c r="Y118" s="164" t="str">
        <f t="array" ref="Y118">IF($D118="","",IF(AND(M118&gt;=0.3,I118="nie",Oprávnené_výdavky_obnova!DJ120&gt;=0.3,OR($M$11=Smrek)),0,IF(AND(Oprávnené_výdavky_obnova!DJ120&gt;=0.3,M118&gt;=0.3),1,0)))</f>
        <v/>
      </c>
      <c r="Z118" s="164" t="str">
        <f t="array" ref="Z118">IF($D118="","",IF(AND(N118&gt;=0.3,I118="nie",Oprávnené_výdavky_obnova!DK120&gt;=0.3,OR($N$11=Smrek)),0,IF(AND(Oprávnené_výdavky_obnova!DK120&gt;=0.3,N118&gt;=0.3),1,0)))</f>
        <v/>
      </c>
      <c r="AA118" s="164" t="str">
        <f t="array" ref="AA118">IF($D118="","",IF(AND(O118&gt;=0.3,I118="nie",Oprávnené_výdavky_obnova!DL120&gt;=0.3,OR($O$11=Smrek)),0,IF(AND(Oprávnené_výdavky_obnova!DL120&gt;=0.3,O118&gt;=0.3),1,0)))</f>
        <v/>
      </c>
      <c r="AB118" s="164" t="str">
        <f t="array" ref="AB118">IF($D118="","",IF(AND(P118&gt;=0.3,I118="nie",Oprávnené_výdavky_obnova!DM120&gt;=0.3,OR($P$11=Smrek)),0,IF(AND(Oprávnené_výdavky_obnova!DM120&gt;=0.3,P118&gt;=0.3),1,0)))</f>
        <v/>
      </c>
      <c r="AC118" s="164" t="str">
        <f t="array" ref="AC118">IF($D118="","",IF(AND(Q118&gt;=0.3,I118="nie",Oprávnené_výdavky_obnova!DN120&gt;=0.3,OR($Q$11=Smrek)),0,IF(AND(Oprávnené_výdavky_obnova!DN120&gt;=0.3,Q118&gt;=0.3),1,0)))</f>
        <v/>
      </c>
      <c r="AD118" s="164" t="str">
        <f t="array" ref="AD118">IF($D118="","",IF(AND(R118&gt;=0.3,I118="nie",Oprávnené_výdavky_obnova!DO120&gt;=0.3,OR($R$11=Smrek)),0,IF(AND(Oprávnené_výdavky_obnova!DO120&gt;=0.3,R118&gt;=0.3),1,0)))</f>
        <v/>
      </c>
      <c r="AE118" s="164" t="str">
        <f t="array" ref="AE118">IF($D118="","",IF(AND(S118&gt;=0.3,I118="nie",Oprávnené_výdavky_obnova!DP120&gt;=0.3,OR($S$11=Smrek)),0,IF(AND(Oprávnené_výdavky_obnova!DP120&gt;=0.3,S118&gt;=0.3),1,0)))</f>
        <v/>
      </c>
      <c r="AF118" s="164">
        <f t="shared" si="11"/>
        <v>0</v>
      </c>
      <c r="AG118" s="164" t="str">
        <f t="array" ref="AG118">IF($D118="","",IF(AND(J118&gt;=0.1,I118="nie",Oprávnené_výdavky_obnova!DG120&gt;=0.1,OR($J$11=Smrek)),0,IF(AND(Oprávnené_výdavky_obnova!DG120&gt;=0.1,J118&gt;=0.1),1,0)))</f>
        <v/>
      </c>
      <c r="AH118" s="164" t="str">
        <f t="array" ref="AH118">IF($D118="","",IF(AND(K118&gt;=0.1,I118="nie",Oprávnené_výdavky_obnova!DH120&gt;=0.1,OR($K$11=Smrek)),0,IF(AND(Oprávnené_výdavky_obnova!DH120&gt;=0.1,K118&gt;=0.1),1,0)))</f>
        <v/>
      </c>
      <c r="AI118" s="164" t="str">
        <f t="array" ref="AI118">IF($D118="","",IF(AND(L118&gt;=0.1,I118="nie",Oprávnené_výdavky_obnova!DI120&gt;=0.1,OR($L$11=Smrek)),0,IF(AND(Oprávnené_výdavky_obnova!DI120&gt;=0.1,L118&gt;=0.1),1,0)))</f>
        <v/>
      </c>
      <c r="AJ118" s="164" t="str">
        <f t="array" ref="AJ118">IF($D118="","",IF(AND(M118&gt;=0.1,I118="nie",Oprávnené_výdavky_obnova!DJ120&gt;=0.1,OR($M$11=Smrek)),0,IF(AND(Oprávnené_výdavky_obnova!DJ120&gt;=0.1,M118&gt;=0.1),1,0)))</f>
        <v/>
      </c>
      <c r="AK118" s="164" t="str">
        <f t="array" ref="AK118">IF($D118="","",IF(AND(N118&gt;=0.1,I118="nie",Oprávnené_výdavky_obnova!DK120&gt;=0.1,OR($N$11=Smrek)),0,IF(AND(Oprávnené_výdavky_obnova!DK120&gt;=0.1,N118&gt;=0.1),1,0)))</f>
        <v/>
      </c>
      <c r="AL118" s="164" t="str">
        <f t="array" ref="AL118">IF($D118="","",IF(AND(O118&gt;=0.1,I118="nie",Oprávnené_výdavky_obnova!DL120&gt;=0.1,OR($O$11=Smrek)),0,IF(AND(Oprávnené_výdavky_obnova!DL120&gt;=0.1,O118&gt;=0.1),1,0)))</f>
        <v/>
      </c>
      <c r="AM118" s="164" t="str">
        <f t="array" ref="AM118">IF($D118="","",IF(AND(P118&gt;=0.1,I118="nie",Oprávnené_výdavky_obnova!DM120&gt;=0.1,OR($P$11=Smrek)),0,IF(AND(Oprávnené_výdavky_obnova!DM120&gt;=0.1,P118&gt;=0.1),1,0)))</f>
        <v/>
      </c>
      <c r="AN118" s="164" t="str">
        <f t="array" ref="AN118">IF($D118="","",IF(AND(Q118&gt;=0.1,I118="nie",Oprávnené_výdavky_obnova!DN120&gt;=0.1,OR($Q$11=Smrek)),0,IF(AND(Oprávnené_výdavky_obnova!DN120&gt;=0.1,Q118&gt;=0.1),1,0)))</f>
        <v/>
      </c>
      <c r="AO118" s="164" t="str">
        <f t="array" ref="AO118">IF($D118="","",IF(AND(R118&gt;=0.1,I118="nie",Oprávnené_výdavky_obnova!DO120&gt;=0.1,OR($R$11=Smrek)),0,IF(AND(Oprávnené_výdavky_obnova!DO120&gt;=0.1,R118&gt;=0.1),1,0)))</f>
        <v/>
      </c>
      <c r="AP118" s="164" t="str">
        <f t="array" ref="AP118">IF($D118="","",IF(AND(S118&gt;=0.1,I118="nie",Oprávnené_výdavky_obnova!DP120&gt;=0.1,OR($S$11=Smrek)),0,IF(AND(Oprávnené_výdavky_obnova!DP120&gt;=0.1,S118&gt;=0.1),1,0)))</f>
        <v/>
      </c>
      <c r="AQ118" s="164">
        <f t="shared" si="12"/>
        <v>0</v>
      </c>
      <c r="AR118" s="132">
        <f t="shared" si="13"/>
        <v>0</v>
      </c>
      <c r="AS118" s="132" t="str">
        <f t="shared" si="14"/>
        <v/>
      </c>
      <c r="AT118" s="164">
        <f>IF(AND(J118="",OR(Oprávnené_výdavky_obnova!CW120&gt;0,Oprávnené_výdavky_obnova!DG120&gt;0)),1,0)</f>
        <v>0</v>
      </c>
      <c r="AU118" s="164">
        <f>IF(AND(K118="",OR(Oprávnené_výdavky_obnova!CX120&gt;0,Oprávnené_výdavky_obnova!DH120&gt;0)),1,0)</f>
        <v>0</v>
      </c>
      <c r="AV118" s="164">
        <f>IF(AND(L118="",OR(Oprávnené_výdavky_obnova!CY120&gt;0,Oprávnené_výdavky_obnova!DI120&gt;0)),1,0)</f>
        <v>0</v>
      </c>
      <c r="AW118" s="164">
        <f>IF(AND(M118="",OR(Oprávnené_výdavky_obnova!CZ120&gt;0,Oprávnené_výdavky_obnova!DJ120&gt;0)),1,0)</f>
        <v>0</v>
      </c>
      <c r="AX118" s="164">
        <f>IF(AND(N118="",OR(Oprávnené_výdavky_obnova!DA120&gt;0,Oprávnené_výdavky_obnova!DK120&gt;0)),1,0)</f>
        <v>0</v>
      </c>
      <c r="AY118" s="164">
        <f>IF(AND(O118="",OR(Oprávnené_výdavky_obnova!DB120&gt;0,Oprávnené_výdavky_obnova!DL120&gt;0)),1,0)</f>
        <v>0</v>
      </c>
      <c r="AZ118" s="164">
        <f>IF(AND(P118="",OR(Oprávnené_výdavky_obnova!DC120&gt;0,Oprávnené_výdavky_obnova!DM120&gt;0)),1,0)</f>
        <v>0</v>
      </c>
      <c r="BA118" s="164">
        <f>IF(AND(Q118="",OR(Oprávnené_výdavky_obnova!DD120&gt;0,Oprávnené_výdavky_obnova!DN120&gt;0)),1,0)</f>
        <v>0</v>
      </c>
      <c r="BB118" s="164">
        <f>IF(AND(R118="",OR(Oprávnené_výdavky_obnova!DE120&gt;0,Oprávnené_výdavky_obnova!DO120&gt;0)),1,0)</f>
        <v>0</v>
      </c>
      <c r="BC118" s="164">
        <f>IF(AND(S118="",OR(Oprávnené_výdavky_obnova!DF120&gt;0,Oprávnené_výdavky_obnova!DP120&gt;0)),1,0)</f>
        <v>0</v>
      </c>
      <c r="BE118" s="132">
        <f t="array" ref="BE118">IF(AND($J$13=Smrek,OR(V118&gt;=0.3,AG118&gt;=0.1)),1,0)</f>
        <v>0</v>
      </c>
      <c r="BF118" s="132">
        <f t="array" ref="BF118">IF(AND($JK118=Smrek,OR(W118&gt;=0.3,AH118&gt;=0.1)),1,0)</f>
        <v>0</v>
      </c>
      <c r="BG118" s="132">
        <f t="array" ref="BG118">IF(AND($L$13=Smrek,OR(X118&gt;=0.3,AI118&gt;=0.1)),1,0)</f>
        <v>0</v>
      </c>
      <c r="BH118" s="132">
        <f t="array" ref="BH118">IF(AND($M$13=Smrek,OR(Y118&gt;=0.3,AJ118&gt;=0.1)),1,0)</f>
        <v>0</v>
      </c>
      <c r="BI118" s="132">
        <f t="array" ref="BI118">IF(AND($N$13=Smrek,OR(Z118&gt;=0.3,AK118&gt;=0.1)),1,0)</f>
        <v>0</v>
      </c>
      <c r="BJ118" s="132">
        <f t="array" ref="BJ118">IF(AND($O$13=Smrek,OR(AA118&gt;=0.3,AL118&gt;=0.1)),1,0)</f>
        <v>0</v>
      </c>
      <c r="BK118" s="132">
        <f t="array" ref="BK118">IF(AND($P$13=Smrek,OR(AB118&gt;=0.3,AM118&gt;=0.1)),1,0)</f>
        <v>0</v>
      </c>
      <c r="BL118" s="132">
        <f t="array" ref="BL118">IF(AND($Q$13=Smrek,OR(AC118&gt;=0.3,AN118&gt;=0.1)),1,0)</f>
        <v>0</v>
      </c>
      <c r="BM118" s="132">
        <f t="array" ref="BM118">IF(AND($R$13=Smrek,OR(AD118&gt;=0.3,AO118&gt;=0.1)),1,0)</f>
        <v>0</v>
      </c>
      <c r="BN118" s="132">
        <f t="array" ref="BN118">IF(AND($S$13=Smrek,OR(AE118&gt;=0.3,AP118&gt;=0.1)),1,0)</f>
        <v>0</v>
      </c>
      <c r="BO118" s="206" t="str">
        <f t="shared" si="15"/>
        <v/>
      </c>
    </row>
    <row r="119" spans="1:67" ht="17.100000000000001" customHeight="1" x14ac:dyDescent="0.25">
      <c r="A119" s="144">
        <v>107</v>
      </c>
      <c r="B119" s="180" t="str">
        <f>IF(Oprávnené_výdavky_obnova!AL121="","",Oprávnené_výdavky_obnova!AN121)</f>
        <v/>
      </c>
      <c r="C119" s="181" t="str">
        <f>IF(Oprávnené_výdavky_obnova!AL121="","",Oprávnené_výdavky_obnova!B121)</f>
        <v/>
      </c>
      <c r="D119" s="182" t="str">
        <f>IF(Oprávnené_výdavky_obnova!AL121="","",Oprávnené_výdavky_obnova!AO121)</f>
        <v/>
      </c>
      <c r="E119" s="182" t="str">
        <f>IF(Oprávnené_výdavky_obnova!AL121="","",Oprávnené_výdavky_obnova!AP121)</f>
        <v/>
      </c>
      <c r="F119" s="182" t="str">
        <f>IF(Oprávnené_výdavky_obnova!AL121="","",Oprávnené_výdavky_obnova!AQ121)</f>
        <v/>
      </c>
      <c r="G119" s="183" t="str">
        <f>IF(Oprávnené_výdavky_obnova!AL121="","",Oprávnené_výdavky_obnova!I121)</f>
        <v/>
      </c>
      <c r="H119" s="208" t="str">
        <f>IF(D119="","",SUMIFS(Oprávnené_výdavky_obnova!$K$15:$K$214,JPRL,BO119,Oprávnené_výdavky_obnova!$J$15:$J$214,Oprávnené_výdavky_obnova!$CC$8)+SUMIFS(Oprávnené_výdavky_obnova!$K$15:$K$214,JPRL,BO119,Oprávnené_výdavky_obnova!$J$15:$J$214,Oprávnené_výdavky_obnova!$CC$9))</f>
        <v/>
      </c>
      <c r="I119" s="179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32">
        <f t="array" ref="T119">IF(AND(D119&lt;&gt;"",OR($J$11=Smrek,$K$11=Smrek,$L$11=Smrek,$M$11=Smrek,$N$11=Smrek,$O$11=Smrek,$P$11=Smrek,$Q$11=Smrek,$R$11=Smrek,$S$11=Smrek)),1,0)</f>
        <v>0</v>
      </c>
      <c r="U119" s="132">
        <f t="shared" si="10"/>
        <v>0</v>
      </c>
      <c r="V119" s="164" t="str">
        <f t="array" ref="V119">IF($D119="","",IF(AND(J119&gt;=0.3,I119="nie",Oprávnené_výdavky_obnova!DG121&gt;=0.3,OR($J$11=Smrek)),0,IF(AND(Oprávnené_výdavky_obnova!DG121&gt;=0.3,J119&gt;=0.3),1,0)))</f>
        <v/>
      </c>
      <c r="W119" s="164" t="str">
        <f t="array" ref="W119">IF($D119="","",IF(AND(K119&gt;=0.3,I119="nie",Oprávnené_výdavky_obnova!DH121&gt;=0.3,OR($K$11=Smrek)),0,IF(AND(Oprávnené_výdavky_obnova!DH121&gt;=0.3,K119&gt;=0.3),1,0)))</f>
        <v/>
      </c>
      <c r="X119" s="164" t="str">
        <f t="array" ref="X119">IF($D119="","",IF(AND(L119&gt;=0.3,I119="nie",Oprávnené_výdavky_obnova!DI121&gt;=0.3,OR($L$11=Smrek)),0,IF(AND(Oprávnené_výdavky_obnova!DI121&gt;=0.3,L119&gt;=0.3),1,0)))</f>
        <v/>
      </c>
      <c r="Y119" s="164" t="str">
        <f t="array" ref="Y119">IF($D119="","",IF(AND(M119&gt;=0.3,I119="nie",Oprávnené_výdavky_obnova!DJ121&gt;=0.3,OR($M$11=Smrek)),0,IF(AND(Oprávnené_výdavky_obnova!DJ121&gt;=0.3,M119&gt;=0.3),1,0)))</f>
        <v/>
      </c>
      <c r="Z119" s="164" t="str">
        <f t="array" ref="Z119">IF($D119="","",IF(AND(N119&gt;=0.3,I119="nie",Oprávnené_výdavky_obnova!DK121&gt;=0.3,OR($N$11=Smrek)),0,IF(AND(Oprávnené_výdavky_obnova!DK121&gt;=0.3,N119&gt;=0.3),1,0)))</f>
        <v/>
      </c>
      <c r="AA119" s="164" t="str">
        <f t="array" ref="AA119">IF($D119="","",IF(AND(O119&gt;=0.3,I119="nie",Oprávnené_výdavky_obnova!DL121&gt;=0.3,OR($O$11=Smrek)),0,IF(AND(Oprávnené_výdavky_obnova!DL121&gt;=0.3,O119&gt;=0.3),1,0)))</f>
        <v/>
      </c>
      <c r="AB119" s="164" t="str">
        <f t="array" ref="AB119">IF($D119="","",IF(AND(P119&gt;=0.3,I119="nie",Oprávnené_výdavky_obnova!DM121&gt;=0.3,OR($P$11=Smrek)),0,IF(AND(Oprávnené_výdavky_obnova!DM121&gt;=0.3,P119&gt;=0.3),1,0)))</f>
        <v/>
      </c>
      <c r="AC119" s="164" t="str">
        <f t="array" ref="AC119">IF($D119="","",IF(AND(Q119&gt;=0.3,I119="nie",Oprávnené_výdavky_obnova!DN121&gt;=0.3,OR($Q$11=Smrek)),0,IF(AND(Oprávnené_výdavky_obnova!DN121&gt;=0.3,Q119&gt;=0.3),1,0)))</f>
        <v/>
      </c>
      <c r="AD119" s="164" t="str">
        <f t="array" ref="AD119">IF($D119="","",IF(AND(R119&gt;=0.3,I119="nie",Oprávnené_výdavky_obnova!DO121&gt;=0.3,OR($R$11=Smrek)),0,IF(AND(Oprávnené_výdavky_obnova!DO121&gt;=0.3,R119&gt;=0.3),1,0)))</f>
        <v/>
      </c>
      <c r="AE119" s="164" t="str">
        <f t="array" ref="AE119">IF($D119="","",IF(AND(S119&gt;=0.3,I119="nie",Oprávnené_výdavky_obnova!DP121&gt;=0.3,OR($S$11=Smrek)),0,IF(AND(Oprávnené_výdavky_obnova!DP121&gt;=0.3,S119&gt;=0.3),1,0)))</f>
        <v/>
      </c>
      <c r="AF119" s="164">
        <f t="shared" si="11"/>
        <v>0</v>
      </c>
      <c r="AG119" s="164" t="str">
        <f t="array" ref="AG119">IF($D119="","",IF(AND(J119&gt;=0.1,I119="nie",Oprávnené_výdavky_obnova!DG121&gt;=0.1,OR($J$11=Smrek)),0,IF(AND(Oprávnené_výdavky_obnova!DG121&gt;=0.1,J119&gt;=0.1),1,0)))</f>
        <v/>
      </c>
      <c r="AH119" s="164" t="str">
        <f t="array" ref="AH119">IF($D119="","",IF(AND(K119&gt;=0.1,I119="nie",Oprávnené_výdavky_obnova!DH121&gt;=0.1,OR($K$11=Smrek)),0,IF(AND(Oprávnené_výdavky_obnova!DH121&gt;=0.1,K119&gt;=0.1),1,0)))</f>
        <v/>
      </c>
      <c r="AI119" s="164" t="str">
        <f t="array" ref="AI119">IF($D119="","",IF(AND(L119&gt;=0.1,I119="nie",Oprávnené_výdavky_obnova!DI121&gt;=0.1,OR($L$11=Smrek)),0,IF(AND(Oprávnené_výdavky_obnova!DI121&gt;=0.1,L119&gt;=0.1),1,0)))</f>
        <v/>
      </c>
      <c r="AJ119" s="164" t="str">
        <f t="array" ref="AJ119">IF($D119="","",IF(AND(M119&gt;=0.1,I119="nie",Oprávnené_výdavky_obnova!DJ121&gt;=0.1,OR($M$11=Smrek)),0,IF(AND(Oprávnené_výdavky_obnova!DJ121&gt;=0.1,M119&gt;=0.1),1,0)))</f>
        <v/>
      </c>
      <c r="AK119" s="164" t="str">
        <f t="array" ref="AK119">IF($D119="","",IF(AND(N119&gt;=0.1,I119="nie",Oprávnené_výdavky_obnova!DK121&gt;=0.1,OR($N$11=Smrek)),0,IF(AND(Oprávnené_výdavky_obnova!DK121&gt;=0.1,N119&gt;=0.1),1,0)))</f>
        <v/>
      </c>
      <c r="AL119" s="164" t="str">
        <f t="array" ref="AL119">IF($D119="","",IF(AND(O119&gt;=0.1,I119="nie",Oprávnené_výdavky_obnova!DL121&gt;=0.1,OR($O$11=Smrek)),0,IF(AND(Oprávnené_výdavky_obnova!DL121&gt;=0.1,O119&gt;=0.1),1,0)))</f>
        <v/>
      </c>
      <c r="AM119" s="164" t="str">
        <f t="array" ref="AM119">IF($D119="","",IF(AND(P119&gt;=0.1,I119="nie",Oprávnené_výdavky_obnova!DM121&gt;=0.1,OR($P$11=Smrek)),0,IF(AND(Oprávnené_výdavky_obnova!DM121&gt;=0.1,P119&gt;=0.1),1,0)))</f>
        <v/>
      </c>
      <c r="AN119" s="164" t="str">
        <f t="array" ref="AN119">IF($D119="","",IF(AND(Q119&gt;=0.1,I119="nie",Oprávnené_výdavky_obnova!DN121&gt;=0.1,OR($Q$11=Smrek)),0,IF(AND(Oprávnené_výdavky_obnova!DN121&gt;=0.1,Q119&gt;=0.1),1,0)))</f>
        <v/>
      </c>
      <c r="AO119" s="164" t="str">
        <f t="array" ref="AO119">IF($D119="","",IF(AND(R119&gt;=0.1,I119="nie",Oprávnené_výdavky_obnova!DO121&gt;=0.1,OR($R$11=Smrek)),0,IF(AND(Oprávnené_výdavky_obnova!DO121&gt;=0.1,R119&gt;=0.1),1,0)))</f>
        <v/>
      </c>
      <c r="AP119" s="164" t="str">
        <f t="array" ref="AP119">IF($D119="","",IF(AND(S119&gt;=0.1,I119="nie",Oprávnené_výdavky_obnova!DP121&gt;=0.1,OR($S$11=Smrek)),0,IF(AND(Oprávnené_výdavky_obnova!DP121&gt;=0.1,S119&gt;=0.1),1,0)))</f>
        <v/>
      </c>
      <c r="AQ119" s="164">
        <f t="shared" si="12"/>
        <v>0</v>
      </c>
      <c r="AR119" s="132">
        <f t="shared" si="13"/>
        <v>0</v>
      </c>
      <c r="AS119" s="132" t="str">
        <f t="shared" si="14"/>
        <v/>
      </c>
      <c r="AT119" s="164">
        <f>IF(AND(J119="",OR(Oprávnené_výdavky_obnova!CW121&gt;0,Oprávnené_výdavky_obnova!DG121&gt;0)),1,0)</f>
        <v>0</v>
      </c>
      <c r="AU119" s="164">
        <f>IF(AND(K119="",OR(Oprávnené_výdavky_obnova!CX121&gt;0,Oprávnené_výdavky_obnova!DH121&gt;0)),1,0)</f>
        <v>0</v>
      </c>
      <c r="AV119" s="164">
        <f>IF(AND(L119="",OR(Oprávnené_výdavky_obnova!CY121&gt;0,Oprávnené_výdavky_obnova!DI121&gt;0)),1,0)</f>
        <v>0</v>
      </c>
      <c r="AW119" s="164">
        <f>IF(AND(M119="",OR(Oprávnené_výdavky_obnova!CZ121&gt;0,Oprávnené_výdavky_obnova!DJ121&gt;0)),1,0)</f>
        <v>0</v>
      </c>
      <c r="AX119" s="164">
        <f>IF(AND(N119="",OR(Oprávnené_výdavky_obnova!DA121&gt;0,Oprávnené_výdavky_obnova!DK121&gt;0)),1,0)</f>
        <v>0</v>
      </c>
      <c r="AY119" s="164">
        <f>IF(AND(O119="",OR(Oprávnené_výdavky_obnova!DB121&gt;0,Oprávnené_výdavky_obnova!DL121&gt;0)),1,0)</f>
        <v>0</v>
      </c>
      <c r="AZ119" s="164">
        <f>IF(AND(P119="",OR(Oprávnené_výdavky_obnova!DC121&gt;0,Oprávnené_výdavky_obnova!DM121&gt;0)),1,0)</f>
        <v>0</v>
      </c>
      <c r="BA119" s="164">
        <f>IF(AND(Q119="",OR(Oprávnené_výdavky_obnova!DD121&gt;0,Oprávnené_výdavky_obnova!DN121&gt;0)),1,0)</f>
        <v>0</v>
      </c>
      <c r="BB119" s="164">
        <f>IF(AND(R119="",OR(Oprávnené_výdavky_obnova!DE121&gt;0,Oprávnené_výdavky_obnova!DO121&gt;0)),1,0)</f>
        <v>0</v>
      </c>
      <c r="BC119" s="164">
        <f>IF(AND(S119="",OR(Oprávnené_výdavky_obnova!DF121&gt;0,Oprávnené_výdavky_obnova!DP121&gt;0)),1,0)</f>
        <v>0</v>
      </c>
      <c r="BE119" s="132">
        <f t="array" ref="BE119">IF(AND($J$13=Smrek,OR(V119&gt;=0.3,AG119&gt;=0.1)),1,0)</f>
        <v>0</v>
      </c>
      <c r="BF119" s="132">
        <f t="array" ref="BF119">IF(AND($JK119=Smrek,OR(W119&gt;=0.3,AH119&gt;=0.1)),1,0)</f>
        <v>0</v>
      </c>
      <c r="BG119" s="132">
        <f t="array" ref="BG119">IF(AND($L$13=Smrek,OR(X119&gt;=0.3,AI119&gt;=0.1)),1,0)</f>
        <v>0</v>
      </c>
      <c r="BH119" s="132">
        <f t="array" ref="BH119">IF(AND($M$13=Smrek,OR(Y119&gt;=0.3,AJ119&gt;=0.1)),1,0)</f>
        <v>0</v>
      </c>
      <c r="BI119" s="132">
        <f t="array" ref="BI119">IF(AND($N$13=Smrek,OR(Z119&gt;=0.3,AK119&gt;=0.1)),1,0)</f>
        <v>0</v>
      </c>
      <c r="BJ119" s="132">
        <f t="array" ref="BJ119">IF(AND($O$13=Smrek,OR(AA119&gt;=0.3,AL119&gt;=0.1)),1,0)</f>
        <v>0</v>
      </c>
      <c r="BK119" s="132">
        <f t="array" ref="BK119">IF(AND($P$13=Smrek,OR(AB119&gt;=0.3,AM119&gt;=0.1)),1,0)</f>
        <v>0</v>
      </c>
      <c r="BL119" s="132">
        <f t="array" ref="BL119">IF(AND($Q$13=Smrek,OR(AC119&gt;=0.3,AN119&gt;=0.1)),1,0)</f>
        <v>0</v>
      </c>
      <c r="BM119" s="132">
        <f t="array" ref="BM119">IF(AND($R$13=Smrek,OR(AD119&gt;=0.3,AO119&gt;=0.1)),1,0)</f>
        <v>0</v>
      </c>
      <c r="BN119" s="132">
        <f t="array" ref="BN119">IF(AND($S$13=Smrek,OR(AE119&gt;=0.3,AP119&gt;=0.1)),1,0)</f>
        <v>0</v>
      </c>
      <c r="BO119" s="206" t="str">
        <f t="shared" si="15"/>
        <v/>
      </c>
    </row>
    <row r="120" spans="1:67" ht="17.100000000000001" customHeight="1" x14ac:dyDescent="0.25">
      <c r="A120" s="144">
        <v>108</v>
      </c>
      <c r="B120" s="180" t="str">
        <f>IF(Oprávnené_výdavky_obnova!AL122="","",Oprávnené_výdavky_obnova!AN122)</f>
        <v/>
      </c>
      <c r="C120" s="181" t="str">
        <f>IF(Oprávnené_výdavky_obnova!AL122="","",Oprávnené_výdavky_obnova!B122)</f>
        <v/>
      </c>
      <c r="D120" s="182" t="str">
        <f>IF(Oprávnené_výdavky_obnova!AL122="","",Oprávnené_výdavky_obnova!AO122)</f>
        <v/>
      </c>
      <c r="E120" s="182" t="str">
        <f>IF(Oprávnené_výdavky_obnova!AL122="","",Oprávnené_výdavky_obnova!AP122)</f>
        <v/>
      </c>
      <c r="F120" s="182" t="str">
        <f>IF(Oprávnené_výdavky_obnova!AL122="","",Oprávnené_výdavky_obnova!AQ122)</f>
        <v/>
      </c>
      <c r="G120" s="183" t="str">
        <f>IF(Oprávnené_výdavky_obnova!AL122="","",Oprávnené_výdavky_obnova!I122)</f>
        <v/>
      </c>
      <c r="H120" s="208" t="str">
        <f>IF(D120="","",SUMIFS(Oprávnené_výdavky_obnova!$K$15:$K$214,JPRL,BO120,Oprávnené_výdavky_obnova!$J$15:$J$214,Oprávnené_výdavky_obnova!$CC$8)+SUMIFS(Oprávnené_výdavky_obnova!$K$15:$K$214,JPRL,BO120,Oprávnené_výdavky_obnova!$J$15:$J$214,Oprávnené_výdavky_obnova!$CC$9))</f>
        <v/>
      </c>
      <c r="I120" s="179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32">
        <f t="array" ref="T120">IF(AND(D120&lt;&gt;"",OR($J$11=Smrek,$K$11=Smrek,$L$11=Smrek,$M$11=Smrek,$N$11=Smrek,$O$11=Smrek,$P$11=Smrek,$Q$11=Smrek,$R$11=Smrek,$S$11=Smrek)),1,0)</f>
        <v>0</v>
      </c>
      <c r="U120" s="132">
        <f t="shared" si="10"/>
        <v>0</v>
      </c>
      <c r="V120" s="164" t="str">
        <f t="array" ref="V120">IF($D120="","",IF(AND(J120&gt;=0.3,I120="nie",Oprávnené_výdavky_obnova!DG122&gt;=0.3,OR($J$11=Smrek)),0,IF(AND(Oprávnené_výdavky_obnova!DG122&gt;=0.3,J120&gt;=0.3),1,0)))</f>
        <v/>
      </c>
      <c r="W120" s="164" t="str">
        <f t="array" ref="W120">IF($D120="","",IF(AND(K120&gt;=0.3,I120="nie",Oprávnené_výdavky_obnova!DH122&gt;=0.3,OR($K$11=Smrek)),0,IF(AND(Oprávnené_výdavky_obnova!DH122&gt;=0.3,K120&gt;=0.3),1,0)))</f>
        <v/>
      </c>
      <c r="X120" s="164" t="str">
        <f t="array" ref="X120">IF($D120="","",IF(AND(L120&gt;=0.3,I120="nie",Oprávnené_výdavky_obnova!DI122&gt;=0.3,OR($L$11=Smrek)),0,IF(AND(Oprávnené_výdavky_obnova!DI122&gt;=0.3,L120&gt;=0.3),1,0)))</f>
        <v/>
      </c>
      <c r="Y120" s="164" t="str">
        <f t="array" ref="Y120">IF($D120="","",IF(AND(M120&gt;=0.3,I120="nie",Oprávnené_výdavky_obnova!DJ122&gt;=0.3,OR($M$11=Smrek)),0,IF(AND(Oprávnené_výdavky_obnova!DJ122&gt;=0.3,M120&gt;=0.3),1,0)))</f>
        <v/>
      </c>
      <c r="Z120" s="164" t="str">
        <f t="array" ref="Z120">IF($D120="","",IF(AND(N120&gt;=0.3,I120="nie",Oprávnené_výdavky_obnova!DK122&gt;=0.3,OR($N$11=Smrek)),0,IF(AND(Oprávnené_výdavky_obnova!DK122&gt;=0.3,N120&gt;=0.3),1,0)))</f>
        <v/>
      </c>
      <c r="AA120" s="164" t="str">
        <f t="array" ref="AA120">IF($D120="","",IF(AND(O120&gt;=0.3,I120="nie",Oprávnené_výdavky_obnova!DL122&gt;=0.3,OR($O$11=Smrek)),0,IF(AND(Oprávnené_výdavky_obnova!DL122&gt;=0.3,O120&gt;=0.3),1,0)))</f>
        <v/>
      </c>
      <c r="AB120" s="164" t="str">
        <f t="array" ref="AB120">IF($D120="","",IF(AND(P120&gt;=0.3,I120="nie",Oprávnené_výdavky_obnova!DM122&gt;=0.3,OR($P$11=Smrek)),0,IF(AND(Oprávnené_výdavky_obnova!DM122&gt;=0.3,P120&gt;=0.3),1,0)))</f>
        <v/>
      </c>
      <c r="AC120" s="164" t="str">
        <f t="array" ref="AC120">IF($D120="","",IF(AND(Q120&gt;=0.3,I120="nie",Oprávnené_výdavky_obnova!DN122&gt;=0.3,OR($Q$11=Smrek)),0,IF(AND(Oprávnené_výdavky_obnova!DN122&gt;=0.3,Q120&gt;=0.3),1,0)))</f>
        <v/>
      </c>
      <c r="AD120" s="164" t="str">
        <f t="array" ref="AD120">IF($D120="","",IF(AND(R120&gt;=0.3,I120="nie",Oprávnené_výdavky_obnova!DO122&gt;=0.3,OR($R$11=Smrek)),0,IF(AND(Oprávnené_výdavky_obnova!DO122&gt;=0.3,R120&gt;=0.3),1,0)))</f>
        <v/>
      </c>
      <c r="AE120" s="164" t="str">
        <f t="array" ref="AE120">IF($D120="","",IF(AND(S120&gt;=0.3,I120="nie",Oprávnené_výdavky_obnova!DP122&gt;=0.3,OR($S$11=Smrek)),0,IF(AND(Oprávnené_výdavky_obnova!DP122&gt;=0.3,S120&gt;=0.3),1,0)))</f>
        <v/>
      </c>
      <c r="AF120" s="164">
        <f t="shared" si="11"/>
        <v>0</v>
      </c>
      <c r="AG120" s="164" t="str">
        <f t="array" ref="AG120">IF($D120="","",IF(AND(J120&gt;=0.1,I120="nie",Oprávnené_výdavky_obnova!DG122&gt;=0.1,OR($J$11=Smrek)),0,IF(AND(Oprávnené_výdavky_obnova!DG122&gt;=0.1,J120&gt;=0.1),1,0)))</f>
        <v/>
      </c>
      <c r="AH120" s="164" t="str">
        <f t="array" ref="AH120">IF($D120="","",IF(AND(K120&gt;=0.1,I120="nie",Oprávnené_výdavky_obnova!DH122&gt;=0.1,OR($K$11=Smrek)),0,IF(AND(Oprávnené_výdavky_obnova!DH122&gt;=0.1,K120&gt;=0.1),1,0)))</f>
        <v/>
      </c>
      <c r="AI120" s="164" t="str">
        <f t="array" ref="AI120">IF($D120="","",IF(AND(L120&gt;=0.1,I120="nie",Oprávnené_výdavky_obnova!DI122&gt;=0.1,OR($L$11=Smrek)),0,IF(AND(Oprávnené_výdavky_obnova!DI122&gt;=0.1,L120&gt;=0.1),1,0)))</f>
        <v/>
      </c>
      <c r="AJ120" s="164" t="str">
        <f t="array" ref="AJ120">IF($D120="","",IF(AND(M120&gt;=0.1,I120="nie",Oprávnené_výdavky_obnova!DJ122&gt;=0.1,OR($M$11=Smrek)),0,IF(AND(Oprávnené_výdavky_obnova!DJ122&gt;=0.1,M120&gt;=0.1),1,0)))</f>
        <v/>
      </c>
      <c r="AK120" s="164" t="str">
        <f t="array" ref="AK120">IF($D120="","",IF(AND(N120&gt;=0.1,I120="nie",Oprávnené_výdavky_obnova!DK122&gt;=0.1,OR($N$11=Smrek)),0,IF(AND(Oprávnené_výdavky_obnova!DK122&gt;=0.1,N120&gt;=0.1),1,0)))</f>
        <v/>
      </c>
      <c r="AL120" s="164" t="str">
        <f t="array" ref="AL120">IF($D120="","",IF(AND(O120&gt;=0.1,I120="nie",Oprávnené_výdavky_obnova!DL122&gt;=0.1,OR($O$11=Smrek)),0,IF(AND(Oprávnené_výdavky_obnova!DL122&gt;=0.1,O120&gt;=0.1),1,0)))</f>
        <v/>
      </c>
      <c r="AM120" s="164" t="str">
        <f t="array" ref="AM120">IF($D120="","",IF(AND(P120&gt;=0.1,I120="nie",Oprávnené_výdavky_obnova!DM122&gt;=0.1,OR($P$11=Smrek)),0,IF(AND(Oprávnené_výdavky_obnova!DM122&gt;=0.1,P120&gt;=0.1),1,0)))</f>
        <v/>
      </c>
      <c r="AN120" s="164" t="str">
        <f t="array" ref="AN120">IF($D120="","",IF(AND(Q120&gt;=0.1,I120="nie",Oprávnené_výdavky_obnova!DN122&gt;=0.1,OR($Q$11=Smrek)),0,IF(AND(Oprávnené_výdavky_obnova!DN122&gt;=0.1,Q120&gt;=0.1),1,0)))</f>
        <v/>
      </c>
      <c r="AO120" s="164" t="str">
        <f t="array" ref="AO120">IF($D120="","",IF(AND(R120&gt;=0.1,I120="nie",Oprávnené_výdavky_obnova!DO122&gt;=0.1,OR($R$11=Smrek)),0,IF(AND(Oprávnené_výdavky_obnova!DO122&gt;=0.1,R120&gt;=0.1),1,0)))</f>
        <v/>
      </c>
      <c r="AP120" s="164" t="str">
        <f t="array" ref="AP120">IF($D120="","",IF(AND(S120&gt;=0.1,I120="nie",Oprávnené_výdavky_obnova!DP122&gt;=0.1,OR($S$11=Smrek)),0,IF(AND(Oprávnené_výdavky_obnova!DP122&gt;=0.1,S120&gt;=0.1),1,0)))</f>
        <v/>
      </c>
      <c r="AQ120" s="164">
        <f t="shared" si="12"/>
        <v>0</v>
      </c>
      <c r="AR120" s="132">
        <f t="shared" si="13"/>
        <v>0</v>
      </c>
      <c r="AS120" s="132" t="str">
        <f t="shared" si="14"/>
        <v/>
      </c>
      <c r="AT120" s="164">
        <f>IF(AND(J120="",OR(Oprávnené_výdavky_obnova!CW122&gt;0,Oprávnené_výdavky_obnova!DG122&gt;0)),1,0)</f>
        <v>0</v>
      </c>
      <c r="AU120" s="164">
        <f>IF(AND(K120="",OR(Oprávnené_výdavky_obnova!CX122&gt;0,Oprávnené_výdavky_obnova!DH122&gt;0)),1,0)</f>
        <v>0</v>
      </c>
      <c r="AV120" s="164">
        <f>IF(AND(L120="",OR(Oprávnené_výdavky_obnova!CY122&gt;0,Oprávnené_výdavky_obnova!DI122&gt;0)),1,0)</f>
        <v>0</v>
      </c>
      <c r="AW120" s="164">
        <f>IF(AND(M120="",OR(Oprávnené_výdavky_obnova!CZ122&gt;0,Oprávnené_výdavky_obnova!DJ122&gt;0)),1,0)</f>
        <v>0</v>
      </c>
      <c r="AX120" s="164">
        <f>IF(AND(N120="",OR(Oprávnené_výdavky_obnova!DA122&gt;0,Oprávnené_výdavky_obnova!DK122&gt;0)),1,0)</f>
        <v>0</v>
      </c>
      <c r="AY120" s="164">
        <f>IF(AND(O120="",OR(Oprávnené_výdavky_obnova!DB122&gt;0,Oprávnené_výdavky_obnova!DL122&gt;0)),1,0)</f>
        <v>0</v>
      </c>
      <c r="AZ120" s="164">
        <f>IF(AND(P120="",OR(Oprávnené_výdavky_obnova!DC122&gt;0,Oprávnené_výdavky_obnova!DM122&gt;0)),1,0)</f>
        <v>0</v>
      </c>
      <c r="BA120" s="164">
        <f>IF(AND(Q120="",OR(Oprávnené_výdavky_obnova!DD122&gt;0,Oprávnené_výdavky_obnova!DN122&gt;0)),1,0)</f>
        <v>0</v>
      </c>
      <c r="BB120" s="164">
        <f>IF(AND(R120="",OR(Oprávnené_výdavky_obnova!DE122&gt;0,Oprávnené_výdavky_obnova!DO122&gt;0)),1,0)</f>
        <v>0</v>
      </c>
      <c r="BC120" s="164">
        <f>IF(AND(S120="",OR(Oprávnené_výdavky_obnova!DF122&gt;0,Oprávnené_výdavky_obnova!DP122&gt;0)),1,0)</f>
        <v>0</v>
      </c>
      <c r="BE120" s="132">
        <f t="array" ref="BE120">IF(AND($J$13=Smrek,OR(V120&gt;=0.3,AG120&gt;=0.1)),1,0)</f>
        <v>0</v>
      </c>
      <c r="BF120" s="132">
        <f t="array" ref="BF120">IF(AND($JK120=Smrek,OR(W120&gt;=0.3,AH120&gt;=0.1)),1,0)</f>
        <v>0</v>
      </c>
      <c r="BG120" s="132">
        <f t="array" ref="BG120">IF(AND($L$13=Smrek,OR(X120&gt;=0.3,AI120&gt;=0.1)),1,0)</f>
        <v>0</v>
      </c>
      <c r="BH120" s="132">
        <f t="array" ref="BH120">IF(AND($M$13=Smrek,OR(Y120&gt;=0.3,AJ120&gt;=0.1)),1,0)</f>
        <v>0</v>
      </c>
      <c r="BI120" s="132">
        <f t="array" ref="BI120">IF(AND($N$13=Smrek,OR(Z120&gt;=0.3,AK120&gt;=0.1)),1,0)</f>
        <v>0</v>
      </c>
      <c r="BJ120" s="132">
        <f t="array" ref="BJ120">IF(AND($O$13=Smrek,OR(AA120&gt;=0.3,AL120&gt;=0.1)),1,0)</f>
        <v>0</v>
      </c>
      <c r="BK120" s="132">
        <f t="array" ref="BK120">IF(AND($P$13=Smrek,OR(AB120&gt;=0.3,AM120&gt;=0.1)),1,0)</f>
        <v>0</v>
      </c>
      <c r="BL120" s="132">
        <f t="array" ref="BL120">IF(AND($Q$13=Smrek,OR(AC120&gt;=0.3,AN120&gt;=0.1)),1,0)</f>
        <v>0</v>
      </c>
      <c r="BM120" s="132">
        <f t="array" ref="BM120">IF(AND($R$13=Smrek,OR(AD120&gt;=0.3,AO120&gt;=0.1)),1,0)</f>
        <v>0</v>
      </c>
      <c r="BN120" s="132">
        <f t="array" ref="BN120">IF(AND($S$13=Smrek,OR(AE120&gt;=0.3,AP120&gt;=0.1)),1,0)</f>
        <v>0</v>
      </c>
      <c r="BO120" s="206" t="str">
        <f t="shared" si="15"/>
        <v/>
      </c>
    </row>
    <row r="121" spans="1:67" ht="17.100000000000001" customHeight="1" x14ac:dyDescent="0.25">
      <c r="A121" s="144">
        <v>109</v>
      </c>
      <c r="B121" s="180" t="str">
        <f>IF(Oprávnené_výdavky_obnova!AL123="","",Oprávnené_výdavky_obnova!AN123)</f>
        <v/>
      </c>
      <c r="C121" s="181" t="str">
        <f>IF(Oprávnené_výdavky_obnova!AL123="","",Oprávnené_výdavky_obnova!B123)</f>
        <v/>
      </c>
      <c r="D121" s="182" t="str">
        <f>IF(Oprávnené_výdavky_obnova!AL123="","",Oprávnené_výdavky_obnova!AO123)</f>
        <v/>
      </c>
      <c r="E121" s="182" t="str">
        <f>IF(Oprávnené_výdavky_obnova!AL123="","",Oprávnené_výdavky_obnova!AP123)</f>
        <v/>
      </c>
      <c r="F121" s="182" t="str">
        <f>IF(Oprávnené_výdavky_obnova!AL123="","",Oprávnené_výdavky_obnova!AQ123)</f>
        <v/>
      </c>
      <c r="G121" s="183" t="str">
        <f>IF(Oprávnené_výdavky_obnova!AL123="","",Oprávnené_výdavky_obnova!I123)</f>
        <v/>
      </c>
      <c r="H121" s="208" t="str">
        <f>IF(D121="","",SUMIFS(Oprávnené_výdavky_obnova!$K$15:$K$214,JPRL,BO121,Oprávnené_výdavky_obnova!$J$15:$J$214,Oprávnené_výdavky_obnova!$CC$8)+SUMIFS(Oprávnené_výdavky_obnova!$K$15:$K$214,JPRL,BO121,Oprávnené_výdavky_obnova!$J$15:$J$214,Oprávnené_výdavky_obnova!$CC$9))</f>
        <v/>
      </c>
      <c r="I121" s="179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32">
        <f t="array" ref="T121">IF(AND(D121&lt;&gt;"",OR($J$11=Smrek,$K$11=Smrek,$L$11=Smrek,$M$11=Smrek,$N$11=Smrek,$O$11=Smrek,$P$11=Smrek,$Q$11=Smrek,$R$11=Smrek,$S$11=Smrek)),1,0)</f>
        <v>0</v>
      </c>
      <c r="U121" s="132">
        <f t="shared" si="10"/>
        <v>0</v>
      </c>
      <c r="V121" s="164" t="str">
        <f t="array" ref="V121">IF($D121="","",IF(AND(J121&gt;=0.3,I121="nie",Oprávnené_výdavky_obnova!DG123&gt;=0.3,OR($J$11=Smrek)),0,IF(AND(Oprávnené_výdavky_obnova!DG123&gt;=0.3,J121&gt;=0.3),1,0)))</f>
        <v/>
      </c>
      <c r="W121" s="164" t="str">
        <f t="array" ref="W121">IF($D121="","",IF(AND(K121&gt;=0.3,I121="nie",Oprávnené_výdavky_obnova!DH123&gt;=0.3,OR($K$11=Smrek)),0,IF(AND(Oprávnené_výdavky_obnova!DH123&gt;=0.3,K121&gt;=0.3),1,0)))</f>
        <v/>
      </c>
      <c r="X121" s="164" t="str">
        <f t="array" ref="X121">IF($D121="","",IF(AND(L121&gt;=0.3,I121="nie",Oprávnené_výdavky_obnova!DI123&gt;=0.3,OR($L$11=Smrek)),0,IF(AND(Oprávnené_výdavky_obnova!DI123&gt;=0.3,L121&gt;=0.3),1,0)))</f>
        <v/>
      </c>
      <c r="Y121" s="164" t="str">
        <f t="array" ref="Y121">IF($D121="","",IF(AND(M121&gt;=0.3,I121="nie",Oprávnené_výdavky_obnova!DJ123&gt;=0.3,OR($M$11=Smrek)),0,IF(AND(Oprávnené_výdavky_obnova!DJ123&gt;=0.3,M121&gt;=0.3),1,0)))</f>
        <v/>
      </c>
      <c r="Z121" s="164" t="str">
        <f t="array" ref="Z121">IF($D121="","",IF(AND(N121&gt;=0.3,I121="nie",Oprávnené_výdavky_obnova!DK123&gt;=0.3,OR($N$11=Smrek)),0,IF(AND(Oprávnené_výdavky_obnova!DK123&gt;=0.3,N121&gt;=0.3),1,0)))</f>
        <v/>
      </c>
      <c r="AA121" s="164" t="str">
        <f t="array" ref="AA121">IF($D121="","",IF(AND(O121&gt;=0.3,I121="nie",Oprávnené_výdavky_obnova!DL123&gt;=0.3,OR($O$11=Smrek)),0,IF(AND(Oprávnené_výdavky_obnova!DL123&gt;=0.3,O121&gt;=0.3),1,0)))</f>
        <v/>
      </c>
      <c r="AB121" s="164" t="str">
        <f t="array" ref="AB121">IF($D121="","",IF(AND(P121&gt;=0.3,I121="nie",Oprávnené_výdavky_obnova!DM123&gt;=0.3,OR($P$11=Smrek)),0,IF(AND(Oprávnené_výdavky_obnova!DM123&gt;=0.3,P121&gt;=0.3),1,0)))</f>
        <v/>
      </c>
      <c r="AC121" s="164" t="str">
        <f t="array" ref="AC121">IF($D121="","",IF(AND(Q121&gt;=0.3,I121="nie",Oprávnené_výdavky_obnova!DN123&gt;=0.3,OR($Q$11=Smrek)),0,IF(AND(Oprávnené_výdavky_obnova!DN123&gt;=0.3,Q121&gt;=0.3),1,0)))</f>
        <v/>
      </c>
      <c r="AD121" s="164" t="str">
        <f t="array" ref="AD121">IF($D121="","",IF(AND(R121&gt;=0.3,I121="nie",Oprávnené_výdavky_obnova!DO123&gt;=0.3,OR($R$11=Smrek)),0,IF(AND(Oprávnené_výdavky_obnova!DO123&gt;=0.3,R121&gt;=0.3),1,0)))</f>
        <v/>
      </c>
      <c r="AE121" s="164" t="str">
        <f t="array" ref="AE121">IF($D121="","",IF(AND(S121&gt;=0.3,I121="nie",Oprávnené_výdavky_obnova!DP123&gt;=0.3,OR($S$11=Smrek)),0,IF(AND(Oprávnené_výdavky_obnova!DP123&gt;=0.3,S121&gt;=0.3),1,0)))</f>
        <v/>
      </c>
      <c r="AF121" s="164">
        <f t="shared" si="11"/>
        <v>0</v>
      </c>
      <c r="AG121" s="164" t="str">
        <f t="array" ref="AG121">IF($D121="","",IF(AND(J121&gt;=0.1,I121="nie",Oprávnené_výdavky_obnova!DG123&gt;=0.1,OR($J$11=Smrek)),0,IF(AND(Oprávnené_výdavky_obnova!DG123&gt;=0.1,J121&gt;=0.1),1,0)))</f>
        <v/>
      </c>
      <c r="AH121" s="164" t="str">
        <f t="array" ref="AH121">IF($D121="","",IF(AND(K121&gt;=0.1,I121="nie",Oprávnené_výdavky_obnova!DH123&gt;=0.1,OR($K$11=Smrek)),0,IF(AND(Oprávnené_výdavky_obnova!DH123&gt;=0.1,K121&gt;=0.1),1,0)))</f>
        <v/>
      </c>
      <c r="AI121" s="164" t="str">
        <f t="array" ref="AI121">IF($D121="","",IF(AND(L121&gt;=0.1,I121="nie",Oprávnené_výdavky_obnova!DI123&gt;=0.1,OR($L$11=Smrek)),0,IF(AND(Oprávnené_výdavky_obnova!DI123&gt;=0.1,L121&gt;=0.1),1,0)))</f>
        <v/>
      </c>
      <c r="AJ121" s="164" t="str">
        <f t="array" ref="AJ121">IF($D121="","",IF(AND(M121&gt;=0.1,I121="nie",Oprávnené_výdavky_obnova!DJ123&gt;=0.1,OR($M$11=Smrek)),0,IF(AND(Oprávnené_výdavky_obnova!DJ123&gt;=0.1,M121&gt;=0.1),1,0)))</f>
        <v/>
      </c>
      <c r="AK121" s="164" t="str">
        <f t="array" ref="AK121">IF($D121="","",IF(AND(N121&gt;=0.1,I121="nie",Oprávnené_výdavky_obnova!DK123&gt;=0.1,OR($N$11=Smrek)),0,IF(AND(Oprávnené_výdavky_obnova!DK123&gt;=0.1,N121&gt;=0.1),1,0)))</f>
        <v/>
      </c>
      <c r="AL121" s="164" t="str">
        <f t="array" ref="AL121">IF($D121="","",IF(AND(O121&gt;=0.1,I121="nie",Oprávnené_výdavky_obnova!DL123&gt;=0.1,OR($O$11=Smrek)),0,IF(AND(Oprávnené_výdavky_obnova!DL123&gt;=0.1,O121&gt;=0.1),1,0)))</f>
        <v/>
      </c>
      <c r="AM121" s="164" t="str">
        <f t="array" ref="AM121">IF($D121="","",IF(AND(P121&gt;=0.1,I121="nie",Oprávnené_výdavky_obnova!DM123&gt;=0.1,OR($P$11=Smrek)),0,IF(AND(Oprávnené_výdavky_obnova!DM123&gt;=0.1,P121&gt;=0.1),1,0)))</f>
        <v/>
      </c>
      <c r="AN121" s="164" t="str">
        <f t="array" ref="AN121">IF($D121="","",IF(AND(Q121&gt;=0.1,I121="nie",Oprávnené_výdavky_obnova!DN123&gt;=0.1,OR($Q$11=Smrek)),0,IF(AND(Oprávnené_výdavky_obnova!DN123&gt;=0.1,Q121&gt;=0.1),1,0)))</f>
        <v/>
      </c>
      <c r="AO121" s="164" t="str">
        <f t="array" ref="AO121">IF($D121="","",IF(AND(R121&gt;=0.1,I121="nie",Oprávnené_výdavky_obnova!DO123&gt;=0.1,OR($R$11=Smrek)),0,IF(AND(Oprávnené_výdavky_obnova!DO123&gt;=0.1,R121&gt;=0.1),1,0)))</f>
        <v/>
      </c>
      <c r="AP121" s="164" t="str">
        <f t="array" ref="AP121">IF($D121="","",IF(AND(S121&gt;=0.1,I121="nie",Oprávnené_výdavky_obnova!DP123&gt;=0.1,OR($S$11=Smrek)),0,IF(AND(Oprávnené_výdavky_obnova!DP123&gt;=0.1,S121&gt;=0.1),1,0)))</f>
        <v/>
      </c>
      <c r="AQ121" s="164">
        <f t="shared" si="12"/>
        <v>0</v>
      </c>
      <c r="AR121" s="132">
        <f t="shared" si="13"/>
        <v>0</v>
      </c>
      <c r="AS121" s="132" t="str">
        <f t="shared" si="14"/>
        <v/>
      </c>
      <c r="AT121" s="164">
        <f>IF(AND(J121="",OR(Oprávnené_výdavky_obnova!CW123&gt;0,Oprávnené_výdavky_obnova!DG123&gt;0)),1,0)</f>
        <v>0</v>
      </c>
      <c r="AU121" s="164">
        <f>IF(AND(K121="",OR(Oprávnené_výdavky_obnova!CX123&gt;0,Oprávnené_výdavky_obnova!DH123&gt;0)),1,0)</f>
        <v>0</v>
      </c>
      <c r="AV121" s="164">
        <f>IF(AND(L121="",OR(Oprávnené_výdavky_obnova!CY123&gt;0,Oprávnené_výdavky_obnova!DI123&gt;0)),1,0)</f>
        <v>0</v>
      </c>
      <c r="AW121" s="164">
        <f>IF(AND(M121="",OR(Oprávnené_výdavky_obnova!CZ123&gt;0,Oprávnené_výdavky_obnova!DJ123&gt;0)),1,0)</f>
        <v>0</v>
      </c>
      <c r="AX121" s="164">
        <f>IF(AND(N121="",OR(Oprávnené_výdavky_obnova!DA123&gt;0,Oprávnené_výdavky_obnova!DK123&gt;0)),1,0)</f>
        <v>0</v>
      </c>
      <c r="AY121" s="164">
        <f>IF(AND(O121="",OR(Oprávnené_výdavky_obnova!DB123&gt;0,Oprávnené_výdavky_obnova!DL123&gt;0)),1,0)</f>
        <v>0</v>
      </c>
      <c r="AZ121" s="164">
        <f>IF(AND(P121="",OR(Oprávnené_výdavky_obnova!DC123&gt;0,Oprávnené_výdavky_obnova!DM123&gt;0)),1,0)</f>
        <v>0</v>
      </c>
      <c r="BA121" s="164">
        <f>IF(AND(Q121="",OR(Oprávnené_výdavky_obnova!DD123&gt;0,Oprávnené_výdavky_obnova!DN123&gt;0)),1,0)</f>
        <v>0</v>
      </c>
      <c r="BB121" s="164">
        <f>IF(AND(R121="",OR(Oprávnené_výdavky_obnova!DE123&gt;0,Oprávnené_výdavky_obnova!DO123&gt;0)),1,0)</f>
        <v>0</v>
      </c>
      <c r="BC121" s="164">
        <f>IF(AND(S121="",OR(Oprávnené_výdavky_obnova!DF123&gt;0,Oprávnené_výdavky_obnova!DP123&gt;0)),1,0)</f>
        <v>0</v>
      </c>
      <c r="BE121" s="132">
        <f t="array" ref="BE121">IF(AND($J$13=Smrek,OR(V121&gt;=0.3,AG121&gt;=0.1)),1,0)</f>
        <v>0</v>
      </c>
      <c r="BF121" s="132">
        <f t="array" ref="BF121">IF(AND($JK121=Smrek,OR(W121&gt;=0.3,AH121&gt;=0.1)),1,0)</f>
        <v>0</v>
      </c>
      <c r="BG121" s="132">
        <f t="array" ref="BG121">IF(AND($L$13=Smrek,OR(X121&gt;=0.3,AI121&gt;=0.1)),1,0)</f>
        <v>0</v>
      </c>
      <c r="BH121" s="132">
        <f t="array" ref="BH121">IF(AND($M$13=Smrek,OR(Y121&gt;=0.3,AJ121&gt;=0.1)),1,0)</f>
        <v>0</v>
      </c>
      <c r="BI121" s="132">
        <f t="array" ref="BI121">IF(AND($N$13=Smrek,OR(Z121&gt;=0.3,AK121&gt;=0.1)),1,0)</f>
        <v>0</v>
      </c>
      <c r="BJ121" s="132">
        <f t="array" ref="BJ121">IF(AND($O$13=Smrek,OR(AA121&gt;=0.3,AL121&gt;=0.1)),1,0)</f>
        <v>0</v>
      </c>
      <c r="BK121" s="132">
        <f t="array" ref="BK121">IF(AND($P$13=Smrek,OR(AB121&gt;=0.3,AM121&gt;=0.1)),1,0)</f>
        <v>0</v>
      </c>
      <c r="BL121" s="132">
        <f t="array" ref="BL121">IF(AND($Q$13=Smrek,OR(AC121&gt;=0.3,AN121&gt;=0.1)),1,0)</f>
        <v>0</v>
      </c>
      <c r="BM121" s="132">
        <f t="array" ref="BM121">IF(AND($R$13=Smrek,OR(AD121&gt;=0.3,AO121&gt;=0.1)),1,0)</f>
        <v>0</v>
      </c>
      <c r="BN121" s="132">
        <f t="array" ref="BN121">IF(AND($S$13=Smrek,OR(AE121&gt;=0.3,AP121&gt;=0.1)),1,0)</f>
        <v>0</v>
      </c>
      <c r="BO121" s="206" t="str">
        <f t="shared" si="15"/>
        <v/>
      </c>
    </row>
    <row r="122" spans="1:67" ht="17.100000000000001" customHeight="1" x14ac:dyDescent="0.25">
      <c r="A122" s="144">
        <v>110</v>
      </c>
      <c r="B122" s="180" t="str">
        <f>IF(Oprávnené_výdavky_obnova!AL124="","",Oprávnené_výdavky_obnova!AN124)</f>
        <v/>
      </c>
      <c r="C122" s="181" t="str">
        <f>IF(Oprávnené_výdavky_obnova!AL124="","",Oprávnené_výdavky_obnova!B124)</f>
        <v/>
      </c>
      <c r="D122" s="182" t="str">
        <f>IF(Oprávnené_výdavky_obnova!AL124="","",Oprávnené_výdavky_obnova!AO124)</f>
        <v/>
      </c>
      <c r="E122" s="182" t="str">
        <f>IF(Oprávnené_výdavky_obnova!AL124="","",Oprávnené_výdavky_obnova!AP124)</f>
        <v/>
      </c>
      <c r="F122" s="182" t="str">
        <f>IF(Oprávnené_výdavky_obnova!AL124="","",Oprávnené_výdavky_obnova!AQ124)</f>
        <v/>
      </c>
      <c r="G122" s="183" t="str">
        <f>IF(Oprávnené_výdavky_obnova!AL124="","",Oprávnené_výdavky_obnova!I124)</f>
        <v/>
      </c>
      <c r="H122" s="208" t="str">
        <f>IF(D122="","",SUMIFS(Oprávnené_výdavky_obnova!$K$15:$K$214,JPRL,BO122,Oprávnené_výdavky_obnova!$J$15:$J$214,Oprávnené_výdavky_obnova!$CC$8)+SUMIFS(Oprávnené_výdavky_obnova!$K$15:$K$214,JPRL,BO122,Oprávnené_výdavky_obnova!$J$15:$J$214,Oprávnené_výdavky_obnova!$CC$9))</f>
        <v/>
      </c>
      <c r="I122" s="179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32">
        <f t="array" ref="T122">IF(AND(D122&lt;&gt;"",OR($J$11=Smrek,$K$11=Smrek,$L$11=Smrek,$M$11=Smrek,$N$11=Smrek,$O$11=Smrek,$P$11=Smrek,$Q$11=Smrek,$R$11=Smrek,$S$11=Smrek)),1,0)</f>
        <v>0</v>
      </c>
      <c r="U122" s="132">
        <f t="shared" si="10"/>
        <v>0</v>
      </c>
      <c r="V122" s="164" t="str">
        <f t="array" ref="V122">IF($D122="","",IF(AND(J122&gt;=0.3,I122="nie",Oprávnené_výdavky_obnova!DG124&gt;=0.3,OR($J$11=Smrek)),0,IF(AND(Oprávnené_výdavky_obnova!DG124&gt;=0.3,J122&gt;=0.3),1,0)))</f>
        <v/>
      </c>
      <c r="W122" s="164" t="str">
        <f t="array" ref="W122">IF($D122="","",IF(AND(K122&gt;=0.3,I122="nie",Oprávnené_výdavky_obnova!DH124&gt;=0.3,OR($K$11=Smrek)),0,IF(AND(Oprávnené_výdavky_obnova!DH124&gt;=0.3,K122&gt;=0.3),1,0)))</f>
        <v/>
      </c>
      <c r="X122" s="164" t="str">
        <f t="array" ref="X122">IF($D122="","",IF(AND(L122&gt;=0.3,I122="nie",Oprávnené_výdavky_obnova!DI124&gt;=0.3,OR($L$11=Smrek)),0,IF(AND(Oprávnené_výdavky_obnova!DI124&gt;=0.3,L122&gt;=0.3),1,0)))</f>
        <v/>
      </c>
      <c r="Y122" s="164" t="str">
        <f t="array" ref="Y122">IF($D122="","",IF(AND(M122&gt;=0.3,I122="nie",Oprávnené_výdavky_obnova!DJ124&gt;=0.3,OR($M$11=Smrek)),0,IF(AND(Oprávnené_výdavky_obnova!DJ124&gt;=0.3,M122&gt;=0.3),1,0)))</f>
        <v/>
      </c>
      <c r="Z122" s="164" t="str">
        <f t="array" ref="Z122">IF($D122="","",IF(AND(N122&gt;=0.3,I122="nie",Oprávnené_výdavky_obnova!DK124&gt;=0.3,OR($N$11=Smrek)),0,IF(AND(Oprávnené_výdavky_obnova!DK124&gt;=0.3,N122&gt;=0.3),1,0)))</f>
        <v/>
      </c>
      <c r="AA122" s="164" t="str">
        <f t="array" ref="AA122">IF($D122="","",IF(AND(O122&gt;=0.3,I122="nie",Oprávnené_výdavky_obnova!DL124&gt;=0.3,OR($O$11=Smrek)),0,IF(AND(Oprávnené_výdavky_obnova!DL124&gt;=0.3,O122&gt;=0.3),1,0)))</f>
        <v/>
      </c>
      <c r="AB122" s="164" t="str">
        <f t="array" ref="AB122">IF($D122="","",IF(AND(P122&gt;=0.3,I122="nie",Oprávnené_výdavky_obnova!DM124&gt;=0.3,OR($P$11=Smrek)),0,IF(AND(Oprávnené_výdavky_obnova!DM124&gt;=0.3,P122&gt;=0.3),1,0)))</f>
        <v/>
      </c>
      <c r="AC122" s="164" t="str">
        <f t="array" ref="AC122">IF($D122="","",IF(AND(Q122&gt;=0.3,I122="nie",Oprávnené_výdavky_obnova!DN124&gt;=0.3,OR($Q$11=Smrek)),0,IF(AND(Oprávnené_výdavky_obnova!DN124&gt;=0.3,Q122&gt;=0.3),1,0)))</f>
        <v/>
      </c>
      <c r="AD122" s="164" t="str">
        <f t="array" ref="AD122">IF($D122="","",IF(AND(R122&gt;=0.3,I122="nie",Oprávnené_výdavky_obnova!DO124&gt;=0.3,OR($R$11=Smrek)),0,IF(AND(Oprávnené_výdavky_obnova!DO124&gt;=0.3,R122&gt;=0.3),1,0)))</f>
        <v/>
      </c>
      <c r="AE122" s="164" t="str">
        <f t="array" ref="AE122">IF($D122="","",IF(AND(S122&gt;=0.3,I122="nie",Oprávnené_výdavky_obnova!DP124&gt;=0.3,OR($S$11=Smrek)),0,IF(AND(Oprávnené_výdavky_obnova!DP124&gt;=0.3,S122&gt;=0.3),1,0)))</f>
        <v/>
      </c>
      <c r="AF122" s="164">
        <f t="shared" si="11"/>
        <v>0</v>
      </c>
      <c r="AG122" s="164" t="str">
        <f t="array" ref="AG122">IF($D122="","",IF(AND(J122&gt;=0.1,I122="nie",Oprávnené_výdavky_obnova!DG124&gt;=0.1,OR($J$11=Smrek)),0,IF(AND(Oprávnené_výdavky_obnova!DG124&gt;=0.1,J122&gt;=0.1),1,0)))</f>
        <v/>
      </c>
      <c r="AH122" s="164" t="str">
        <f t="array" ref="AH122">IF($D122="","",IF(AND(K122&gt;=0.1,I122="nie",Oprávnené_výdavky_obnova!DH124&gt;=0.1,OR($K$11=Smrek)),0,IF(AND(Oprávnené_výdavky_obnova!DH124&gt;=0.1,K122&gt;=0.1),1,0)))</f>
        <v/>
      </c>
      <c r="AI122" s="164" t="str">
        <f t="array" ref="AI122">IF($D122="","",IF(AND(L122&gt;=0.1,I122="nie",Oprávnené_výdavky_obnova!DI124&gt;=0.1,OR($L$11=Smrek)),0,IF(AND(Oprávnené_výdavky_obnova!DI124&gt;=0.1,L122&gt;=0.1),1,0)))</f>
        <v/>
      </c>
      <c r="AJ122" s="164" t="str">
        <f t="array" ref="AJ122">IF($D122="","",IF(AND(M122&gt;=0.1,I122="nie",Oprávnené_výdavky_obnova!DJ124&gt;=0.1,OR($M$11=Smrek)),0,IF(AND(Oprávnené_výdavky_obnova!DJ124&gt;=0.1,M122&gt;=0.1),1,0)))</f>
        <v/>
      </c>
      <c r="AK122" s="164" t="str">
        <f t="array" ref="AK122">IF($D122="","",IF(AND(N122&gt;=0.1,I122="nie",Oprávnené_výdavky_obnova!DK124&gt;=0.1,OR($N$11=Smrek)),0,IF(AND(Oprávnené_výdavky_obnova!DK124&gt;=0.1,N122&gt;=0.1),1,0)))</f>
        <v/>
      </c>
      <c r="AL122" s="164" t="str">
        <f t="array" ref="AL122">IF($D122="","",IF(AND(O122&gt;=0.1,I122="nie",Oprávnené_výdavky_obnova!DL124&gt;=0.1,OR($O$11=Smrek)),0,IF(AND(Oprávnené_výdavky_obnova!DL124&gt;=0.1,O122&gt;=0.1),1,0)))</f>
        <v/>
      </c>
      <c r="AM122" s="164" t="str">
        <f t="array" ref="AM122">IF($D122="","",IF(AND(P122&gt;=0.1,I122="nie",Oprávnené_výdavky_obnova!DM124&gt;=0.1,OR($P$11=Smrek)),0,IF(AND(Oprávnené_výdavky_obnova!DM124&gt;=0.1,P122&gt;=0.1),1,0)))</f>
        <v/>
      </c>
      <c r="AN122" s="164" t="str">
        <f t="array" ref="AN122">IF($D122="","",IF(AND(Q122&gt;=0.1,I122="nie",Oprávnené_výdavky_obnova!DN124&gt;=0.1,OR($Q$11=Smrek)),0,IF(AND(Oprávnené_výdavky_obnova!DN124&gt;=0.1,Q122&gt;=0.1),1,0)))</f>
        <v/>
      </c>
      <c r="AO122" s="164" t="str">
        <f t="array" ref="AO122">IF($D122="","",IF(AND(R122&gt;=0.1,I122="nie",Oprávnené_výdavky_obnova!DO124&gt;=0.1,OR($R$11=Smrek)),0,IF(AND(Oprávnené_výdavky_obnova!DO124&gt;=0.1,R122&gt;=0.1),1,0)))</f>
        <v/>
      </c>
      <c r="AP122" s="164" t="str">
        <f t="array" ref="AP122">IF($D122="","",IF(AND(S122&gt;=0.1,I122="nie",Oprávnené_výdavky_obnova!DP124&gt;=0.1,OR($S$11=Smrek)),0,IF(AND(Oprávnené_výdavky_obnova!DP124&gt;=0.1,S122&gt;=0.1),1,0)))</f>
        <v/>
      </c>
      <c r="AQ122" s="164">
        <f t="shared" si="12"/>
        <v>0</v>
      </c>
      <c r="AR122" s="132">
        <f t="shared" si="13"/>
        <v>0</v>
      </c>
      <c r="AS122" s="132" t="str">
        <f t="shared" si="14"/>
        <v/>
      </c>
      <c r="AT122" s="164">
        <f>IF(AND(J122="",OR(Oprávnené_výdavky_obnova!CW124&gt;0,Oprávnené_výdavky_obnova!DG124&gt;0)),1,0)</f>
        <v>0</v>
      </c>
      <c r="AU122" s="164">
        <f>IF(AND(K122="",OR(Oprávnené_výdavky_obnova!CX124&gt;0,Oprávnené_výdavky_obnova!DH124&gt;0)),1,0)</f>
        <v>0</v>
      </c>
      <c r="AV122" s="164">
        <f>IF(AND(L122="",OR(Oprávnené_výdavky_obnova!CY124&gt;0,Oprávnené_výdavky_obnova!DI124&gt;0)),1,0)</f>
        <v>0</v>
      </c>
      <c r="AW122" s="164">
        <f>IF(AND(M122="",OR(Oprávnené_výdavky_obnova!CZ124&gt;0,Oprávnené_výdavky_obnova!DJ124&gt;0)),1,0)</f>
        <v>0</v>
      </c>
      <c r="AX122" s="164">
        <f>IF(AND(N122="",OR(Oprávnené_výdavky_obnova!DA124&gt;0,Oprávnené_výdavky_obnova!DK124&gt;0)),1,0)</f>
        <v>0</v>
      </c>
      <c r="AY122" s="164">
        <f>IF(AND(O122="",OR(Oprávnené_výdavky_obnova!DB124&gt;0,Oprávnené_výdavky_obnova!DL124&gt;0)),1,0)</f>
        <v>0</v>
      </c>
      <c r="AZ122" s="164">
        <f>IF(AND(P122="",OR(Oprávnené_výdavky_obnova!DC124&gt;0,Oprávnené_výdavky_obnova!DM124&gt;0)),1,0)</f>
        <v>0</v>
      </c>
      <c r="BA122" s="164">
        <f>IF(AND(Q122="",OR(Oprávnené_výdavky_obnova!DD124&gt;0,Oprávnené_výdavky_obnova!DN124&gt;0)),1,0)</f>
        <v>0</v>
      </c>
      <c r="BB122" s="164">
        <f>IF(AND(R122="",OR(Oprávnené_výdavky_obnova!DE124&gt;0,Oprávnené_výdavky_obnova!DO124&gt;0)),1,0)</f>
        <v>0</v>
      </c>
      <c r="BC122" s="164">
        <f>IF(AND(S122="",OR(Oprávnené_výdavky_obnova!DF124&gt;0,Oprávnené_výdavky_obnova!DP124&gt;0)),1,0)</f>
        <v>0</v>
      </c>
      <c r="BE122" s="132">
        <f t="array" ref="BE122">IF(AND($J$13=Smrek,OR(V122&gt;=0.3,AG122&gt;=0.1)),1,0)</f>
        <v>0</v>
      </c>
      <c r="BF122" s="132">
        <f t="array" ref="BF122">IF(AND($JK122=Smrek,OR(W122&gt;=0.3,AH122&gt;=0.1)),1,0)</f>
        <v>0</v>
      </c>
      <c r="BG122" s="132">
        <f t="array" ref="BG122">IF(AND($L$13=Smrek,OR(X122&gt;=0.3,AI122&gt;=0.1)),1,0)</f>
        <v>0</v>
      </c>
      <c r="BH122" s="132">
        <f t="array" ref="BH122">IF(AND($M$13=Smrek,OR(Y122&gt;=0.3,AJ122&gt;=0.1)),1,0)</f>
        <v>0</v>
      </c>
      <c r="BI122" s="132">
        <f t="array" ref="BI122">IF(AND($N$13=Smrek,OR(Z122&gt;=0.3,AK122&gt;=0.1)),1,0)</f>
        <v>0</v>
      </c>
      <c r="BJ122" s="132">
        <f t="array" ref="BJ122">IF(AND($O$13=Smrek,OR(AA122&gt;=0.3,AL122&gt;=0.1)),1,0)</f>
        <v>0</v>
      </c>
      <c r="BK122" s="132">
        <f t="array" ref="BK122">IF(AND($P$13=Smrek,OR(AB122&gt;=0.3,AM122&gt;=0.1)),1,0)</f>
        <v>0</v>
      </c>
      <c r="BL122" s="132">
        <f t="array" ref="BL122">IF(AND($Q$13=Smrek,OR(AC122&gt;=0.3,AN122&gt;=0.1)),1,0)</f>
        <v>0</v>
      </c>
      <c r="BM122" s="132">
        <f t="array" ref="BM122">IF(AND($R$13=Smrek,OR(AD122&gt;=0.3,AO122&gt;=0.1)),1,0)</f>
        <v>0</v>
      </c>
      <c r="BN122" s="132">
        <f t="array" ref="BN122">IF(AND($S$13=Smrek,OR(AE122&gt;=0.3,AP122&gt;=0.1)),1,0)</f>
        <v>0</v>
      </c>
      <c r="BO122" s="206" t="str">
        <f t="shared" si="15"/>
        <v/>
      </c>
    </row>
    <row r="123" spans="1:67" ht="17.100000000000001" customHeight="1" x14ac:dyDescent="0.25">
      <c r="A123" s="144">
        <v>111</v>
      </c>
      <c r="B123" s="180" t="str">
        <f>IF(Oprávnené_výdavky_obnova!AL125="","",Oprávnené_výdavky_obnova!AN125)</f>
        <v/>
      </c>
      <c r="C123" s="181" t="str">
        <f>IF(Oprávnené_výdavky_obnova!AL125="","",Oprávnené_výdavky_obnova!B125)</f>
        <v/>
      </c>
      <c r="D123" s="182" t="str">
        <f>IF(Oprávnené_výdavky_obnova!AL125="","",Oprávnené_výdavky_obnova!AO125)</f>
        <v/>
      </c>
      <c r="E123" s="182" t="str">
        <f>IF(Oprávnené_výdavky_obnova!AL125="","",Oprávnené_výdavky_obnova!AP125)</f>
        <v/>
      </c>
      <c r="F123" s="182" t="str">
        <f>IF(Oprávnené_výdavky_obnova!AL125="","",Oprávnené_výdavky_obnova!AQ125)</f>
        <v/>
      </c>
      <c r="G123" s="183" t="str">
        <f>IF(Oprávnené_výdavky_obnova!AL125="","",Oprávnené_výdavky_obnova!I125)</f>
        <v/>
      </c>
      <c r="H123" s="208" t="str">
        <f>IF(D123="","",SUMIFS(Oprávnené_výdavky_obnova!$K$15:$K$214,JPRL,BO123,Oprávnené_výdavky_obnova!$J$15:$J$214,Oprávnené_výdavky_obnova!$CC$8)+SUMIFS(Oprávnené_výdavky_obnova!$K$15:$K$214,JPRL,BO123,Oprávnené_výdavky_obnova!$J$15:$J$214,Oprávnené_výdavky_obnova!$CC$9))</f>
        <v/>
      </c>
      <c r="I123" s="179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32">
        <f t="array" ref="T123">IF(AND(D123&lt;&gt;"",OR($J$11=Smrek,$K$11=Smrek,$L$11=Smrek,$M$11=Smrek,$N$11=Smrek,$O$11=Smrek,$P$11=Smrek,$Q$11=Smrek,$R$11=Smrek,$S$11=Smrek)),1,0)</f>
        <v>0</v>
      </c>
      <c r="U123" s="132">
        <f t="shared" si="10"/>
        <v>0</v>
      </c>
      <c r="V123" s="164" t="str">
        <f t="array" ref="V123">IF($D123="","",IF(AND(J123&gt;=0.3,I123="nie",Oprávnené_výdavky_obnova!DG125&gt;=0.3,OR($J$11=Smrek)),0,IF(AND(Oprávnené_výdavky_obnova!DG125&gt;=0.3,J123&gt;=0.3),1,0)))</f>
        <v/>
      </c>
      <c r="W123" s="164" t="str">
        <f t="array" ref="W123">IF($D123="","",IF(AND(K123&gt;=0.3,I123="nie",Oprávnené_výdavky_obnova!DH125&gt;=0.3,OR($K$11=Smrek)),0,IF(AND(Oprávnené_výdavky_obnova!DH125&gt;=0.3,K123&gt;=0.3),1,0)))</f>
        <v/>
      </c>
      <c r="X123" s="164" t="str">
        <f t="array" ref="X123">IF($D123="","",IF(AND(L123&gt;=0.3,I123="nie",Oprávnené_výdavky_obnova!DI125&gt;=0.3,OR($L$11=Smrek)),0,IF(AND(Oprávnené_výdavky_obnova!DI125&gt;=0.3,L123&gt;=0.3),1,0)))</f>
        <v/>
      </c>
      <c r="Y123" s="164" t="str">
        <f t="array" ref="Y123">IF($D123="","",IF(AND(M123&gt;=0.3,I123="nie",Oprávnené_výdavky_obnova!DJ125&gt;=0.3,OR($M$11=Smrek)),0,IF(AND(Oprávnené_výdavky_obnova!DJ125&gt;=0.3,M123&gt;=0.3),1,0)))</f>
        <v/>
      </c>
      <c r="Z123" s="164" t="str">
        <f t="array" ref="Z123">IF($D123="","",IF(AND(N123&gt;=0.3,I123="nie",Oprávnené_výdavky_obnova!DK125&gt;=0.3,OR($N$11=Smrek)),0,IF(AND(Oprávnené_výdavky_obnova!DK125&gt;=0.3,N123&gt;=0.3),1,0)))</f>
        <v/>
      </c>
      <c r="AA123" s="164" t="str">
        <f t="array" ref="AA123">IF($D123="","",IF(AND(O123&gt;=0.3,I123="nie",Oprávnené_výdavky_obnova!DL125&gt;=0.3,OR($O$11=Smrek)),0,IF(AND(Oprávnené_výdavky_obnova!DL125&gt;=0.3,O123&gt;=0.3),1,0)))</f>
        <v/>
      </c>
      <c r="AB123" s="164" t="str">
        <f t="array" ref="AB123">IF($D123="","",IF(AND(P123&gt;=0.3,I123="nie",Oprávnené_výdavky_obnova!DM125&gt;=0.3,OR($P$11=Smrek)),0,IF(AND(Oprávnené_výdavky_obnova!DM125&gt;=0.3,P123&gt;=0.3),1,0)))</f>
        <v/>
      </c>
      <c r="AC123" s="164" t="str">
        <f t="array" ref="AC123">IF($D123="","",IF(AND(Q123&gt;=0.3,I123="nie",Oprávnené_výdavky_obnova!DN125&gt;=0.3,OR($Q$11=Smrek)),0,IF(AND(Oprávnené_výdavky_obnova!DN125&gt;=0.3,Q123&gt;=0.3),1,0)))</f>
        <v/>
      </c>
      <c r="AD123" s="164" t="str">
        <f t="array" ref="AD123">IF($D123="","",IF(AND(R123&gt;=0.3,I123="nie",Oprávnené_výdavky_obnova!DO125&gt;=0.3,OR($R$11=Smrek)),0,IF(AND(Oprávnené_výdavky_obnova!DO125&gt;=0.3,R123&gt;=0.3),1,0)))</f>
        <v/>
      </c>
      <c r="AE123" s="164" t="str">
        <f t="array" ref="AE123">IF($D123="","",IF(AND(S123&gt;=0.3,I123="nie",Oprávnené_výdavky_obnova!DP125&gt;=0.3,OR($S$11=Smrek)),0,IF(AND(Oprávnené_výdavky_obnova!DP125&gt;=0.3,S123&gt;=0.3),1,0)))</f>
        <v/>
      </c>
      <c r="AF123" s="164">
        <f t="shared" si="11"/>
        <v>0</v>
      </c>
      <c r="AG123" s="164" t="str">
        <f t="array" ref="AG123">IF($D123="","",IF(AND(J123&gt;=0.1,I123="nie",Oprávnené_výdavky_obnova!DG125&gt;=0.1,OR($J$11=Smrek)),0,IF(AND(Oprávnené_výdavky_obnova!DG125&gt;=0.1,J123&gt;=0.1),1,0)))</f>
        <v/>
      </c>
      <c r="AH123" s="164" t="str">
        <f t="array" ref="AH123">IF($D123="","",IF(AND(K123&gt;=0.1,I123="nie",Oprávnené_výdavky_obnova!DH125&gt;=0.1,OR($K$11=Smrek)),0,IF(AND(Oprávnené_výdavky_obnova!DH125&gt;=0.1,K123&gt;=0.1),1,0)))</f>
        <v/>
      </c>
      <c r="AI123" s="164" t="str">
        <f t="array" ref="AI123">IF($D123="","",IF(AND(L123&gt;=0.1,I123="nie",Oprávnené_výdavky_obnova!DI125&gt;=0.1,OR($L$11=Smrek)),0,IF(AND(Oprávnené_výdavky_obnova!DI125&gt;=0.1,L123&gt;=0.1),1,0)))</f>
        <v/>
      </c>
      <c r="AJ123" s="164" t="str">
        <f t="array" ref="AJ123">IF($D123="","",IF(AND(M123&gt;=0.1,I123="nie",Oprávnené_výdavky_obnova!DJ125&gt;=0.1,OR($M$11=Smrek)),0,IF(AND(Oprávnené_výdavky_obnova!DJ125&gt;=0.1,M123&gt;=0.1),1,0)))</f>
        <v/>
      </c>
      <c r="AK123" s="164" t="str">
        <f t="array" ref="AK123">IF($D123="","",IF(AND(N123&gt;=0.1,I123="nie",Oprávnené_výdavky_obnova!DK125&gt;=0.1,OR($N$11=Smrek)),0,IF(AND(Oprávnené_výdavky_obnova!DK125&gt;=0.1,N123&gt;=0.1),1,0)))</f>
        <v/>
      </c>
      <c r="AL123" s="164" t="str">
        <f t="array" ref="AL123">IF($D123="","",IF(AND(O123&gt;=0.1,I123="nie",Oprávnené_výdavky_obnova!DL125&gt;=0.1,OR($O$11=Smrek)),0,IF(AND(Oprávnené_výdavky_obnova!DL125&gt;=0.1,O123&gt;=0.1),1,0)))</f>
        <v/>
      </c>
      <c r="AM123" s="164" t="str">
        <f t="array" ref="AM123">IF($D123="","",IF(AND(P123&gt;=0.1,I123="nie",Oprávnené_výdavky_obnova!DM125&gt;=0.1,OR($P$11=Smrek)),0,IF(AND(Oprávnené_výdavky_obnova!DM125&gt;=0.1,P123&gt;=0.1),1,0)))</f>
        <v/>
      </c>
      <c r="AN123" s="164" t="str">
        <f t="array" ref="AN123">IF($D123="","",IF(AND(Q123&gt;=0.1,I123="nie",Oprávnené_výdavky_obnova!DN125&gt;=0.1,OR($Q$11=Smrek)),0,IF(AND(Oprávnené_výdavky_obnova!DN125&gt;=0.1,Q123&gt;=0.1),1,0)))</f>
        <v/>
      </c>
      <c r="AO123" s="164" t="str">
        <f t="array" ref="AO123">IF($D123="","",IF(AND(R123&gt;=0.1,I123="nie",Oprávnené_výdavky_obnova!DO125&gt;=0.1,OR($R$11=Smrek)),0,IF(AND(Oprávnené_výdavky_obnova!DO125&gt;=0.1,R123&gt;=0.1),1,0)))</f>
        <v/>
      </c>
      <c r="AP123" s="164" t="str">
        <f t="array" ref="AP123">IF($D123="","",IF(AND(S123&gt;=0.1,I123="nie",Oprávnené_výdavky_obnova!DP125&gt;=0.1,OR($S$11=Smrek)),0,IF(AND(Oprávnené_výdavky_obnova!DP125&gt;=0.1,S123&gt;=0.1),1,0)))</f>
        <v/>
      </c>
      <c r="AQ123" s="164">
        <f t="shared" si="12"/>
        <v>0</v>
      </c>
      <c r="AR123" s="132">
        <f t="shared" si="13"/>
        <v>0</v>
      </c>
      <c r="AS123" s="132" t="str">
        <f t="shared" si="14"/>
        <v/>
      </c>
      <c r="AT123" s="164">
        <f>IF(AND(J123="",OR(Oprávnené_výdavky_obnova!CW125&gt;0,Oprávnené_výdavky_obnova!DG125&gt;0)),1,0)</f>
        <v>0</v>
      </c>
      <c r="AU123" s="164">
        <f>IF(AND(K123="",OR(Oprávnené_výdavky_obnova!CX125&gt;0,Oprávnené_výdavky_obnova!DH125&gt;0)),1,0)</f>
        <v>0</v>
      </c>
      <c r="AV123" s="164">
        <f>IF(AND(L123="",OR(Oprávnené_výdavky_obnova!CY125&gt;0,Oprávnené_výdavky_obnova!DI125&gt;0)),1,0)</f>
        <v>0</v>
      </c>
      <c r="AW123" s="164">
        <f>IF(AND(M123="",OR(Oprávnené_výdavky_obnova!CZ125&gt;0,Oprávnené_výdavky_obnova!DJ125&gt;0)),1,0)</f>
        <v>0</v>
      </c>
      <c r="AX123" s="164">
        <f>IF(AND(N123="",OR(Oprávnené_výdavky_obnova!DA125&gt;0,Oprávnené_výdavky_obnova!DK125&gt;0)),1,0)</f>
        <v>0</v>
      </c>
      <c r="AY123" s="164">
        <f>IF(AND(O123="",OR(Oprávnené_výdavky_obnova!DB125&gt;0,Oprávnené_výdavky_obnova!DL125&gt;0)),1,0)</f>
        <v>0</v>
      </c>
      <c r="AZ123" s="164">
        <f>IF(AND(P123="",OR(Oprávnené_výdavky_obnova!DC125&gt;0,Oprávnené_výdavky_obnova!DM125&gt;0)),1,0)</f>
        <v>0</v>
      </c>
      <c r="BA123" s="164">
        <f>IF(AND(Q123="",OR(Oprávnené_výdavky_obnova!DD125&gt;0,Oprávnené_výdavky_obnova!DN125&gt;0)),1,0)</f>
        <v>0</v>
      </c>
      <c r="BB123" s="164">
        <f>IF(AND(R123="",OR(Oprávnené_výdavky_obnova!DE125&gt;0,Oprávnené_výdavky_obnova!DO125&gt;0)),1,0)</f>
        <v>0</v>
      </c>
      <c r="BC123" s="164">
        <f>IF(AND(S123="",OR(Oprávnené_výdavky_obnova!DF125&gt;0,Oprávnené_výdavky_obnova!DP125&gt;0)),1,0)</f>
        <v>0</v>
      </c>
      <c r="BE123" s="132">
        <f t="array" ref="BE123">IF(AND($J$13=Smrek,OR(V123&gt;=0.3,AG123&gt;=0.1)),1,0)</f>
        <v>0</v>
      </c>
      <c r="BF123" s="132">
        <f t="array" ref="BF123">IF(AND($JK123=Smrek,OR(W123&gt;=0.3,AH123&gt;=0.1)),1,0)</f>
        <v>0</v>
      </c>
      <c r="BG123" s="132">
        <f t="array" ref="BG123">IF(AND($L$13=Smrek,OR(X123&gt;=0.3,AI123&gt;=0.1)),1,0)</f>
        <v>0</v>
      </c>
      <c r="BH123" s="132">
        <f t="array" ref="BH123">IF(AND($M$13=Smrek,OR(Y123&gt;=0.3,AJ123&gt;=0.1)),1,0)</f>
        <v>0</v>
      </c>
      <c r="BI123" s="132">
        <f t="array" ref="BI123">IF(AND($N$13=Smrek,OR(Z123&gt;=0.3,AK123&gt;=0.1)),1,0)</f>
        <v>0</v>
      </c>
      <c r="BJ123" s="132">
        <f t="array" ref="BJ123">IF(AND($O$13=Smrek,OR(AA123&gt;=0.3,AL123&gt;=0.1)),1,0)</f>
        <v>0</v>
      </c>
      <c r="BK123" s="132">
        <f t="array" ref="BK123">IF(AND($P$13=Smrek,OR(AB123&gt;=0.3,AM123&gt;=0.1)),1,0)</f>
        <v>0</v>
      </c>
      <c r="BL123" s="132">
        <f t="array" ref="BL123">IF(AND($Q$13=Smrek,OR(AC123&gt;=0.3,AN123&gt;=0.1)),1,0)</f>
        <v>0</v>
      </c>
      <c r="BM123" s="132">
        <f t="array" ref="BM123">IF(AND($R$13=Smrek,OR(AD123&gt;=0.3,AO123&gt;=0.1)),1,0)</f>
        <v>0</v>
      </c>
      <c r="BN123" s="132">
        <f t="array" ref="BN123">IF(AND($S$13=Smrek,OR(AE123&gt;=0.3,AP123&gt;=0.1)),1,0)</f>
        <v>0</v>
      </c>
      <c r="BO123" s="206" t="str">
        <f t="shared" si="15"/>
        <v/>
      </c>
    </row>
    <row r="124" spans="1:67" ht="17.100000000000001" customHeight="1" x14ac:dyDescent="0.25">
      <c r="A124" s="144">
        <v>112</v>
      </c>
      <c r="B124" s="180" t="str">
        <f>IF(Oprávnené_výdavky_obnova!AL126="","",Oprávnené_výdavky_obnova!AN126)</f>
        <v/>
      </c>
      <c r="C124" s="181" t="str">
        <f>IF(Oprávnené_výdavky_obnova!AL126="","",Oprávnené_výdavky_obnova!B126)</f>
        <v/>
      </c>
      <c r="D124" s="182" t="str">
        <f>IF(Oprávnené_výdavky_obnova!AL126="","",Oprávnené_výdavky_obnova!AO126)</f>
        <v/>
      </c>
      <c r="E124" s="182" t="str">
        <f>IF(Oprávnené_výdavky_obnova!AL126="","",Oprávnené_výdavky_obnova!AP126)</f>
        <v/>
      </c>
      <c r="F124" s="182" t="str">
        <f>IF(Oprávnené_výdavky_obnova!AL126="","",Oprávnené_výdavky_obnova!AQ126)</f>
        <v/>
      </c>
      <c r="G124" s="183" t="str">
        <f>IF(Oprávnené_výdavky_obnova!AL126="","",Oprávnené_výdavky_obnova!I126)</f>
        <v/>
      </c>
      <c r="H124" s="208" t="str">
        <f>IF(D124="","",SUMIFS(Oprávnené_výdavky_obnova!$K$15:$K$214,JPRL,BO124,Oprávnené_výdavky_obnova!$J$15:$J$214,Oprávnené_výdavky_obnova!$CC$8)+SUMIFS(Oprávnené_výdavky_obnova!$K$15:$K$214,JPRL,BO124,Oprávnené_výdavky_obnova!$J$15:$J$214,Oprávnené_výdavky_obnova!$CC$9))</f>
        <v/>
      </c>
      <c r="I124" s="179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32">
        <f t="array" ref="T124">IF(AND(D124&lt;&gt;"",OR($J$11=Smrek,$K$11=Smrek,$L$11=Smrek,$M$11=Smrek,$N$11=Smrek,$O$11=Smrek,$P$11=Smrek,$Q$11=Smrek,$R$11=Smrek,$S$11=Smrek)),1,0)</f>
        <v>0</v>
      </c>
      <c r="U124" s="132">
        <f t="shared" si="10"/>
        <v>0</v>
      </c>
      <c r="V124" s="164" t="str">
        <f t="array" ref="V124">IF($D124="","",IF(AND(J124&gt;=0.3,I124="nie",Oprávnené_výdavky_obnova!DG126&gt;=0.3,OR($J$11=Smrek)),0,IF(AND(Oprávnené_výdavky_obnova!DG126&gt;=0.3,J124&gt;=0.3),1,0)))</f>
        <v/>
      </c>
      <c r="W124" s="164" t="str">
        <f t="array" ref="W124">IF($D124="","",IF(AND(K124&gt;=0.3,I124="nie",Oprávnené_výdavky_obnova!DH126&gt;=0.3,OR($K$11=Smrek)),0,IF(AND(Oprávnené_výdavky_obnova!DH126&gt;=0.3,K124&gt;=0.3),1,0)))</f>
        <v/>
      </c>
      <c r="X124" s="164" t="str">
        <f t="array" ref="X124">IF($D124="","",IF(AND(L124&gt;=0.3,I124="nie",Oprávnené_výdavky_obnova!DI126&gt;=0.3,OR($L$11=Smrek)),0,IF(AND(Oprávnené_výdavky_obnova!DI126&gt;=0.3,L124&gt;=0.3),1,0)))</f>
        <v/>
      </c>
      <c r="Y124" s="164" t="str">
        <f t="array" ref="Y124">IF($D124="","",IF(AND(M124&gt;=0.3,I124="nie",Oprávnené_výdavky_obnova!DJ126&gt;=0.3,OR($M$11=Smrek)),0,IF(AND(Oprávnené_výdavky_obnova!DJ126&gt;=0.3,M124&gt;=0.3),1,0)))</f>
        <v/>
      </c>
      <c r="Z124" s="164" t="str">
        <f t="array" ref="Z124">IF($D124="","",IF(AND(N124&gt;=0.3,I124="nie",Oprávnené_výdavky_obnova!DK126&gt;=0.3,OR($N$11=Smrek)),0,IF(AND(Oprávnené_výdavky_obnova!DK126&gt;=0.3,N124&gt;=0.3),1,0)))</f>
        <v/>
      </c>
      <c r="AA124" s="164" t="str">
        <f t="array" ref="AA124">IF($D124="","",IF(AND(O124&gt;=0.3,I124="nie",Oprávnené_výdavky_obnova!DL126&gt;=0.3,OR($O$11=Smrek)),0,IF(AND(Oprávnené_výdavky_obnova!DL126&gt;=0.3,O124&gt;=0.3),1,0)))</f>
        <v/>
      </c>
      <c r="AB124" s="164" t="str">
        <f t="array" ref="AB124">IF($D124="","",IF(AND(P124&gt;=0.3,I124="nie",Oprávnené_výdavky_obnova!DM126&gt;=0.3,OR($P$11=Smrek)),0,IF(AND(Oprávnené_výdavky_obnova!DM126&gt;=0.3,P124&gt;=0.3),1,0)))</f>
        <v/>
      </c>
      <c r="AC124" s="164" t="str">
        <f t="array" ref="AC124">IF($D124="","",IF(AND(Q124&gt;=0.3,I124="nie",Oprávnené_výdavky_obnova!DN126&gt;=0.3,OR($Q$11=Smrek)),0,IF(AND(Oprávnené_výdavky_obnova!DN126&gt;=0.3,Q124&gt;=0.3),1,0)))</f>
        <v/>
      </c>
      <c r="AD124" s="164" t="str">
        <f t="array" ref="AD124">IF($D124="","",IF(AND(R124&gt;=0.3,I124="nie",Oprávnené_výdavky_obnova!DO126&gt;=0.3,OR($R$11=Smrek)),0,IF(AND(Oprávnené_výdavky_obnova!DO126&gt;=0.3,R124&gt;=0.3),1,0)))</f>
        <v/>
      </c>
      <c r="AE124" s="164" t="str">
        <f t="array" ref="AE124">IF($D124="","",IF(AND(S124&gt;=0.3,I124="nie",Oprávnené_výdavky_obnova!DP126&gt;=0.3,OR($S$11=Smrek)),0,IF(AND(Oprávnené_výdavky_obnova!DP126&gt;=0.3,S124&gt;=0.3),1,0)))</f>
        <v/>
      </c>
      <c r="AF124" s="164">
        <f t="shared" si="11"/>
        <v>0</v>
      </c>
      <c r="AG124" s="164" t="str">
        <f t="array" ref="AG124">IF($D124="","",IF(AND(J124&gt;=0.1,I124="nie",Oprávnené_výdavky_obnova!DG126&gt;=0.1,OR($J$11=Smrek)),0,IF(AND(Oprávnené_výdavky_obnova!DG126&gt;=0.1,J124&gt;=0.1),1,0)))</f>
        <v/>
      </c>
      <c r="AH124" s="164" t="str">
        <f t="array" ref="AH124">IF($D124="","",IF(AND(K124&gt;=0.1,I124="nie",Oprávnené_výdavky_obnova!DH126&gt;=0.1,OR($K$11=Smrek)),0,IF(AND(Oprávnené_výdavky_obnova!DH126&gt;=0.1,K124&gt;=0.1),1,0)))</f>
        <v/>
      </c>
      <c r="AI124" s="164" t="str">
        <f t="array" ref="AI124">IF($D124="","",IF(AND(L124&gt;=0.1,I124="nie",Oprávnené_výdavky_obnova!DI126&gt;=0.1,OR($L$11=Smrek)),0,IF(AND(Oprávnené_výdavky_obnova!DI126&gt;=0.1,L124&gt;=0.1),1,0)))</f>
        <v/>
      </c>
      <c r="AJ124" s="164" t="str">
        <f t="array" ref="AJ124">IF($D124="","",IF(AND(M124&gt;=0.1,I124="nie",Oprávnené_výdavky_obnova!DJ126&gt;=0.1,OR($M$11=Smrek)),0,IF(AND(Oprávnené_výdavky_obnova!DJ126&gt;=0.1,M124&gt;=0.1),1,0)))</f>
        <v/>
      </c>
      <c r="AK124" s="164" t="str">
        <f t="array" ref="AK124">IF($D124="","",IF(AND(N124&gt;=0.1,I124="nie",Oprávnené_výdavky_obnova!DK126&gt;=0.1,OR($N$11=Smrek)),0,IF(AND(Oprávnené_výdavky_obnova!DK126&gt;=0.1,N124&gt;=0.1),1,0)))</f>
        <v/>
      </c>
      <c r="AL124" s="164" t="str">
        <f t="array" ref="AL124">IF($D124="","",IF(AND(O124&gt;=0.1,I124="nie",Oprávnené_výdavky_obnova!DL126&gt;=0.1,OR($O$11=Smrek)),0,IF(AND(Oprávnené_výdavky_obnova!DL126&gt;=0.1,O124&gt;=0.1),1,0)))</f>
        <v/>
      </c>
      <c r="AM124" s="164" t="str">
        <f t="array" ref="AM124">IF($D124="","",IF(AND(P124&gt;=0.1,I124="nie",Oprávnené_výdavky_obnova!DM126&gt;=0.1,OR($P$11=Smrek)),0,IF(AND(Oprávnené_výdavky_obnova!DM126&gt;=0.1,P124&gt;=0.1),1,0)))</f>
        <v/>
      </c>
      <c r="AN124" s="164" t="str">
        <f t="array" ref="AN124">IF($D124="","",IF(AND(Q124&gt;=0.1,I124="nie",Oprávnené_výdavky_obnova!DN126&gt;=0.1,OR($Q$11=Smrek)),0,IF(AND(Oprávnené_výdavky_obnova!DN126&gt;=0.1,Q124&gt;=0.1),1,0)))</f>
        <v/>
      </c>
      <c r="AO124" s="164" t="str">
        <f t="array" ref="AO124">IF($D124="","",IF(AND(R124&gt;=0.1,I124="nie",Oprávnené_výdavky_obnova!DO126&gt;=0.1,OR($R$11=Smrek)),0,IF(AND(Oprávnené_výdavky_obnova!DO126&gt;=0.1,R124&gt;=0.1),1,0)))</f>
        <v/>
      </c>
      <c r="AP124" s="164" t="str">
        <f t="array" ref="AP124">IF($D124="","",IF(AND(S124&gt;=0.1,I124="nie",Oprávnené_výdavky_obnova!DP126&gt;=0.1,OR($S$11=Smrek)),0,IF(AND(Oprávnené_výdavky_obnova!DP126&gt;=0.1,S124&gt;=0.1),1,0)))</f>
        <v/>
      </c>
      <c r="AQ124" s="164">
        <f t="shared" si="12"/>
        <v>0</v>
      </c>
      <c r="AR124" s="132">
        <f t="shared" si="13"/>
        <v>0</v>
      </c>
      <c r="AS124" s="132" t="str">
        <f t="shared" si="14"/>
        <v/>
      </c>
      <c r="AT124" s="164">
        <f>IF(AND(J124="",OR(Oprávnené_výdavky_obnova!CW126&gt;0,Oprávnené_výdavky_obnova!DG126&gt;0)),1,0)</f>
        <v>0</v>
      </c>
      <c r="AU124" s="164">
        <f>IF(AND(K124="",OR(Oprávnené_výdavky_obnova!CX126&gt;0,Oprávnené_výdavky_obnova!DH126&gt;0)),1,0)</f>
        <v>0</v>
      </c>
      <c r="AV124" s="164">
        <f>IF(AND(L124="",OR(Oprávnené_výdavky_obnova!CY126&gt;0,Oprávnené_výdavky_obnova!DI126&gt;0)),1,0)</f>
        <v>0</v>
      </c>
      <c r="AW124" s="164">
        <f>IF(AND(M124="",OR(Oprávnené_výdavky_obnova!CZ126&gt;0,Oprávnené_výdavky_obnova!DJ126&gt;0)),1,0)</f>
        <v>0</v>
      </c>
      <c r="AX124" s="164">
        <f>IF(AND(N124="",OR(Oprávnené_výdavky_obnova!DA126&gt;0,Oprávnené_výdavky_obnova!DK126&gt;0)),1,0)</f>
        <v>0</v>
      </c>
      <c r="AY124" s="164">
        <f>IF(AND(O124="",OR(Oprávnené_výdavky_obnova!DB126&gt;0,Oprávnené_výdavky_obnova!DL126&gt;0)),1,0)</f>
        <v>0</v>
      </c>
      <c r="AZ124" s="164">
        <f>IF(AND(P124="",OR(Oprávnené_výdavky_obnova!DC126&gt;0,Oprávnené_výdavky_obnova!DM126&gt;0)),1,0)</f>
        <v>0</v>
      </c>
      <c r="BA124" s="164">
        <f>IF(AND(Q124="",OR(Oprávnené_výdavky_obnova!DD126&gt;0,Oprávnené_výdavky_obnova!DN126&gt;0)),1,0)</f>
        <v>0</v>
      </c>
      <c r="BB124" s="164">
        <f>IF(AND(R124="",OR(Oprávnené_výdavky_obnova!DE126&gt;0,Oprávnené_výdavky_obnova!DO126&gt;0)),1,0)</f>
        <v>0</v>
      </c>
      <c r="BC124" s="164">
        <f>IF(AND(S124="",OR(Oprávnené_výdavky_obnova!DF126&gt;0,Oprávnené_výdavky_obnova!DP126&gt;0)),1,0)</f>
        <v>0</v>
      </c>
      <c r="BE124" s="132">
        <f t="array" ref="BE124">IF(AND($J$13=Smrek,OR(V124&gt;=0.3,AG124&gt;=0.1)),1,0)</f>
        <v>0</v>
      </c>
      <c r="BF124" s="132">
        <f t="array" ref="BF124">IF(AND($JK124=Smrek,OR(W124&gt;=0.3,AH124&gt;=0.1)),1,0)</f>
        <v>0</v>
      </c>
      <c r="BG124" s="132">
        <f t="array" ref="BG124">IF(AND($L$13=Smrek,OR(X124&gt;=0.3,AI124&gt;=0.1)),1,0)</f>
        <v>0</v>
      </c>
      <c r="BH124" s="132">
        <f t="array" ref="BH124">IF(AND($M$13=Smrek,OR(Y124&gt;=0.3,AJ124&gt;=0.1)),1,0)</f>
        <v>0</v>
      </c>
      <c r="BI124" s="132">
        <f t="array" ref="BI124">IF(AND($N$13=Smrek,OR(Z124&gt;=0.3,AK124&gt;=0.1)),1,0)</f>
        <v>0</v>
      </c>
      <c r="BJ124" s="132">
        <f t="array" ref="BJ124">IF(AND($O$13=Smrek,OR(AA124&gt;=0.3,AL124&gt;=0.1)),1,0)</f>
        <v>0</v>
      </c>
      <c r="BK124" s="132">
        <f t="array" ref="BK124">IF(AND($P$13=Smrek,OR(AB124&gt;=0.3,AM124&gt;=0.1)),1,0)</f>
        <v>0</v>
      </c>
      <c r="BL124" s="132">
        <f t="array" ref="BL124">IF(AND($Q$13=Smrek,OR(AC124&gt;=0.3,AN124&gt;=0.1)),1,0)</f>
        <v>0</v>
      </c>
      <c r="BM124" s="132">
        <f t="array" ref="BM124">IF(AND($R$13=Smrek,OR(AD124&gt;=0.3,AO124&gt;=0.1)),1,0)</f>
        <v>0</v>
      </c>
      <c r="BN124" s="132">
        <f t="array" ref="BN124">IF(AND($S$13=Smrek,OR(AE124&gt;=0.3,AP124&gt;=0.1)),1,0)</f>
        <v>0</v>
      </c>
      <c r="BO124" s="206" t="str">
        <f t="shared" si="15"/>
        <v/>
      </c>
    </row>
    <row r="125" spans="1:67" ht="17.100000000000001" customHeight="1" x14ac:dyDescent="0.25">
      <c r="A125" s="144">
        <v>113</v>
      </c>
      <c r="B125" s="180" t="str">
        <f>IF(Oprávnené_výdavky_obnova!AL127="","",Oprávnené_výdavky_obnova!AN127)</f>
        <v/>
      </c>
      <c r="C125" s="181" t="str">
        <f>IF(Oprávnené_výdavky_obnova!AL127="","",Oprávnené_výdavky_obnova!B127)</f>
        <v/>
      </c>
      <c r="D125" s="182" t="str">
        <f>IF(Oprávnené_výdavky_obnova!AL127="","",Oprávnené_výdavky_obnova!AO127)</f>
        <v/>
      </c>
      <c r="E125" s="182" t="str">
        <f>IF(Oprávnené_výdavky_obnova!AL127="","",Oprávnené_výdavky_obnova!AP127)</f>
        <v/>
      </c>
      <c r="F125" s="182" t="str">
        <f>IF(Oprávnené_výdavky_obnova!AL127="","",Oprávnené_výdavky_obnova!AQ127)</f>
        <v/>
      </c>
      <c r="G125" s="183" t="str">
        <f>IF(Oprávnené_výdavky_obnova!AL127="","",Oprávnené_výdavky_obnova!I127)</f>
        <v/>
      </c>
      <c r="H125" s="208" t="str">
        <f>IF(D125="","",SUMIFS(Oprávnené_výdavky_obnova!$K$15:$K$214,JPRL,BO125,Oprávnené_výdavky_obnova!$J$15:$J$214,Oprávnené_výdavky_obnova!$CC$8)+SUMIFS(Oprávnené_výdavky_obnova!$K$15:$K$214,JPRL,BO125,Oprávnené_výdavky_obnova!$J$15:$J$214,Oprávnené_výdavky_obnova!$CC$9))</f>
        <v/>
      </c>
      <c r="I125" s="179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32">
        <f t="array" ref="T125">IF(AND(D125&lt;&gt;"",OR($J$11=Smrek,$K$11=Smrek,$L$11=Smrek,$M$11=Smrek,$N$11=Smrek,$O$11=Smrek,$P$11=Smrek,$Q$11=Smrek,$R$11=Smrek,$S$11=Smrek)),1,0)</f>
        <v>0</v>
      </c>
      <c r="U125" s="132">
        <f t="shared" si="10"/>
        <v>0</v>
      </c>
      <c r="V125" s="164" t="str">
        <f t="array" ref="V125">IF($D125="","",IF(AND(J125&gt;=0.3,I125="nie",Oprávnené_výdavky_obnova!DG127&gt;=0.3,OR($J$11=Smrek)),0,IF(AND(Oprávnené_výdavky_obnova!DG127&gt;=0.3,J125&gt;=0.3),1,0)))</f>
        <v/>
      </c>
      <c r="W125" s="164" t="str">
        <f t="array" ref="W125">IF($D125="","",IF(AND(K125&gt;=0.3,I125="nie",Oprávnené_výdavky_obnova!DH127&gt;=0.3,OR($K$11=Smrek)),0,IF(AND(Oprávnené_výdavky_obnova!DH127&gt;=0.3,K125&gt;=0.3),1,0)))</f>
        <v/>
      </c>
      <c r="X125" s="164" t="str">
        <f t="array" ref="X125">IF($D125="","",IF(AND(L125&gt;=0.3,I125="nie",Oprávnené_výdavky_obnova!DI127&gt;=0.3,OR($L$11=Smrek)),0,IF(AND(Oprávnené_výdavky_obnova!DI127&gt;=0.3,L125&gt;=0.3),1,0)))</f>
        <v/>
      </c>
      <c r="Y125" s="164" t="str">
        <f t="array" ref="Y125">IF($D125="","",IF(AND(M125&gt;=0.3,I125="nie",Oprávnené_výdavky_obnova!DJ127&gt;=0.3,OR($M$11=Smrek)),0,IF(AND(Oprávnené_výdavky_obnova!DJ127&gt;=0.3,M125&gt;=0.3),1,0)))</f>
        <v/>
      </c>
      <c r="Z125" s="164" t="str">
        <f t="array" ref="Z125">IF($D125="","",IF(AND(N125&gt;=0.3,I125="nie",Oprávnené_výdavky_obnova!DK127&gt;=0.3,OR($N$11=Smrek)),0,IF(AND(Oprávnené_výdavky_obnova!DK127&gt;=0.3,N125&gt;=0.3),1,0)))</f>
        <v/>
      </c>
      <c r="AA125" s="164" t="str">
        <f t="array" ref="AA125">IF($D125="","",IF(AND(O125&gt;=0.3,I125="nie",Oprávnené_výdavky_obnova!DL127&gt;=0.3,OR($O$11=Smrek)),0,IF(AND(Oprávnené_výdavky_obnova!DL127&gt;=0.3,O125&gt;=0.3),1,0)))</f>
        <v/>
      </c>
      <c r="AB125" s="164" t="str">
        <f t="array" ref="AB125">IF($D125="","",IF(AND(P125&gt;=0.3,I125="nie",Oprávnené_výdavky_obnova!DM127&gt;=0.3,OR($P$11=Smrek)),0,IF(AND(Oprávnené_výdavky_obnova!DM127&gt;=0.3,P125&gt;=0.3),1,0)))</f>
        <v/>
      </c>
      <c r="AC125" s="164" t="str">
        <f t="array" ref="AC125">IF($D125="","",IF(AND(Q125&gt;=0.3,I125="nie",Oprávnené_výdavky_obnova!DN127&gt;=0.3,OR($Q$11=Smrek)),0,IF(AND(Oprávnené_výdavky_obnova!DN127&gt;=0.3,Q125&gt;=0.3),1,0)))</f>
        <v/>
      </c>
      <c r="AD125" s="164" t="str">
        <f t="array" ref="AD125">IF($D125="","",IF(AND(R125&gt;=0.3,I125="nie",Oprávnené_výdavky_obnova!DO127&gt;=0.3,OR($R$11=Smrek)),0,IF(AND(Oprávnené_výdavky_obnova!DO127&gt;=0.3,R125&gt;=0.3),1,0)))</f>
        <v/>
      </c>
      <c r="AE125" s="164" t="str">
        <f t="array" ref="AE125">IF($D125="","",IF(AND(S125&gt;=0.3,I125="nie",Oprávnené_výdavky_obnova!DP127&gt;=0.3,OR($S$11=Smrek)),0,IF(AND(Oprávnené_výdavky_obnova!DP127&gt;=0.3,S125&gt;=0.3),1,0)))</f>
        <v/>
      </c>
      <c r="AF125" s="164">
        <f t="shared" si="11"/>
        <v>0</v>
      </c>
      <c r="AG125" s="164" t="str">
        <f t="array" ref="AG125">IF($D125="","",IF(AND(J125&gt;=0.1,I125="nie",Oprávnené_výdavky_obnova!DG127&gt;=0.1,OR($J$11=Smrek)),0,IF(AND(Oprávnené_výdavky_obnova!DG127&gt;=0.1,J125&gt;=0.1),1,0)))</f>
        <v/>
      </c>
      <c r="AH125" s="164" t="str">
        <f t="array" ref="AH125">IF($D125="","",IF(AND(K125&gt;=0.1,I125="nie",Oprávnené_výdavky_obnova!DH127&gt;=0.1,OR($K$11=Smrek)),0,IF(AND(Oprávnené_výdavky_obnova!DH127&gt;=0.1,K125&gt;=0.1),1,0)))</f>
        <v/>
      </c>
      <c r="AI125" s="164" t="str">
        <f t="array" ref="AI125">IF($D125="","",IF(AND(L125&gt;=0.1,I125="nie",Oprávnené_výdavky_obnova!DI127&gt;=0.1,OR($L$11=Smrek)),0,IF(AND(Oprávnené_výdavky_obnova!DI127&gt;=0.1,L125&gt;=0.1),1,0)))</f>
        <v/>
      </c>
      <c r="AJ125" s="164" t="str">
        <f t="array" ref="AJ125">IF($D125="","",IF(AND(M125&gt;=0.1,I125="nie",Oprávnené_výdavky_obnova!DJ127&gt;=0.1,OR($M$11=Smrek)),0,IF(AND(Oprávnené_výdavky_obnova!DJ127&gt;=0.1,M125&gt;=0.1),1,0)))</f>
        <v/>
      </c>
      <c r="AK125" s="164" t="str">
        <f t="array" ref="AK125">IF($D125="","",IF(AND(N125&gt;=0.1,I125="nie",Oprávnené_výdavky_obnova!DK127&gt;=0.1,OR($N$11=Smrek)),0,IF(AND(Oprávnené_výdavky_obnova!DK127&gt;=0.1,N125&gt;=0.1),1,0)))</f>
        <v/>
      </c>
      <c r="AL125" s="164" t="str">
        <f t="array" ref="AL125">IF($D125="","",IF(AND(O125&gt;=0.1,I125="nie",Oprávnené_výdavky_obnova!DL127&gt;=0.1,OR($O$11=Smrek)),0,IF(AND(Oprávnené_výdavky_obnova!DL127&gt;=0.1,O125&gt;=0.1),1,0)))</f>
        <v/>
      </c>
      <c r="AM125" s="164" t="str">
        <f t="array" ref="AM125">IF($D125="","",IF(AND(P125&gt;=0.1,I125="nie",Oprávnené_výdavky_obnova!DM127&gt;=0.1,OR($P$11=Smrek)),0,IF(AND(Oprávnené_výdavky_obnova!DM127&gt;=0.1,P125&gt;=0.1),1,0)))</f>
        <v/>
      </c>
      <c r="AN125" s="164" t="str">
        <f t="array" ref="AN125">IF($D125="","",IF(AND(Q125&gt;=0.1,I125="nie",Oprávnené_výdavky_obnova!DN127&gt;=0.1,OR($Q$11=Smrek)),0,IF(AND(Oprávnené_výdavky_obnova!DN127&gt;=0.1,Q125&gt;=0.1),1,0)))</f>
        <v/>
      </c>
      <c r="AO125" s="164" t="str">
        <f t="array" ref="AO125">IF($D125="","",IF(AND(R125&gt;=0.1,I125="nie",Oprávnené_výdavky_obnova!DO127&gt;=0.1,OR($R$11=Smrek)),0,IF(AND(Oprávnené_výdavky_obnova!DO127&gt;=0.1,R125&gt;=0.1),1,0)))</f>
        <v/>
      </c>
      <c r="AP125" s="164" t="str">
        <f t="array" ref="AP125">IF($D125="","",IF(AND(S125&gt;=0.1,I125="nie",Oprávnené_výdavky_obnova!DP127&gt;=0.1,OR($S$11=Smrek)),0,IF(AND(Oprávnené_výdavky_obnova!DP127&gt;=0.1,S125&gt;=0.1),1,0)))</f>
        <v/>
      </c>
      <c r="AQ125" s="164">
        <f t="shared" si="12"/>
        <v>0</v>
      </c>
      <c r="AR125" s="132">
        <f t="shared" si="13"/>
        <v>0</v>
      </c>
      <c r="AS125" s="132" t="str">
        <f t="shared" si="14"/>
        <v/>
      </c>
      <c r="AT125" s="164">
        <f>IF(AND(J125="",OR(Oprávnené_výdavky_obnova!CW127&gt;0,Oprávnené_výdavky_obnova!DG127&gt;0)),1,0)</f>
        <v>0</v>
      </c>
      <c r="AU125" s="164">
        <f>IF(AND(K125="",OR(Oprávnené_výdavky_obnova!CX127&gt;0,Oprávnené_výdavky_obnova!DH127&gt;0)),1,0)</f>
        <v>0</v>
      </c>
      <c r="AV125" s="164">
        <f>IF(AND(L125="",OR(Oprávnené_výdavky_obnova!CY127&gt;0,Oprávnené_výdavky_obnova!DI127&gt;0)),1,0)</f>
        <v>0</v>
      </c>
      <c r="AW125" s="164">
        <f>IF(AND(M125="",OR(Oprávnené_výdavky_obnova!CZ127&gt;0,Oprávnené_výdavky_obnova!DJ127&gt;0)),1,0)</f>
        <v>0</v>
      </c>
      <c r="AX125" s="164">
        <f>IF(AND(N125="",OR(Oprávnené_výdavky_obnova!DA127&gt;0,Oprávnené_výdavky_obnova!DK127&gt;0)),1,0)</f>
        <v>0</v>
      </c>
      <c r="AY125" s="164">
        <f>IF(AND(O125="",OR(Oprávnené_výdavky_obnova!DB127&gt;0,Oprávnené_výdavky_obnova!DL127&gt;0)),1,0)</f>
        <v>0</v>
      </c>
      <c r="AZ125" s="164">
        <f>IF(AND(P125="",OR(Oprávnené_výdavky_obnova!DC127&gt;0,Oprávnené_výdavky_obnova!DM127&gt;0)),1,0)</f>
        <v>0</v>
      </c>
      <c r="BA125" s="164">
        <f>IF(AND(Q125="",OR(Oprávnené_výdavky_obnova!DD127&gt;0,Oprávnené_výdavky_obnova!DN127&gt;0)),1,0)</f>
        <v>0</v>
      </c>
      <c r="BB125" s="164">
        <f>IF(AND(R125="",OR(Oprávnené_výdavky_obnova!DE127&gt;0,Oprávnené_výdavky_obnova!DO127&gt;0)),1,0)</f>
        <v>0</v>
      </c>
      <c r="BC125" s="164">
        <f>IF(AND(S125="",OR(Oprávnené_výdavky_obnova!DF127&gt;0,Oprávnené_výdavky_obnova!DP127&gt;0)),1,0)</f>
        <v>0</v>
      </c>
      <c r="BE125" s="132">
        <f t="array" ref="BE125">IF(AND($J$13=Smrek,OR(V125&gt;=0.3,AG125&gt;=0.1)),1,0)</f>
        <v>0</v>
      </c>
      <c r="BF125" s="132">
        <f t="array" ref="BF125">IF(AND($JK125=Smrek,OR(W125&gt;=0.3,AH125&gt;=0.1)),1,0)</f>
        <v>0</v>
      </c>
      <c r="BG125" s="132">
        <f t="array" ref="BG125">IF(AND($L$13=Smrek,OR(X125&gt;=0.3,AI125&gt;=0.1)),1,0)</f>
        <v>0</v>
      </c>
      <c r="BH125" s="132">
        <f t="array" ref="BH125">IF(AND($M$13=Smrek,OR(Y125&gt;=0.3,AJ125&gt;=0.1)),1,0)</f>
        <v>0</v>
      </c>
      <c r="BI125" s="132">
        <f t="array" ref="BI125">IF(AND($N$13=Smrek,OR(Z125&gt;=0.3,AK125&gt;=0.1)),1,0)</f>
        <v>0</v>
      </c>
      <c r="BJ125" s="132">
        <f t="array" ref="BJ125">IF(AND($O$13=Smrek,OR(AA125&gt;=0.3,AL125&gt;=0.1)),1,0)</f>
        <v>0</v>
      </c>
      <c r="BK125" s="132">
        <f t="array" ref="BK125">IF(AND($P$13=Smrek,OR(AB125&gt;=0.3,AM125&gt;=0.1)),1,0)</f>
        <v>0</v>
      </c>
      <c r="BL125" s="132">
        <f t="array" ref="BL125">IF(AND($Q$13=Smrek,OR(AC125&gt;=0.3,AN125&gt;=0.1)),1,0)</f>
        <v>0</v>
      </c>
      <c r="BM125" s="132">
        <f t="array" ref="BM125">IF(AND($R$13=Smrek,OR(AD125&gt;=0.3,AO125&gt;=0.1)),1,0)</f>
        <v>0</v>
      </c>
      <c r="BN125" s="132">
        <f t="array" ref="BN125">IF(AND($S$13=Smrek,OR(AE125&gt;=0.3,AP125&gt;=0.1)),1,0)</f>
        <v>0</v>
      </c>
      <c r="BO125" s="206" t="str">
        <f t="shared" si="15"/>
        <v/>
      </c>
    </row>
    <row r="126" spans="1:67" ht="17.100000000000001" customHeight="1" x14ac:dyDescent="0.25">
      <c r="A126" s="144">
        <v>114</v>
      </c>
      <c r="B126" s="180" t="str">
        <f>IF(Oprávnené_výdavky_obnova!AL128="","",Oprávnené_výdavky_obnova!AN128)</f>
        <v/>
      </c>
      <c r="C126" s="181" t="str">
        <f>IF(Oprávnené_výdavky_obnova!AL128="","",Oprávnené_výdavky_obnova!B128)</f>
        <v/>
      </c>
      <c r="D126" s="182" t="str">
        <f>IF(Oprávnené_výdavky_obnova!AL128="","",Oprávnené_výdavky_obnova!AO128)</f>
        <v/>
      </c>
      <c r="E126" s="182" t="str">
        <f>IF(Oprávnené_výdavky_obnova!AL128="","",Oprávnené_výdavky_obnova!AP128)</f>
        <v/>
      </c>
      <c r="F126" s="182" t="str">
        <f>IF(Oprávnené_výdavky_obnova!AL128="","",Oprávnené_výdavky_obnova!AQ128)</f>
        <v/>
      </c>
      <c r="G126" s="183" t="str">
        <f>IF(Oprávnené_výdavky_obnova!AL128="","",Oprávnené_výdavky_obnova!I128)</f>
        <v/>
      </c>
      <c r="H126" s="208" t="str">
        <f>IF(D126="","",SUMIFS(Oprávnené_výdavky_obnova!$K$15:$K$214,JPRL,BO126,Oprávnené_výdavky_obnova!$J$15:$J$214,Oprávnené_výdavky_obnova!$CC$8)+SUMIFS(Oprávnené_výdavky_obnova!$K$15:$K$214,JPRL,BO126,Oprávnené_výdavky_obnova!$J$15:$J$214,Oprávnené_výdavky_obnova!$CC$9))</f>
        <v/>
      </c>
      <c r="I126" s="179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32">
        <f t="array" ref="T126">IF(AND(D126&lt;&gt;"",OR($J$11=Smrek,$K$11=Smrek,$L$11=Smrek,$M$11=Smrek,$N$11=Smrek,$O$11=Smrek,$P$11=Smrek,$Q$11=Smrek,$R$11=Smrek,$S$11=Smrek)),1,0)</f>
        <v>0</v>
      </c>
      <c r="U126" s="132">
        <f t="shared" si="10"/>
        <v>0</v>
      </c>
      <c r="V126" s="164" t="str">
        <f t="array" ref="V126">IF($D126="","",IF(AND(J126&gt;=0.3,I126="nie",Oprávnené_výdavky_obnova!DG128&gt;=0.3,OR($J$11=Smrek)),0,IF(AND(Oprávnené_výdavky_obnova!DG128&gt;=0.3,J126&gt;=0.3),1,0)))</f>
        <v/>
      </c>
      <c r="W126" s="164" t="str">
        <f t="array" ref="W126">IF($D126="","",IF(AND(K126&gt;=0.3,I126="nie",Oprávnené_výdavky_obnova!DH128&gt;=0.3,OR($K$11=Smrek)),0,IF(AND(Oprávnené_výdavky_obnova!DH128&gt;=0.3,K126&gt;=0.3),1,0)))</f>
        <v/>
      </c>
      <c r="X126" s="164" t="str">
        <f t="array" ref="X126">IF($D126="","",IF(AND(L126&gt;=0.3,I126="nie",Oprávnené_výdavky_obnova!DI128&gt;=0.3,OR($L$11=Smrek)),0,IF(AND(Oprávnené_výdavky_obnova!DI128&gt;=0.3,L126&gt;=0.3),1,0)))</f>
        <v/>
      </c>
      <c r="Y126" s="164" t="str">
        <f t="array" ref="Y126">IF($D126="","",IF(AND(M126&gt;=0.3,I126="nie",Oprávnené_výdavky_obnova!DJ128&gt;=0.3,OR($M$11=Smrek)),0,IF(AND(Oprávnené_výdavky_obnova!DJ128&gt;=0.3,M126&gt;=0.3),1,0)))</f>
        <v/>
      </c>
      <c r="Z126" s="164" t="str">
        <f t="array" ref="Z126">IF($D126="","",IF(AND(N126&gt;=0.3,I126="nie",Oprávnené_výdavky_obnova!DK128&gt;=0.3,OR($N$11=Smrek)),0,IF(AND(Oprávnené_výdavky_obnova!DK128&gt;=0.3,N126&gt;=0.3),1,0)))</f>
        <v/>
      </c>
      <c r="AA126" s="164" t="str">
        <f t="array" ref="AA126">IF($D126="","",IF(AND(O126&gt;=0.3,I126="nie",Oprávnené_výdavky_obnova!DL128&gt;=0.3,OR($O$11=Smrek)),0,IF(AND(Oprávnené_výdavky_obnova!DL128&gt;=0.3,O126&gt;=0.3),1,0)))</f>
        <v/>
      </c>
      <c r="AB126" s="164" t="str">
        <f t="array" ref="AB126">IF($D126="","",IF(AND(P126&gt;=0.3,I126="nie",Oprávnené_výdavky_obnova!DM128&gt;=0.3,OR($P$11=Smrek)),0,IF(AND(Oprávnené_výdavky_obnova!DM128&gt;=0.3,P126&gt;=0.3),1,0)))</f>
        <v/>
      </c>
      <c r="AC126" s="164" t="str">
        <f t="array" ref="AC126">IF($D126="","",IF(AND(Q126&gt;=0.3,I126="nie",Oprávnené_výdavky_obnova!DN128&gt;=0.3,OR($Q$11=Smrek)),0,IF(AND(Oprávnené_výdavky_obnova!DN128&gt;=0.3,Q126&gt;=0.3),1,0)))</f>
        <v/>
      </c>
      <c r="AD126" s="164" t="str">
        <f t="array" ref="AD126">IF($D126="","",IF(AND(R126&gt;=0.3,I126="nie",Oprávnené_výdavky_obnova!DO128&gt;=0.3,OR($R$11=Smrek)),0,IF(AND(Oprávnené_výdavky_obnova!DO128&gt;=0.3,R126&gt;=0.3),1,0)))</f>
        <v/>
      </c>
      <c r="AE126" s="164" t="str">
        <f t="array" ref="AE126">IF($D126="","",IF(AND(S126&gt;=0.3,I126="nie",Oprávnené_výdavky_obnova!DP128&gt;=0.3,OR($S$11=Smrek)),0,IF(AND(Oprávnené_výdavky_obnova!DP128&gt;=0.3,S126&gt;=0.3),1,0)))</f>
        <v/>
      </c>
      <c r="AF126" s="164">
        <f t="shared" si="11"/>
        <v>0</v>
      </c>
      <c r="AG126" s="164" t="str">
        <f t="array" ref="AG126">IF($D126="","",IF(AND(J126&gt;=0.1,I126="nie",Oprávnené_výdavky_obnova!DG128&gt;=0.1,OR($J$11=Smrek)),0,IF(AND(Oprávnené_výdavky_obnova!DG128&gt;=0.1,J126&gt;=0.1),1,0)))</f>
        <v/>
      </c>
      <c r="AH126" s="164" t="str">
        <f t="array" ref="AH126">IF($D126="","",IF(AND(K126&gt;=0.1,I126="nie",Oprávnené_výdavky_obnova!DH128&gt;=0.1,OR($K$11=Smrek)),0,IF(AND(Oprávnené_výdavky_obnova!DH128&gt;=0.1,K126&gt;=0.1),1,0)))</f>
        <v/>
      </c>
      <c r="AI126" s="164" t="str">
        <f t="array" ref="AI126">IF($D126="","",IF(AND(L126&gt;=0.1,I126="nie",Oprávnené_výdavky_obnova!DI128&gt;=0.1,OR($L$11=Smrek)),0,IF(AND(Oprávnené_výdavky_obnova!DI128&gt;=0.1,L126&gt;=0.1),1,0)))</f>
        <v/>
      </c>
      <c r="AJ126" s="164" t="str">
        <f t="array" ref="AJ126">IF($D126="","",IF(AND(M126&gt;=0.1,I126="nie",Oprávnené_výdavky_obnova!DJ128&gt;=0.1,OR($M$11=Smrek)),0,IF(AND(Oprávnené_výdavky_obnova!DJ128&gt;=0.1,M126&gt;=0.1),1,0)))</f>
        <v/>
      </c>
      <c r="AK126" s="164" t="str">
        <f t="array" ref="AK126">IF($D126="","",IF(AND(N126&gt;=0.1,I126="nie",Oprávnené_výdavky_obnova!DK128&gt;=0.1,OR($N$11=Smrek)),0,IF(AND(Oprávnené_výdavky_obnova!DK128&gt;=0.1,N126&gt;=0.1),1,0)))</f>
        <v/>
      </c>
      <c r="AL126" s="164" t="str">
        <f t="array" ref="AL126">IF($D126="","",IF(AND(O126&gt;=0.1,I126="nie",Oprávnené_výdavky_obnova!DL128&gt;=0.1,OR($O$11=Smrek)),0,IF(AND(Oprávnené_výdavky_obnova!DL128&gt;=0.1,O126&gt;=0.1),1,0)))</f>
        <v/>
      </c>
      <c r="AM126" s="164" t="str">
        <f t="array" ref="AM126">IF($D126="","",IF(AND(P126&gt;=0.1,I126="nie",Oprávnené_výdavky_obnova!DM128&gt;=0.1,OR($P$11=Smrek)),0,IF(AND(Oprávnené_výdavky_obnova!DM128&gt;=0.1,P126&gt;=0.1),1,0)))</f>
        <v/>
      </c>
      <c r="AN126" s="164" t="str">
        <f t="array" ref="AN126">IF($D126="","",IF(AND(Q126&gt;=0.1,I126="nie",Oprávnené_výdavky_obnova!DN128&gt;=0.1,OR($Q$11=Smrek)),0,IF(AND(Oprávnené_výdavky_obnova!DN128&gt;=0.1,Q126&gt;=0.1),1,0)))</f>
        <v/>
      </c>
      <c r="AO126" s="164" t="str">
        <f t="array" ref="AO126">IF($D126="","",IF(AND(R126&gt;=0.1,I126="nie",Oprávnené_výdavky_obnova!DO128&gt;=0.1,OR($R$11=Smrek)),0,IF(AND(Oprávnené_výdavky_obnova!DO128&gt;=0.1,R126&gt;=0.1),1,0)))</f>
        <v/>
      </c>
      <c r="AP126" s="164" t="str">
        <f t="array" ref="AP126">IF($D126="","",IF(AND(S126&gt;=0.1,I126="nie",Oprávnené_výdavky_obnova!DP128&gt;=0.1,OR($S$11=Smrek)),0,IF(AND(Oprávnené_výdavky_obnova!DP128&gt;=0.1,S126&gt;=0.1),1,0)))</f>
        <v/>
      </c>
      <c r="AQ126" s="164">
        <f t="shared" si="12"/>
        <v>0</v>
      </c>
      <c r="AR126" s="132">
        <f t="shared" si="13"/>
        <v>0</v>
      </c>
      <c r="AS126" s="132" t="str">
        <f t="shared" si="14"/>
        <v/>
      </c>
      <c r="AT126" s="164">
        <f>IF(AND(J126="",OR(Oprávnené_výdavky_obnova!CW128&gt;0,Oprávnené_výdavky_obnova!DG128&gt;0)),1,0)</f>
        <v>0</v>
      </c>
      <c r="AU126" s="164">
        <f>IF(AND(K126="",OR(Oprávnené_výdavky_obnova!CX128&gt;0,Oprávnené_výdavky_obnova!DH128&gt;0)),1,0)</f>
        <v>0</v>
      </c>
      <c r="AV126" s="164">
        <f>IF(AND(L126="",OR(Oprávnené_výdavky_obnova!CY128&gt;0,Oprávnené_výdavky_obnova!DI128&gt;0)),1,0)</f>
        <v>0</v>
      </c>
      <c r="AW126" s="164">
        <f>IF(AND(M126="",OR(Oprávnené_výdavky_obnova!CZ128&gt;0,Oprávnené_výdavky_obnova!DJ128&gt;0)),1,0)</f>
        <v>0</v>
      </c>
      <c r="AX126" s="164">
        <f>IF(AND(N126="",OR(Oprávnené_výdavky_obnova!DA128&gt;0,Oprávnené_výdavky_obnova!DK128&gt;0)),1,0)</f>
        <v>0</v>
      </c>
      <c r="AY126" s="164">
        <f>IF(AND(O126="",OR(Oprávnené_výdavky_obnova!DB128&gt;0,Oprávnené_výdavky_obnova!DL128&gt;0)),1,0)</f>
        <v>0</v>
      </c>
      <c r="AZ126" s="164">
        <f>IF(AND(P126="",OR(Oprávnené_výdavky_obnova!DC128&gt;0,Oprávnené_výdavky_obnova!DM128&gt;0)),1,0)</f>
        <v>0</v>
      </c>
      <c r="BA126" s="164">
        <f>IF(AND(Q126="",OR(Oprávnené_výdavky_obnova!DD128&gt;0,Oprávnené_výdavky_obnova!DN128&gt;0)),1,0)</f>
        <v>0</v>
      </c>
      <c r="BB126" s="164">
        <f>IF(AND(R126="",OR(Oprávnené_výdavky_obnova!DE128&gt;0,Oprávnené_výdavky_obnova!DO128&gt;0)),1,0)</f>
        <v>0</v>
      </c>
      <c r="BC126" s="164">
        <f>IF(AND(S126="",OR(Oprávnené_výdavky_obnova!DF128&gt;0,Oprávnené_výdavky_obnova!DP128&gt;0)),1,0)</f>
        <v>0</v>
      </c>
      <c r="BE126" s="132">
        <f t="array" ref="BE126">IF(AND($J$13=Smrek,OR(V126&gt;=0.3,AG126&gt;=0.1)),1,0)</f>
        <v>0</v>
      </c>
      <c r="BF126" s="132">
        <f t="array" ref="BF126">IF(AND($JK126=Smrek,OR(W126&gt;=0.3,AH126&gt;=0.1)),1,0)</f>
        <v>0</v>
      </c>
      <c r="BG126" s="132">
        <f t="array" ref="BG126">IF(AND($L$13=Smrek,OR(X126&gt;=0.3,AI126&gt;=0.1)),1,0)</f>
        <v>0</v>
      </c>
      <c r="BH126" s="132">
        <f t="array" ref="BH126">IF(AND($M$13=Smrek,OR(Y126&gt;=0.3,AJ126&gt;=0.1)),1,0)</f>
        <v>0</v>
      </c>
      <c r="BI126" s="132">
        <f t="array" ref="BI126">IF(AND($N$13=Smrek,OR(Z126&gt;=0.3,AK126&gt;=0.1)),1,0)</f>
        <v>0</v>
      </c>
      <c r="BJ126" s="132">
        <f t="array" ref="BJ126">IF(AND($O$13=Smrek,OR(AA126&gt;=0.3,AL126&gt;=0.1)),1,0)</f>
        <v>0</v>
      </c>
      <c r="BK126" s="132">
        <f t="array" ref="BK126">IF(AND($P$13=Smrek,OR(AB126&gt;=0.3,AM126&gt;=0.1)),1,0)</f>
        <v>0</v>
      </c>
      <c r="BL126" s="132">
        <f t="array" ref="BL126">IF(AND($Q$13=Smrek,OR(AC126&gt;=0.3,AN126&gt;=0.1)),1,0)</f>
        <v>0</v>
      </c>
      <c r="BM126" s="132">
        <f t="array" ref="BM126">IF(AND($R$13=Smrek,OR(AD126&gt;=0.3,AO126&gt;=0.1)),1,0)</f>
        <v>0</v>
      </c>
      <c r="BN126" s="132">
        <f t="array" ref="BN126">IF(AND($S$13=Smrek,OR(AE126&gt;=0.3,AP126&gt;=0.1)),1,0)</f>
        <v>0</v>
      </c>
      <c r="BO126" s="206" t="str">
        <f t="shared" si="15"/>
        <v/>
      </c>
    </row>
    <row r="127" spans="1:67" ht="17.100000000000001" customHeight="1" x14ac:dyDescent="0.25">
      <c r="A127" s="144">
        <v>115</v>
      </c>
      <c r="B127" s="180" t="str">
        <f>IF(Oprávnené_výdavky_obnova!AL129="","",Oprávnené_výdavky_obnova!AN129)</f>
        <v/>
      </c>
      <c r="C127" s="181" t="str">
        <f>IF(Oprávnené_výdavky_obnova!AL129="","",Oprávnené_výdavky_obnova!B129)</f>
        <v/>
      </c>
      <c r="D127" s="182" t="str">
        <f>IF(Oprávnené_výdavky_obnova!AL129="","",Oprávnené_výdavky_obnova!AO129)</f>
        <v/>
      </c>
      <c r="E127" s="182" t="str">
        <f>IF(Oprávnené_výdavky_obnova!AL129="","",Oprávnené_výdavky_obnova!AP129)</f>
        <v/>
      </c>
      <c r="F127" s="182" t="str">
        <f>IF(Oprávnené_výdavky_obnova!AL129="","",Oprávnené_výdavky_obnova!AQ129)</f>
        <v/>
      </c>
      <c r="G127" s="183" t="str">
        <f>IF(Oprávnené_výdavky_obnova!AL129="","",Oprávnené_výdavky_obnova!I129)</f>
        <v/>
      </c>
      <c r="H127" s="208" t="str">
        <f>IF(D127="","",SUMIFS(Oprávnené_výdavky_obnova!$K$15:$K$214,JPRL,BO127,Oprávnené_výdavky_obnova!$J$15:$J$214,Oprávnené_výdavky_obnova!$CC$8)+SUMIFS(Oprávnené_výdavky_obnova!$K$15:$K$214,JPRL,BO127,Oprávnené_výdavky_obnova!$J$15:$J$214,Oprávnené_výdavky_obnova!$CC$9))</f>
        <v/>
      </c>
      <c r="I127" s="179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32">
        <f t="array" ref="T127">IF(AND(D127&lt;&gt;"",OR($J$11=Smrek,$K$11=Smrek,$L$11=Smrek,$M$11=Smrek,$N$11=Smrek,$O$11=Smrek,$P$11=Smrek,$Q$11=Smrek,$R$11=Smrek,$S$11=Smrek)),1,0)</f>
        <v>0</v>
      </c>
      <c r="U127" s="132">
        <f t="shared" si="10"/>
        <v>0</v>
      </c>
      <c r="V127" s="164" t="str">
        <f t="array" ref="V127">IF($D127="","",IF(AND(J127&gt;=0.3,I127="nie",Oprávnené_výdavky_obnova!DG129&gt;=0.3,OR($J$11=Smrek)),0,IF(AND(Oprávnené_výdavky_obnova!DG129&gt;=0.3,J127&gt;=0.3),1,0)))</f>
        <v/>
      </c>
      <c r="W127" s="164" t="str">
        <f t="array" ref="W127">IF($D127="","",IF(AND(K127&gt;=0.3,I127="nie",Oprávnené_výdavky_obnova!DH129&gt;=0.3,OR($K$11=Smrek)),0,IF(AND(Oprávnené_výdavky_obnova!DH129&gt;=0.3,K127&gt;=0.3),1,0)))</f>
        <v/>
      </c>
      <c r="X127" s="164" t="str">
        <f t="array" ref="X127">IF($D127="","",IF(AND(L127&gt;=0.3,I127="nie",Oprávnené_výdavky_obnova!DI129&gt;=0.3,OR($L$11=Smrek)),0,IF(AND(Oprávnené_výdavky_obnova!DI129&gt;=0.3,L127&gt;=0.3),1,0)))</f>
        <v/>
      </c>
      <c r="Y127" s="164" t="str">
        <f t="array" ref="Y127">IF($D127="","",IF(AND(M127&gt;=0.3,I127="nie",Oprávnené_výdavky_obnova!DJ129&gt;=0.3,OR($M$11=Smrek)),0,IF(AND(Oprávnené_výdavky_obnova!DJ129&gt;=0.3,M127&gt;=0.3),1,0)))</f>
        <v/>
      </c>
      <c r="Z127" s="164" t="str">
        <f t="array" ref="Z127">IF($D127="","",IF(AND(N127&gt;=0.3,I127="nie",Oprávnené_výdavky_obnova!DK129&gt;=0.3,OR($N$11=Smrek)),0,IF(AND(Oprávnené_výdavky_obnova!DK129&gt;=0.3,N127&gt;=0.3),1,0)))</f>
        <v/>
      </c>
      <c r="AA127" s="164" t="str">
        <f t="array" ref="AA127">IF($D127="","",IF(AND(O127&gt;=0.3,I127="nie",Oprávnené_výdavky_obnova!DL129&gt;=0.3,OR($O$11=Smrek)),0,IF(AND(Oprávnené_výdavky_obnova!DL129&gt;=0.3,O127&gt;=0.3),1,0)))</f>
        <v/>
      </c>
      <c r="AB127" s="164" t="str">
        <f t="array" ref="AB127">IF($D127="","",IF(AND(P127&gt;=0.3,I127="nie",Oprávnené_výdavky_obnova!DM129&gt;=0.3,OR($P$11=Smrek)),0,IF(AND(Oprávnené_výdavky_obnova!DM129&gt;=0.3,P127&gt;=0.3),1,0)))</f>
        <v/>
      </c>
      <c r="AC127" s="164" t="str">
        <f t="array" ref="AC127">IF($D127="","",IF(AND(Q127&gt;=0.3,I127="nie",Oprávnené_výdavky_obnova!DN129&gt;=0.3,OR($Q$11=Smrek)),0,IF(AND(Oprávnené_výdavky_obnova!DN129&gt;=0.3,Q127&gt;=0.3),1,0)))</f>
        <v/>
      </c>
      <c r="AD127" s="164" t="str">
        <f t="array" ref="AD127">IF($D127="","",IF(AND(R127&gt;=0.3,I127="nie",Oprávnené_výdavky_obnova!DO129&gt;=0.3,OR($R$11=Smrek)),0,IF(AND(Oprávnené_výdavky_obnova!DO129&gt;=0.3,R127&gt;=0.3),1,0)))</f>
        <v/>
      </c>
      <c r="AE127" s="164" t="str">
        <f t="array" ref="AE127">IF($D127="","",IF(AND(S127&gt;=0.3,I127="nie",Oprávnené_výdavky_obnova!DP129&gt;=0.3,OR($S$11=Smrek)),0,IF(AND(Oprávnené_výdavky_obnova!DP129&gt;=0.3,S127&gt;=0.3),1,0)))</f>
        <v/>
      </c>
      <c r="AF127" s="164">
        <f t="shared" si="11"/>
        <v>0</v>
      </c>
      <c r="AG127" s="164" t="str">
        <f t="array" ref="AG127">IF($D127="","",IF(AND(J127&gt;=0.1,I127="nie",Oprávnené_výdavky_obnova!DG129&gt;=0.1,OR($J$11=Smrek)),0,IF(AND(Oprávnené_výdavky_obnova!DG129&gt;=0.1,J127&gt;=0.1),1,0)))</f>
        <v/>
      </c>
      <c r="AH127" s="164" t="str">
        <f t="array" ref="AH127">IF($D127="","",IF(AND(K127&gt;=0.1,I127="nie",Oprávnené_výdavky_obnova!DH129&gt;=0.1,OR($K$11=Smrek)),0,IF(AND(Oprávnené_výdavky_obnova!DH129&gt;=0.1,K127&gt;=0.1),1,0)))</f>
        <v/>
      </c>
      <c r="AI127" s="164" t="str">
        <f t="array" ref="AI127">IF($D127="","",IF(AND(L127&gt;=0.1,I127="nie",Oprávnené_výdavky_obnova!DI129&gt;=0.1,OR($L$11=Smrek)),0,IF(AND(Oprávnené_výdavky_obnova!DI129&gt;=0.1,L127&gt;=0.1),1,0)))</f>
        <v/>
      </c>
      <c r="AJ127" s="164" t="str">
        <f t="array" ref="AJ127">IF($D127="","",IF(AND(M127&gt;=0.1,I127="nie",Oprávnené_výdavky_obnova!DJ129&gt;=0.1,OR($M$11=Smrek)),0,IF(AND(Oprávnené_výdavky_obnova!DJ129&gt;=0.1,M127&gt;=0.1),1,0)))</f>
        <v/>
      </c>
      <c r="AK127" s="164" t="str">
        <f t="array" ref="AK127">IF($D127="","",IF(AND(N127&gt;=0.1,I127="nie",Oprávnené_výdavky_obnova!DK129&gt;=0.1,OR($N$11=Smrek)),0,IF(AND(Oprávnené_výdavky_obnova!DK129&gt;=0.1,N127&gt;=0.1),1,0)))</f>
        <v/>
      </c>
      <c r="AL127" s="164" t="str">
        <f t="array" ref="AL127">IF($D127="","",IF(AND(O127&gt;=0.1,I127="nie",Oprávnené_výdavky_obnova!DL129&gt;=0.1,OR($O$11=Smrek)),0,IF(AND(Oprávnené_výdavky_obnova!DL129&gt;=0.1,O127&gt;=0.1),1,0)))</f>
        <v/>
      </c>
      <c r="AM127" s="164" t="str">
        <f t="array" ref="AM127">IF($D127="","",IF(AND(P127&gt;=0.1,I127="nie",Oprávnené_výdavky_obnova!DM129&gt;=0.1,OR($P$11=Smrek)),0,IF(AND(Oprávnené_výdavky_obnova!DM129&gt;=0.1,P127&gt;=0.1),1,0)))</f>
        <v/>
      </c>
      <c r="AN127" s="164" t="str">
        <f t="array" ref="AN127">IF($D127="","",IF(AND(Q127&gt;=0.1,I127="nie",Oprávnené_výdavky_obnova!DN129&gt;=0.1,OR($Q$11=Smrek)),0,IF(AND(Oprávnené_výdavky_obnova!DN129&gt;=0.1,Q127&gt;=0.1),1,0)))</f>
        <v/>
      </c>
      <c r="AO127" s="164" t="str">
        <f t="array" ref="AO127">IF($D127="","",IF(AND(R127&gt;=0.1,I127="nie",Oprávnené_výdavky_obnova!DO129&gt;=0.1,OR($R$11=Smrek)),0,IF(AND(Oprávnené_výdavky_obnova!DO129&gt;=0.1,R127&gt;=0.1),1,0)))</f>
        <v/>
      </c>
      <c r="AP127" s="164" t="str">
        <f t="array" ref="AP127">IF($D127="","",IF(AND(S127&gt;=0.1,I127="nie",Oprávnené_výdavky_obnova!DP129&gt;=0.1,OR($S$11=Smrek)),0,IF(AND(Oprávnené_výdavky_obnova!DP129&gt;=0.1,S127&gt;=0.1),1,0)))</f>
        <v/>
      </c>
      <c r="AQ127" s="164">
        <f t="shared" si="12"/>
        <v>0</v>
      </c>
      <c r="AR127" s="132">
        <f t="shared" si="13"/>
        <v>0</v>
      </c>
      <c r="AS127" s="132" t="str">
        <f t="shared" si="14"/>
        <v/>
      </c>
      <c r="AT127" s="164">
        <f>IF(AND(J127="",OR(Oprávnené_výdavky_obnova!CW129&gt;0,Oprávnené_výdavky_obnova!DG129&gt;0)),1,0)</f>
        <v>0</v>
      </c>
      <c r="AU127" s="164">
        <f>IF(AND(K127="",OR(Oprávnené_výdavky_obnova!CX129&gt;0,Oprávnené_výdavky_obnova!DH129&gt;0)),1,0)</f>
        <v>0</v>
      </c>
      <c r="AV127" s="164">
        <f>IF(AND(L127="",OR(Oprávnené_výdavky_obnova!CY129&gt;0,Oprávnené_výdavky_obnova!DI129&gt;0)),1,0)</f>
        <v>0</v>
      </c>
      <c r="AW127" s="164">
        <f>IF(AND(M127="",OR(Oprávnené_výdavky_obnova!CZ129&gt;0,Oprávnené_výdavky_obnova!DJ129&gt;0)),1,0)</f>
        <v>0</v>
      </c>
      <c r="AX127" s="164">
        <f>IF(AND(N127="",OR(Oprávnené_výdavky_obnova!DA129&gt;0,Oprávnené_výdavky_obnova!DK129&gt;0)),1,0)</f>
        <v>0</v>
      </c>
      <c r="AY127" s="164">
        <f>IF(AND(O127="",OR(Oprávnené_výdavky_obnova!DB129&gt;0,Oprávnené_výdavky_obnova!DL129&gt;0)),1,0)</f>
        <v>0</v>
      </c>
      <c r="AZ127" s="164">
        <f>IF(AND(P127="",OR(Oprávnené_výdavky_obnova!DC129&gt;0,Oprávnené_výdavky_obnova!DM129&gt;0)),1,0)</f>
        <v>0</v>
      </c>
      <c r="BA127" s="164">
        <f>IF(AND(Q127="",OR(Oprávnené_výdavky_obnova!DD129&gt;0,Oprávnené_výdavky_obnova!DN129&gt;0)),1,0)</f>
        <v>0</v>
      </c>
      <c r="BB127" s="164">
        <f>IF(AND(R127="",OR(Oprávnené_výdavky_obnova!DE129&gt;0,Oprávnené_výdavky_obnova!DO129&gt;0)),1,0)</f>
        <v>0</v>
      </c>
      <c r="BC127" s="164">
        <f>IF(AND(S127="",OR(Oprávnené_výdavky_obnova!DF129&gt;0,Oprávnené_výdavky_obnova!DP129&gt;0)),1,0)</f>
        <v>0</v>
      </c>
      <c r="BE127" s="132">
        <f t="array" ref="BE127">IF(AND($J$13=Smrek,OR(V127&gt;=0.3,AG127&gt;=0.1)),1,0)</f>
        <v>0</v>
      </c>
      <c r="BF127" s="132">
        <f t="array" ref="BF127">IF(AND($JK127=Smrek,OR(W127&gt;=0.3,AH127&gt;=0.1)),1,0)</f>
        <v>0</v>
      </c>
      <c r="BG127" s="132">
        <f t="array" ref="BG127">IF(AND($L$13=Smrek,OR(X127&gt;=0.3,AI127&gt;=0.1)),1,0)</f>
        <v>0</v>
      </c>
      <c r="BH127" s="132">
        <f t="array" ref="BH127">IF(AND($M$13=Smrek,OR(Y127&gt;=0.3,AJ127&gt;=0.1)),1,0)</f>
        <v>0</v>
      </c>
      <c r="BI127" s="132">
        <f t="array" ref="BI127">IF(AND($N$13=Smrek,OR(Z127&gt;=0.3,AK127&gt;=0.1)),1,0)</f>
        <v>0</v>
      </c>
      <c r="BJ127" s="132">
        <f t="array" ref="BJ127">IF(AND($O$13=Smrek,OR(AA127&gt;=0.3,AL127&gt;=0.1)),1,0)</f>
        <v>0</v>
      </c>
      <c r="BK127" s="132">
        <f t="array" ref="BK127">IF(AND($P$13=Smrek,OR(AB127&gt;=0.3,AM127&gt;=0.1)),1,0)</f>
        <v>0</v>
      </c>
      <c r="BL127" s="132">
        <f t="array" ref="BL127">IF(AND($Q$13=Smrek,OR(AC127&gt;=0.3,AN127&gt;=0.1)),1,0)</f>
        <v>0</v>
      </c>
      <c r="BM127" s="132">
        <f t="array" ref="BM127">IF(AND($R$13=Smrek,OR(AD127&gt;=0.3,AO127&gt;=0.1)),1,0)</f>
        <v>0</v>
      </c>
      <c r="BN127" s="132">
        <f t="array" ref="BN127">IF(AND($S$13=Smrek,OR(AE127&gt;=0.3,AP127&gt;=0.1)),1,0)</f>
        <v>0</v>
      </c>
      <c r="BO127" s="206" t="str">
        <f t="shared" si="15"/>
        <v/>
      </c>
    </row>
    <row r="128" spans="1:67" ht="17.100000000000001" customHeight="1" x14ac:dyDescent="0.25">
      <c r="A128" s="144">
        <v>116</v>
      </c>
      <c r="B128" s="180" t="str">
        <f>IF(Oprávnené_výdavky_obnova!AL130="","",Oprávnené_výdavky_obnova!AN130)</f>
        <v/>
      </c>
      <c r="C128" s="181" t="str">
        <f>IF(Oprávnené_výdavky_obnova!AL130="","",Oprávnené_výdavky_obnova!B130)</f>
        <v/>
      </c>
      <c r="D128" s="182" t="str">
        <f>IF(Oprávnené_výdavky_obnova!AL130="","",Oprávnené_výdavky_obnova!AO130)</f>
        <v/>
      </c>
      <c r="E128" s="182" t="str">
        <f>IF(Oprávnené_výdavky_obnova!AL130="","",Oprávnené_výdavky_obnova!AP130)</f>
        <v/>
      </c>
      <c r="F128" s="182" t="str">
        <f>IF(Oprávnené_výdavky_obnova!AL130="","",Oprávnené_výdavky_obnova!AQ130)</f>
        <v/>
      </c>
      <c r="G128" s="183" t="str">
        <f>IF(Oprávnené_výdavky_obnova!AL130="","",Oprávnené_výdavky_obnova!I130)</f>
        <v/>
      </c>
      <c r="H128" s="208" t="str">
        <f>IF(D128="","",SUMIFS(Oprávnené_výdavky_obnova!$K$15:$K$214,JPRL,BO128,Oprávnené_výdavky_obnova!$J$15:$J$214,Oprávnené_výdavky_obnova!$CC$8)+SUMIFS(Oprávnené_výdavky_obnova!$K$15:$K$214,JPRL,BO128,Oprávnené_výdavky_obnova!$J$15:$J$214,Oprávnené_výdavky_obnova!$CC$9))</f>
        <v/>
      </c>
      <c r="I128" s="179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32">
        <f t="array" ref="T128">IF(AND(D128&lt;&gt;"",OR($J$11=Smrek,$K$11=Smrek,$L$11=Smrek,$M$11=Smrek,$N$11=Smrek,$O$11=Smrek,$P$11=Smrek,$Q$11=Smrek,$R$11=Smrek,$S$11=Smrek)),1,0)</f>
        <v>0</v>
      </c>
      <c r="U128" s="132">
        <f t="shared" si="10"/>
        <v>0</v>
      </c>
      <c r="V128" s="164" t="str">
        <f t="array" ref="V128">IF($D128="","",IF(AND(J128&gt;=0.3,I128="nie",Oprávnené_výdavky_obnova!DG130&gt;=0.3,OR($J$11=Smrek)),0,IF(AND(Oprávnené_výdavky_obnova!DG130&gt;=0.3,J128&gt;=0.3),1,0)))</f>
        <v/>
      </c>
      <c r="W128" s="164" t="str">
        <f t="array" ref="W128">IF($D128="","",IF(AND(K128&gt;=0.3,I128="nie",Oprávnené_výdavky_obnova!DH130&gt;=0.3,OR($K$11=Smrek)),0,IF(AND(Oprávnené_výdavky_obnova!DH130&gt;=0.3,K128&gt;=0.3),1,0)))</f>
        <v/>
      </c>
      <c r="X128" s="164" t="str">
        <f t="array" ref="X128">IF($D128="","",IF(AND(L128&gt;=0.3,I128="nie",Oprávnené_výdavky_obnova!DI130&gt;=0.3,OR($L$11=Smrek)),0,IF(AND(Oprávnené_výdavky_obnova!DI130&gt;=0.3,L128&gt;=0.3),1,0)))</f>
        <v/>
      </c>
      <c r="Y128" s="164" t="str">
        <f t="array" ref="Y128">IF($D128="","",IF(AND(M128&gt;=0.3,I128="nie",Oprávnené_výdavky_obnova!DJ130&gt;=0.3,OR($M$11=Smrek)),0,IF(AND(Oprávnené_výdavky_obnova!DJ130&gt;=0.3,M128&gt;=0.3),1,0)))</f>
        <v/>
      </c>
      <c r="Z128" s="164" t="str">
        <f t="array" ref="Z128">IF($D128="","",IF(AND(N128&gt;=0.3,I128="nie",Oprávnené_výdavky_obnova!DK130&gt;=0.3,OR($N$11=Smrek)),0,IF(AND(Oprávnené_výdavky_obnova!DK130&gt;=0.3,N128&gt;=0.3),1,0)))</f>
        <v/>
      </c>
      <c r="AA128" s="164" t="str">
        <f t="array" ref="AA128">IF($D128="","",IF(AND(O128&gt;=0.3,I128="nie",Oprávnené_výdavky_obnova!DL130&gt;=0.3,OR($O$11=Smrek)),0,IF(AND(Oprávnené_výdavky_obnova!DL130&gt;=0.3,O128&gt;=0.3),1,0)))</f>
        <v/>
      </c>
      <c r="AB128" s="164" t="str">
        <f t="array" ref="AB128">IF($D128="","",IF(AND(P128&gt;=0.3,I128="nie",Oprávnené_výdavky_obnova!DM130&gt;=0.3,OR($P$11=Smrek)),0,IF(AND(Oprávnené_výdavky_obnova!DM130&gt;=0.3,P128&gt;=0.3),1,0)))</f>
        <v/>
      </c>
      <c r="AC128" s="164" t="str">
        <f t="array" ref="AC128">IF($D128="","",IF(AND(Q128&gt;=0.3,I128="nie",Oprávnené_výdavky_obnova!DN130&gt;=0.3,OR($Q$11=Smrek)),0,IF(AND(Oprávnené_výdavky_obnova!DN130&gt;=0.3,Q128&gt;=0.3),1,0)))</f>
        <v/>
      </c>
      <c r="AD128" s="164" t="str">
        <f t="array" ref="AD128">IF($D128="","",IF(AND(R128&gt;=0.3,I128="nie",Oprávnené_výdavky_obnova!DO130&gt;=0.3,OR($R$11=Smrek)),0,IF(AND(Oprávnené_výdavky_obnova!DO130&gt;=0.3,R128&gt;=0.3),1,0)))</f>
        <v/>
      </c>
      <c r="AE128" s="164" t="str">
        <f t="array" ref="AE128">IF($D128="","",IF(AND(S128&gt;=0.3,I128="nie",Oprávnené_výdavky_obnova!DP130&gt;=0.3,OR($S$11=Smrek)),0,IF(AND(Oprávnené_výdavky_obnova!DP130&gt;=0.3,S128&gt;=0.3),1,0)))</f>
        <v/>
      </c>
      <c r="AF128" s="164">
        <f t="shared" si="11"/>
        <v>0</v>
      </c>
      <c r="AG128" s="164" t="str">
        <f t="array" ref="AG128">IF($D128="","",IF(AND(J128&gt;=0.1,I128="nie",Oprávnené_výdavky_obnova!DG130&gt;=0.1,OR($J$11=Smrek)),0,IF(AND(Oprávnené_výdavky_obnova!DG130&gt;=0.1,J128&gt;=0.1),1,0)))</f>
        <v/>
      </c>
      <c r="AH128" s="164" t="str">
        <f t="array" ref="AH128">IF($D128="","",IF(AND(K128&gt;=0.1,I128="nie",Oprávnené_výdavky_obnova!DH130&gt;=0.1,OR($K$11=Smrek)),0,IF(AND(Oprávnené_výdavky_obnova!DH130&gt;=0.1,K128&gt;=0.1),1,0)))</f>
        <v/>
      </c>
      <c r="AI128" s="164" t="str">
        <f t="array" ref="AI128">IF($D128="","",IF(AND(L128&gt;=0.1,I128="nie",Oprávnené_výdavky_obnova!DI130&gt;=0.1,OR($L$11=Smrek)),0,IF(AND(Oprávnené_výdavky_obnova!DI130&gt;=0.1,L128&gt;=0.1),1,0)))</f>
        <v/>
      </c>
      <c r="AJ128" s="164" t="str">
        <f t="array" ref="AJ128">IF($D128="","",IF(AND(M128&gt;=0.1,I128="nie",Oprávnené_výdavky_obnova!DJ130&gt;=0.1,OR($M$11=Smrek)),0,IF(AND(Oprávnené_výdavky_obnova!DJ130&gt;=0.1,M128&gt;=0.1),1,0)))</f>
        <v/>
      </c>
      <c r="AK128" s="164" t="str">
        <f t="array" ref="AK128">IF($D128="","",IF(AND(N128&gt;=0.1,I128="nie",Oprávnené_výdavky_obnova!DK130&gt;=0.1,OR($N$11=Smrek)),0,IF(AND(Oprávnené_výdavky_obnova!DK130&gt;=0.1,N128&gt;=0.1),1,0)))</f>
        <v/>
      </c>
      <c r="AL128" s="164" t="str">
        <f t="array" ref="AL128">IF($D128="","",IF(AND(O128&gt;=0.1,I128="nie",Oprávnené_výdavky_obnova!DL130&gt;=0.1,OR($O$11=Smrek)),0,IF(AND(Oprávnené_výdavky_obnova!DL130&gt;=0.1,O128&gt;=0.1),1,0)))</f>
        <v/>
      </c>
      <c r="AM128" s="164" t="str">
        <f t="array" ref="AM128">IF($D128="","",IF(AND(P128&gt;=0.1,I128="nie",Oprávnené_výdavky_obnova!DM130&gt;=0.1,OR($P$11=Smrek)),0,IF(AND(Oprávnené_výdavky_obnova!DM130&gt;=0.1,P128&gt;=0.1),1,0)))</f>
        <v/>
      </c>
      <c r="AN128" s="164" t="str">
        <f t="array" ref="AN128">IF($D128="","",IF(AND(Q128&gt;=0.1,I128="nie",Oprávnené_výdavky_obnova!DN130&gt;=0.1,OR($Q$11=Smrek)),0,IF(AND(Oprávnené_výdavky_obnova!DN130&gt;=0.1,Q128&gt;=0.1),1,0)))</f>
        <v/>
      </c>
      <c r="AO128" s="164" t="str">
        <f t="array" ref="AO128">IF($D128="","",IF(AND(R128&gt;=0.1,I128="nie",Oprávnené_výdavky_obnova!DO130&gt;=0.1,OR($R$11=Smrek)),0,IF(AND(Oprávnené_výdavky_obnova!DO130&gt;=0.1,R128&gt;=0.1),1,0)))</f>
        <v/>
      </c>
      <c r="AP128" s="164" t="str">
        <f t="array" ref="AP128">IF($D128="","",IF(AND(S128&gt;=0.1,I128="nie",Oprávnené_výdavky_obnova!DP130&gt;=0.1,OR($S$11=Smrek)),0,IF(AND(Oprávnené_výdavky_obnova!DP130&gt;=0.1,S128&gt;=0.1),1,0)))</f>
        <v/>
      </c>
      <c r="AQ128" s="164">
        <f t="shared" si="12"/>
        <v>0</v>
      </c>
      <c r="AR128" s="132">
        <f t="shared" si="13"/>
        <v>0</v>
      </c>
      <c r="AS128" s="132" t="str">
        <f t="shared" si="14"/>
        <v/>
      </c>
      <c r="AT128" s="164">
        <f>IF(AND(J128="",OR(Oprávnené_výdavky_obnova!CW130&gt;0,Oprávnené_výdavky_obnova!DG130&gt;0)),1,0)</f>
        <v>0</v>
      </c>
      <c r="AU128" s="164">
        <f>IF(AND(K128="",OR(Oprávnené_výdavky_obnova!CX130&gt;0,Oprávnené_výdavky_obnova!DH130&gt;0)),1,0)</f>
        <v>0</v>
      </c>
      <c r="AV128" s="164">
        <f>IF(AND(L128="",OR(Oprávnené_výdavky_obnova!CY130&gt;0,Oprávnené_výdavky_obnova!DI130&gt;0)),1,0)</f>
        <v>0</v>
      </c>
      <c r="AW128" s="164">
        <f>IF(AND(M128="",OR(Oprávnené_výdavky_obnova!CZ130&gt;0,Oprávnené_výdavky_obnova!DJ130&gt;0)),1,0)</f>
        <v>0</v>
      </c>
      <c r="AX128" s="164">
        <f>IF(AND(N128="",OR(Oprávnené_výdavky_obnova!DA130&gt;0,Oprávnené_výdavky_obnova!DK130&gt;0)),1,0)</f>
        <v>0</v>
      </c>
      <c r="AY128" s="164">
        <f>IF(AND(O128="",OR(Oprávnené_výdavky_obnova!DB130&gt;0,Oprávnené_výdavky_obnova!DL130&gt;0)),1,0)</f>
        <v>0</v>
      </c>
      <c r="AZ128" s="164">
        <f>IF(AND(P128="",OR(Oprávnené_výdavky_obnova!DC130&gt;0,Oprávnené_výdavky_obnova!DM130&gt;0)),1,0)</f>
        <v>0</v>
      </c>
      <c r="BA128" s="164">
        <f>IF(AND(Q128="",OR(Oprávnené_výdavky_obnova!DD130&gt;0,Oprávnené_výdavky_obnova!DN130&gt;0)),1,0)</f>
        <v>0</v>
      </c>
      <c r="BB128" s="164">
        <f>IF(AND(R128="",OR(Oprávnené_výdavky_obnova!DE130&gt;0,Oprávnené_výdavky_obnova!DO130&gt;0)),1,0)</f>
        <v>0</v>
      </c>
      <c r="BC128" s="164">
        <f>IF(AND(S128="",OR(Oprávnené_výdavky_obnova!DF130&gt;0,Oprávnené_výdavky_obnova!DP130&gt;0)),1,0)</f>
        <v>0</v>
      </c>
      <c r="BE128" s="132">
        <f t="array" ref="BE128">IF(AND($J$13=Smrek,OR(V128&gt;=0.3,AG128&gt;=0.1)),1,0)</f>
        <v>0</v>
      </c>
      <c r="BF128" s="132">
        <f t="array" ref="BF128">IF(AND($JK128=Smrek,OR(W128&gt;=0.3,AH128&gt;=0.1)),1,0)</f>
        <v>0</v>
      </c>
      <c r="BG128" s="132">
        <f t="array" ref="BG128">IF(AND($L$13=Smrek,OR(X128&gt;=0.3,AI128&gt;=0.1)),1,0)</f>
        <v>0</v>
      </c>
      <c r="BH128" s="132">
        <f t="array" ref="BH128">IF(AND($M$13=Smrek,OR(Y128&gt;=0.3,AJ128&gt;=0.1)),1,0)</f>
        <v>0</v>
      </c>
      <c r="BI128" s="132">
        <f t="array" ref="BI128">IF(AND($N$13=Smrek,OR(Z128&gt;=0.3,AK128&gt;=0.1)),1,0)</f>
        <v>0</v>
      </c>
      <c r="BJ128" s="132">
        <f t="array" ref="BJ128">IF(AND($O$13=Smrek,OR(AA128&gt;=0.3,AL128&gt;=0.1)),1,0)</f>
        <v>0</v>
      </c>
      <c r="BK128" s="132">
        <f t="array" ref="BK128">IF(AND($P$13=Smrek,OR(AB128&gt;=0.3,AM128&gt;=0.1)),1,0)</f>
        <v>0</v>
      </c>
      <c r="BL128" s="132">
        <f t="array" ref="BL128">IF(AND($Q$13=Smrek,OR(AC128&gt;=0.3,AN128&gt;=0.1)),1,0)</f>
        <v>0</v>
      </c>
      <c r="BM128" s="132">
        <f t="array" ref="BM128">IF(AND($R$13=Smrek,OR(AD128&gt;=0.3,AO128&gt;=0.1)),1,0)</f>
        <v>0</v>
      </c>
      <c r="BN128" s="132">
        <f t="array" ref="BN128">IF(AND($S$13=Smrek,OR(AE128&gt;=0.3,AP128&gt;=0.1)),1,0)</f>
        <v>0</v>
      </c>
      <c r="BO128" s="206" t="str">
        <f t="shared" si="15"/>
        <v/>
      </c>
    </row>
    <row r="129" spans="1:67" ht="17.100000000000001" customHeight="1" x14ac:dyDescent="0.25">
      <c r="A129" s="144">
        <v>117</v>
      </c>
      <c r="B129" s="180" t="str">
        <f>IF(Oprávnené_výdavky_obnova!AL131="","",Oprávnené_výdavky_obnova!AN131)</f>
        <v/>
      </c>
      <c r="C129" s="181" t="str">
        <f>IF(Oprávnené_výdavky_obnova!AL131="","",Oprávnené_výdavky_obnova!B131)</f>
        <v/>
      </c>
      <c r="D129" s="182" t="str">
        <f>IF(Oprávnené_výdavky_obnova!AL131="","",Oprávnené_výdavky_obnova!AO131)</f>
        <v/>
      </c>
      <c r="E129" s="182" t="str">
        <f>IF(Oprávnené_výdavky_obnova!AL131="","",Oprávnené_výdavky_obnova!AP131)</f>
        <v/>
      </c>
      <c r="F129" s="182" t="str">
        <f>IF(Oprávnené_výdavky_obnova!AL131="","",Oprávnené_výdavky_obnova!AQ131)</f>
        <v/>
      </c>
      <c r="G129" s="183" t="str">
        <f>IF(Oprávnené_výdavky_obnova!AL131="","",Oprávnené_výdavky_obnova!I131)</f>
        <v/>
      </c>
      <c r="H129" s="208" t="str">
        <f>IF(D129="","",SUMIFS(Oprávnené_výdavky_obnova!$K$15:$K$214,JPRL,BO129,Oprávnené_výdavky_obnova!$J$15:$J$214,Oprávnené_výdavky_obnova!$CC$8)+SUMIFS(Oprávnené_výdavky_obnova!$K$15:$K$214,JPRL,BO129,Oprávnené_výdavky_obnova!$J$15:$J$214,Oprávnené_výdavky_obnova!$CC$9))</f>
        <v/>
      </c>
      <c r="I129" s="179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32">
        <f t="array" ref="T129">IF(AND(D129&lt;&gt;"",OR($J$11=Smrek,$K$11=Smrek,$L$11=Smrek,$M$11=Smrek,$N$11=Smrek,$O$11=Smrek,$P$11=Smrek,$Q$11=Smrek,$R$11=Smrek,$S$11=Smrek)),1,0)</f>
        <v>0</v>
      </c>
      <c r="U129" s="132">
        <f t="shared" si="10"/>
        <v>0</v>
      </c>
      <c r="V129" s="164" t="str">
        <f t="array" ref="V129">IF($D129="","",IF(AND(J129&gt;=0.3,I129="nie",Oprávnené_výdavky_obnova!DG131&gt;=0.3,OR($J$11=Smrek)),0,IF(AND(Oprávnené_výdavky_obnova!DG131&gt;=0.3,J129&gt;=0.3),1,0)))</f>
        <v/>
      </c>
      <c r="W129" s="164" t="str">
        <f t="array" ref="W129">IF($D129="","",IF(AND(K129&gt;=0.3,I129="nie",Oprávnené_výdavky_obnova!DH131&gt;=0.3,OR($K$11=Smrek)),0,IF(AND(Oprávnené_výdavky_obnova!DH131&gt;=0.3,K129&gt;=0.3),1,0)))</f>
        <v/>
      </c>
      <c r="X129" s="164" t="str">
        <f t="array" ref="X129">IF($D129="","",IF(AND(L129&gt;=0.3,I129="nie",Oprávnené_výdavky_obnova!DI131&gt;=0.3,OR($L$11=Smrek)),0,IF(AND(Oprávnené_výdavky_obnova!DI131&gt;=0.3,L129&gt;=0.3),1,0)))</f>
        <v/>
      </c>
      <c r="Y129" s="164" t="str">
        <f t="array" ref="Y129">IF($D129="","",IF(AND(M129&gt;=0.3,I129="nie",Oprávnené_výdavky_obnova!DJ131&gt;=0.3,OR($M$11=Smrek)),0,IF(AND(Oprávnené_výdavky_obnova!DJ131&gt;=0.3,M129&gt;=0.3),1,0)))</f>
        <v/>
      </c>
      <c r="Z129" s="164" t="str">
        <f t="array" ref="Z129">IF($D129="","",IF(AND(N129&gt;=0.3,I129="nie",Oprávnené_výdavky_obnova!DK131&gt;=0.3,OR($N$11=Smrek)),0,IF(AND(Oprávnené_výdavky_obnova!DK131&gt;=0.3,N129&gt;=0.3),1,0)))</f>
        <v/>
      </c>
      <c r="AA129" s="164" t="str">
        <f t="array" ref="AA129">IF($D129="","",IF(AND(O129&gt;=0.3,I129="nie",Oprávnené_výdavky_obnova!DL131&gt;=0.3,OR($O$11=Smrek)),0,IF(AND(Oprávnené_výdavky_obnova!DL131&gt;=0.3,O129&gt;=0.3),1,0)))</f>
        <v/>
      </c>
      <c r="AB129" s="164" t="str">
        <f t="array" ref="AB129">IF($D129="","",IF(AND(P129&gt;=0.3,I129="nie",Oprávnené_výdavky_obnova!DM131&gt;=0.3,OR($P$11=Smrek)),0,IF(AND(Oprávnené_výdavky_obnova!DM131&gt;=0.3,P129&gt;=0.3),1,0)))</f>
        <v/>
      </c>
      <c r="AC129" s="164" t="str">
        <f t="array" ref="AC129">IF($D129="","",IF(AND(Q129&gt;=0.3,I129="nie",Oprávnené_výdavky_obnova!DN131&gt;=0.3,OR($Q$11=Smrek)),0,IF(AND(Oprávnené_výdavky_obnova!DN131&gt;=0.3,Q129&gt;=0.3),1,0)))</f>
        <v/>
      </c>
      <c r="AD129" s="164" t="str">
        <f t="array" ref="AD129">IF($D129="","",IF(AND(R129&gt;=0.3,I129="nie",Oprávnené_výdavky_obnova!DO131&gt;=0.3,OR($R$11=Smrek)),0,IF(AND(Oprávnené_výdavky_obnova!DO131&gt;=0.3,R129&gt;=0.3),1,0)))</f>
        <v/>
      </c>
      <c r="AE129" s="164" t="str">
        <f t="array" ref="AE129">IF($D129="","",IF(AND(S129&gt;=0.3,I129="nie",Oprávnené_výdavky_obnova!DP131&gt;=0.3,OR($S$11=Smrek)),0,IF(AND(Oprávnené_výdavky_obnova!DP131&gt;=0.3,S129&gt;=0.3),1,0)))</f>
        <v/>
      </c>
      <c r="AF129" s="164">
        <f t="shared" si="11"/>
        <v>0</v>
      </c>
      <c r="AG129" s="164" t="str">
        <f t="array" ref="AG129">IF($D129="","",IF(AND(J129&gt;=0.1,I129="nie",Oprávnené_výdavky_obnova!DG131&gt;=0.1,OR($J$11=Smrek)),0,IF(AND(Oprávnené_výdavky_obnova!DG131&gt;=0.1,J129&gt;=0.1),1,0)))</f>
        <v/>
      </c>
      <c r="AH129" s="164" t="str">
        <f t="array" ref="AH129">IF($D129="","",IF(AND(K129&gt;=0.1,I129="nie",Oprávnené_výdavky_obnova!DH131&gt;=0.1,OR($K$11=Smrek)),0,IF(AND(Oprávnené_výdavky_obnova!DH131&gt;=0.1,K129&gt;=0.1),1,0)))</f>
        <v/>
      </c>
      <c r="AI129" s="164" t="str">
        <f t="array" ref="AI129">IF($D129="","",IF(AND(L129&gt;=0.1,I129="nie",Oprávnené_výdavky_obnova!DI131&gt;=0.1,OR($L$11=Smrek)),0,IF(AND(Oprávnené_výdavky_obnova!DI131&gt;=0.1,L129&gt;=0.1),1,0)))</f>
        <v/>
      </c>
      <c r="AJ129" s="164" t="str">
        <f t="array" ref="AJ129">IF($D129="","",IF(AND(M129&gt;=0.1,I129="nie",Oprávnené_výdavky_obnova!DJ131&gt;=0.1,OR($M$11=Smrek)),0,IF(AND(Oprávnené_výdavky_obnova!DJ131&gt;=0.1,M129&gt;=0.1),1,0)))</f>
        <v/>
      </c>
      <c r="AK129" s="164" t="str">
        <f t="array" ref="AK129">IF($D129="","",IF(AND(N129&gt;=0.1,I129="nie",Oprávnené_výdavky_obnova!DK131&gt;=0.1,OR($N$11=Smrek)),0,IF(AND(Oprávnené_výdavky_obnova!DK131&gt;=0.1,N129&gt;=0.1),1,0)))</f>
        <v/>
      </c>
      <c r="AL129" s="164" t="str">
        <f t="array" ref="AL129">IF($D129="","",IF(AND(O129&gt;=0.1,I129="nie",Oprávnené_výdavky_obnova!DL131&gt;=0.1,OR($O$11=Smrek)),0,IF(AND(Oprávnené_výdavky_obnova!DL131&gt;=0.1,O129&gt;=0.1),1,0)))</f>
        <v/>
      </c>
      <c r="AM129" s="164" t="str">
        <f t="array" ref="AM129">IF($D129="","",IF(AND(P129&gt;=0.1,I129="nie",Oprávnené_výdavky_obnova!DM131&gt;=0.1,OR($P$11=Smrek)),0,IF(AND(Oprávnené_výdavky_obnova!DM131&gt;=0.1,P129&gt;=0.1),1,0)))</f>
        <v/>
      </c>
      <c r="AN129" s="164" t="str">
        <f t="array" ref="AN129">IF($D129="","",IF(AND(Q129&gt;=0.1,I129="nie",Oprávnené_výdavky_obnova!DN131&gt;=0.1,OR($Q$11=Smrek)),0,IF(AND(Oprávnené_výdavky_obnova!DN131&gt;=0.1,Q129&gt;=0.1),1,0)))</f>
        <v/>
      </c>
      <c r="AO129" s="164" t="str">
        <f t="array" ref="AO129">IF($D129="","",IF(AND(R129&gt;=0.1,I129="nie",Oprávnené_výdavky_obnova!DO131&gt;=0.1,OR($R$11=Smrek)),0,IF(AND(Oprávnené_výdavky_obnova!DO131&gt;=0.1,R129&gt;=0.1),1,0)))</f>
        <v/>
      </c>
      <c r="AP129" s="164" t="str">
        <f t="array" ref="AP129">IF($D129="","",IF(AND(S129&gt;=0.1,I129="nie",Oprávnené_výdavky_obnova!DP131&gt;=0.1,OR($S$11=Smrek)),0,IF(AND(Oprávnené_výdavky_obnova!DP131&gt;=0.1,S129&gt;=0.1),1,0)))</f>
        <v/>
      </c>
      <c r="AQ129" s="164">
        <f t="shared" si="12"/>
        <v>0</v>
      </c>
      <c r="AR129" s="132">
        <f t="shared" si="13"/>
        <v>0</v>
      </c>
      <c r="AS129" s="132" t="str">
        <f t="shared" si="14"/>
        <v/>
      </c>
      <c r="AT129" s="164">
        <f>IF(AND(J129="",OR(Oprávnené_výdavky_obnova!CW131&gt;0,Oprávnené_výdavky_obnova!DG131&gt;0)),1,0)</f>
        <v>0</v>
      </c>
      <c r="AU129" s="164">
        <f>IF(AND(K129="",OR(Oprávnené_výdavky_obnova!CX131&gt;0,Oprávnené_výdavky_obnova!DH131&gt;0)),1,0)</f>
        <v>0</v>
      </c>
      <c r="AV129" s="164">
        <f>IF(AND(L129="",OR(Oprávnené_výdavky_obnova!CY131&gt;0,Oprávnené_výdavky_obnova!DI131&gt;0)),1,0)</f>
        <v>0</v>
      </c>
      <c r="AW129" s="164">
        <f>IF(AND(M129="",OR(Oprávnené_výdavky_obnova!CZ131&gt;0,Oprávnené_výdavky_obnova!DJ131&gt;0)),1,0)</f>
        <v>0</v>
      </c>
      <c r="AX129" s="164">
        <f>IF(AND(N129="",OR(Oprávnené_výdavky_obnova!DA131&gt;0,Oprávnené_výdavky_obnova!DK131&gt;0)),1,0)</f>
        <v>0</v>
      </c>
      <c r="AY129" s="164">
        <f>IF(AND(O129="",OR(Oprávnené_výdavky_obnova!DB131&gt;0,Oprávnené_výdavky_obnova!DL131&gt;0)),1,0)</f>
        <v>0</v>
      </c>
      <c r="AZ129" s="164">
        <f>IF(AND(P129="",OR(Oprávnené_výdavky_obnova!DC131&gt;0,Oprávnené_výdavky_obnova!DM131&gt;0)),1,0)</f>
        <v>0</v>
      </c>
      <c r="BA129" s="164">
        <f>IF(AND(Q129="",OR(Oprávnené_výdavky_obnova!DD131&gt;0,Oprávnené_výdavky_obnova!DN131&gt;0)),1,0)</f>
        <v>0</v>
      </c>
      <c r="BB129" s="164">
        <f>IF(AND(R129="",OR(Oprávnené_výdavky_obnova!DE131&gt;0,Oprávnené_výdavky_obnova!DO131&gt;0)),1,0)</f>
        <v>0</v>
      </c>
      <c r="BC129" s="164">
        <f>IF(AND(S129="",OR(Oprávnené_výdavky_obnova!DF131&gt;0,Oprávnené_výdavky_obnova!DP131&gt;0)),1,0)</f>
        <v>0</v>
      </c>
      <c r="BE129" s="132">
        <f t="array" ref="BE129">IF(AND($J$13=Smrek,OR(V129&gt;=0.3,AG129&gt;=0.1)),1,0)</f>
        <v>0</v>
      </c>
      <c r="BF129" s="132">
        <f t="array" ref="BF129">IF(AND($JK129=Smrek,OR(W129&gt;=0.3,AH129&gt;=0.1)),1,0)</f>
        <v>0</v>
      </c>
      <c r="BG129" s="132">
        <f t="array" ref="BG129">IF(AND($L$13=Smrek,OR(X129&gt;=0.3,AI129&gt;=0.1)),1,0)</f>
        <v>0</v>
      </c>
      <c r="BH129" s="132">
        <f t="array" ref="BH129">IF(AND($M$13=Smrek,OR(Y129&gt;=0.3,AJ129&gt;=0.1)),1,0)</f>
        <v>0</v>
      </c>
      <c r="BI129" s="132">
        <f t="array" ref="BI129">IF(AND($N$13=Smrek,OR(Z129&gt;=0.3,AK129&gt;=0.1)),1,0)</f>
        <v>0</v>
      </c>
      <c r="BJ129" s="132">
        <f t="array" ref="BJ129">IF(AND($O$13=Smrek,OR(AA129&gt;=0.3,AL129&gt;=0.1)),1,0)</f>
        <v>0</v>
      </c>
      <c r="BK129" s="132">
        <f t="array" ref="BK129">IF(AND($P$13=Smrek,OR(AB129&gt;=0.3,AM129&gt;=0.1)),1,0)</f>
        <v>0</v>
      </c>
      <c r="BL129" s="132">
        <f t="array" ref="BL129">IF(AND($Q$13=Smrek,OR(AC129&gt;=0.3,AN129&gt;=0.1)),1,0)</f>
        <v>0</v>
      </c>
      <c r="BM129" s="132">
        <f t="array" ref="BM129">IF(AND($R$13=Smrek,OR(AD129&gt;=0.3,AO129&gt;=0.1)),1,0)</f>
        <v>0</v>
      </c>
      <c r="BN129" s="132">
        <f t="array" ref="BN129">IF(AND($S$13=Smrek,OR(AE129&gt;=0.3,AP129&gt;=0.1)),1,0)</f>
        <v>0</v>
      </c>
      <c r="BO129" s="206" t="str">
        <f t="shared" si="15"/>
        <v/>
      </c>
    </row>
    <row r="130" spans="1:67" ht="17.100000000000001" customHeight="1" x14ac:dyDescent="0.25">
      <c r="A130" s="144">
        <v>118</v>
      </c>
      <c r="B130" s="180" t="str">
        <f>IF(Oprávnené_výdavky_obnova!AL132="","",Oprávnené_výdavky_obnova!AN132)</f>
        <v/>
      </c>
      <c r="C130" s="181" t="str">
        <f>IF(Oprávnené_výdavky_obnova!AL132="","",Oprávnené_výdavky_obnova!B132)</f>
        <v/>
      </c>
      <c r="D130" s="182" t="str">
        <f>IF(Oprávnené_výdavky_obnova!AL132="","",Oprávnené_výdavky_obnova!AO132)</f>
        <v/>
      </c>
      <c r="E130" s="182" t="str">
        <f>IF(Oprávnené_výdavky_obnova!AL132="","",Oprávnené_výdavky_obnova!AP132)</f>
        <v/>
      </c>
      <c r="F130" s="182" t="str">
        <f>IF(Oprávnené_výdavky_obnova!AL132="","",Oprávnené_výdavky_obnova!AQ132)</f>
        <v/>
      </c>
      <c r="G130" s="183" t="str">
        <f>IF(Oprávnené_výdavky_obnova!AL132="","",Oprávnené_výdavky_obnova!I132)</f>
        <v/>
      </c>
      <c r="H130" s="208" t="str">
        <f>IF(D130="","",SUMIFS(Oprávnené_výdavky_obnova!$K$15:$K$214,JPRL,BO130,Oprávnené_výdavky_obnova!$J$15:$J$214,Oprávnené_výdavky_obnova!$CC$8)+SUMIFS(Oprávnené_výdavky_obnova!$K$15:$K$214,JPRL,BO130,Oprávnené_výdavky_obnova!$J$15:$J$214,Oprávnené_výdavky_obnova!$CC$9))</f>
        <v/>
      </c>
      <c r="I130" s="179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32">
        <f t="array" ref="T130">IF(AND(D130&lt;&gt;"",OR($J$11=Smrek,$K$11=Smrek,$L$11=Smrek,$M$11=Smrek,$N$11=Smrek,$O$11=Smrek,$P$11=Smrek,$Q$11=Smrek,$R$11=Smrek,$S$11=Smrek)),1,0)</f>
        <v>0</v>
      </c>
      <c r="U130" s="132">
        <f t="shared" si="10"/>
        <v>0</v>
      </c>
      <c r="V130" s="164" t="str">
        <f t="array" ref="V130">IF($D130="","",IF(AND(J130&gt;=0.3,I130="nie",Oprávnené_výdavky_obnova!DG132&gt;=0.3,OR($J$11=Smrek)),0,IF(AND(Oprávnené_výdavky_obnova!DG132&gt;=0.3,J130&gt;=0.3),1,0)))</f>
        <v/>
      </c>
      <c r="W130" s="164" t="str">
        <f t="array" ref="W130">IF($D130="","",IF(AND(K130&gt;=0.3,I130="nie",Oprávnené_výdavky_obnova!DH132&gt;=0.3,OR($K$11=Smrek)),0,IF(AND(Oprávnené_výdavky_obnova!DH132&gt;=0.3,K130&gt;=0.3),1,0)))</f>
        <v/>
      </c>
      <c r="X130" s="164" t="str">
        <f t="array" ref="X130">IF($D130="","",IF(AND(L130&gt;=0.3,I130="nie",Oprávnené_výdavky_obnova!DI132&gt;=0.3,OR($L$11=Smrek)),0,IF(AND(Oprávnené_výdavky_obnova!DI132&gt;=0.3,L130&gt;=0.3),1,0)))</f>
        <v/>
      </c>
      <c r="Y130" s="164" t="str">
        <f t="array" ref="Y130">IF($D130="","",IF(AND(M130&gt;=0.3,I130="nie",Oprávnené_výdavky_obnova!DJ132&gt;=0.3,OR($M$11=Smrek)),0,IF(AND(Oprávnené_výdavky_obnova!DJ132&gt;=0.3,M130&gt;=0.3),1,0)))</f>
        <v/>
      </c>
      <c r="Z130" s="164" t="str">
        <f t="array" ref="Z130">IF($D130="","",IF(AND(N130&gt;=0.3,I130="nie",Oprávnené_výdavky_obnova!DK132&gt;=0.3,OR($N$11=Smrek)),0,IF(AND(Oprávnené_výdavky_obnova!DK132&gt;=0.3,N130&gt;=0.3),1,0)))</f>
        <v/>
      </c>
      <c r="AA130" s="164" t="str">
        <f t="array" ref="AA130">IF($D130="","",IF(AND(O130&gt;=0.3,I130="nie",Oprávnené_výdavky_obnova!DL132&gt;=0.3,OR($O$11=Smrek)),0,IF(AND(Oprávnené_výdavky_obnova!DL132&gt;=0.3,O130&gt;=0.3),1,0)))</f>
        <v/>
      </c>
      <c r="AB130" s="164" t="str">
        <f t="array" ref="AB130">IF($D130="","",IF(AND(P130&gt;=0.3,I130="nie",Oprávnené_výdavky_obnova!DM132&gt;=0.3,OR($P$11=Smrek)),0,IF(AND(Oprávnené_výdavky_obnova!DM132&gt;=0.3,P130&gt;=0.3),1,0)))</f>
        <v/>
      </c>
      <c r="AC130" s="164" t="str">
        <f t="array" ref="AC130">IF($D130="","",IF(AND(Q130&gt;=0.3,I130="nie",Oprávnené_výdavky_obnova!DN132&gt;=0.3,OR($Q$11=Smrek)),0,IF(AND(Oprávnené_výdavky_obnova!DN132&gt;=0.3,Q130&gt;=0.3),1,0)))</f>
        <v/>
      </c>
      <c r="AD130" s="164" t="str">
        <f t="array" ref="AD130">IF($D130="","",IF(AND(R130&gt;=0.3,I130="nie",Oprávnené_výdavky_obnova!DO132&gt;=0.3,OR($R$11=Smrek)),0,IF(AND(Oprávnené_výdavky_obnova!DO132&gt;=0.3,R130&gt;=0.3),1,0)))</f>
        <v/>
      </c>
      <c r="AE130" s="164" t="str">
        <f t="array" ref="AE130">IF($D130="","",IF(AND(S130&gt;=0.3,I130="nie",Oprávnené_výdavky_obnova!DP132&gt;=0.3,OR($S$11=Smrek)),0,IF(AND(Oprávnené_výdavky_obnova!DP132&gt;=0.3,S130&gt;=0.3),1,0)))</f>
        <v/>
      </c>
      <c r="AF130" s="164">
        <f t="shared" si="11"/>
        <v>0</v>
      </c>
      <c r="AG130" s="164" t="str">
        <f t="array" ref="AG130">IF($D130="","",IF(AND(J130&gt;=0.1,I130="nie",Oprávnené_výdavky_obnova!DG132&gt;=0.1,OR($J$11=Smrek)),0,IF(AND(Oprávnené_výdavky_obnova!DG132&gt;=0.1,J130&gt;=0.1),1,0)))</f>
        <v/>
      </c>
      <c r="AH130" s="164" t="str">
        <f t="array" ref="AH130">IF($D130="","",IF(AND(K130&gt;=0.1,I130="nie",Oprávnené_výdavky_obnova!DH132&gt;=0.1,OR($K$11=Smrek)),0,IF(AND(Oprávnené_výdavky_obnova!DH132&gt;=0.1,K130&gt;=0.1),1,0)))</f>
        <v/>
      </c>
      <c r="AI130" s="164" t="str">
        <f t="array" ref="AI130">IF($D130="","",IF(AND(L130&gt;=0.1,I130="nie",Oprávnené_výdavky_obnova!DI132&gt;=0.1,OR($L$11=Smrek)),0,IF(AND(Oprávnené_výdavky_obnova!DI132&gt;=0.1,L130&gt;=0.1),1,0)))</f>
        <v/>
      </c>
      <c r="AJ130" s="164" t="str">
        <f t="array" ref="AJ130">IF($D130="","",IF(AND(M130&gt;=0.1,I130="nie",Oprávnené_výdavky_obnova!DJ132&gt;=0.1,OR($M$11=Smrek)),0,IF(AND(Oprávnené_výdavky_obnova!DJ132&gt;=0.1,M130&gt;=0.1),1,0)))</f>
        <v/>
      </c>
      <c r="AK130" s="164" t="str">
        <f t="array" ref="AK130">IF($D130="","",IF(AND(N130&gt;=0.1,I130="nie",Oprávnené_výdavky_obnova!DK132&gt;=0.1,OR($N$11=Smrek)),0,IF(AND(Oprávnené_výdavky_obnova!DK132&gt;=0.1,N130&gt;=0.1),1,0)))</f>
        <v/>
      </c>
      <c r="AL130" s="164" t="str">
        <f t="array" ref="AL130">IF($D130="","",IF(AND(O130&gt;=0.1,I130="nie",Oprávnené_výdavky_obnova!DL132&gt;=0.1,OR($O$11=Smrek)),0,IF(AND(Oprávnené_výdavky_obnova!DL132&gt;=0.1,O130&gt;=0.1),1,0)))</f>
        <v/>
      </c>
      <c r="AM130" s="164" t="str">
        <f t="array" ref="AM130">IF($D130="","",IF(AND(P130&gt;=0.1,I130="nie",Oprávnené_výdavky_obnova!DM132&gt;=0.1,OR($P$11=Smrek)),0,IF(AND(Oprávnené_výdavky_obnova!DM132&gt;=0.1,P130&gt;=0.1),1,0)))</f>
        <v/>
      </c>
      <c r="AN130" s="164" t="str">
        <f t="array" ref="AN130">IF($D130="","",IF(AND(Q130&gt;=0.1,I130="nie",Oprávnené_výdavky_obnova!DN132&gt;=0.1,OR($Q$11=Smrek)),0,IF(AND(Oprávnené_výdavky_obnova!DN132&gt;=0.1,Q130&gt;=0.1),1,0)))</f>
        <v/>
      </c>
      <c r="AO130" s="164" t="str">
        <f t="array" ref="AO130">IF($D130="","",IF(AND(R130&gt;=0.1,I130="nie",Oprávnené_výdavky_obnova!DO132&gt;=0.1,OR($R$11=Smrek)),0,IF(AND(Oprávnené_výdavky_obnova!DO132&gt;=0.1,R130&gt;=0.1),1,0)))</f>
        <v/>
      </c>
      <c r="AP130" s="164" t="str">
        <f t="array" ref="AP130">IF($D130="","",IF(AND(S130&gt;=0.1,I130="nie",Oprávnené_výdavky_obnova!DP132&gt;=0.1,OR($S$11=Smrek)),0,IF(AND(Oprávnené_výdavky_obnova!DP132&gt;=0.1,S130&gt;=0.1),1,0)))</f>
        <v/>
      </c>
      <c r="AQ130" s="164">
        <f t="shared" si="12"/>
        <v>0</v>
      </c>
      <c r="AR130" s="132">
        <f t="shared" si="13"/>
        <v>0</v>
      </c>
      <c r="AS130" s="132" t="str">
        <f t="shared" si="14"/>
        <v/>
      </c>
      <c r="AT130" s="164">
        <f>IF(AND(J130="",OR(Oprávnené_výdavky_obnova!CW132&gt;0,Oprávnené_výdavky_obnova!DG132&gt;0)),1,0)</f>
        <v>0</v>
      </c>
      <c r="AU130" s="164">
        <f>IF(AND(K130="",OR(Oprávnené_výdavky_obnova!CX132&gt;0,Oprávnené_výdavky_obnova!DH132&gt;0)),1,0)</f>
        <v>0</v>
      </c>
      <c r="AV130" s="164">
        <f>IF(AND(L130="",OR(Oprávnené_výdavky_obnova!CY132&gt;0,Oprávnené_výdavky_obnova!DI132&gt;0)),1,0)</f>
        <v>0</v>
      </c>
      <c r="AW130" s="164">
        <f>IF(AND(M130="",OR(Oprávnené_výdavky_obnova!CZ132&gt;0,Oprávnené_výdavky_obnova!DJ132&gt;0)),1,0)</f>
        <v>0</v>
      </c>
      <c r="AX130" s="164">
        <f>IF(AND(N130="",OR(Oprávnené_výdavky_obnova!DA132&gt;0,Oprávnené_výdavky_obnova!DK132&gt;0)),1,0)</f>
        <v>0</v>
      </c>
      <c r="AY130" s="164">
        <f>IF(AND(O130="",OR(Oprávnené_výdavky_obnova!DB132&gt;0,Oprávnené_výdavky_obnova!DL132&gt;0)),1,0)</f>
        <v>0</v>
      </c>
      <c r="AZ130" s="164">
        <f>IF(AND(P130="",OR(Oprávnené_výdavky_obnova!DC132&gt;0,Oprávnené_výdavky_obnova!DM132&gt;0)),1,0)</f>
        <v>0</v>
      </c>
      <c r="BA130" s="164">
        <f>IF(AND(Q130="",OR(Oprávnené_výdavky_obnova!DD132&gt;0,Oprávnené_výdavky_obnova!DN132&gt;0)),1,0)</f>
        <v>0</v>
      </c>
      <c r="BB130" s="164">
        <f>IF(AND(R130="",OR(Oprávnené_výdavky_obnova!DE132&gt;0,Oprávnené_výdavky_obnova!DO132&gt;0)),1,0)</f>
        <v>0</v>
      </c>
      <c r="BC130" s="164">
        <f>IF(AND(S130="",OR(Oprávnené_výdavky_obnova!DF132&gt;0,Oprávnené_výdavky_obnova!DP132&gt;0)),1,0)</f>
        <v>0</v>
      </c>
      <c r="BE130" s="132">
        <f t="array" ref="BE130">IF(AND($J$13=Smrek,OR(V130&gt;=0.3,AG130&gt;=0.1)),1,0)</f>
        <v>0</v>
      </c>
      <c r="BF130" s="132">
        <f t="array" ref="BF130">IF(AND($JK130=Smrek,OR(W130&gt;=0.3,AH130&gt;=0.1)),1,0)</f>
        <v>0</v>
      </c>
      <c r="BG130" s="132">
        <f t="array" ref="BG130">IF(AND($L$13=Smrek,OR(X130&gt;=0.3,AI130&gt;=0.1)),1,0)</f>
        <v>0</v>
      </c>
      <c r="BH130" s="132">
        <f t="array" ref="BH130">IF(AND($M$13=Smrek,OR(Y130&gt;=0.3,AJ130&gt;=0.1)),1,0)</f>
        <v>0</v>
      </c>
      <c r="BI130" s="132">
        <f t="array" ref="BI130">IF(AND($N$13=Smrek,OR(Z130&gt;=0.3,AK130&gt;=0.1)),1,0)</f>
        <v>0</v>
      </c>
      <c r="BJ130" s="132">
        <f t="array" ref="BJ130">IF(AND($O$13=Smrek,OR(AA130&gt;=0.3,AL130&gt;=0.1)),1,0)</f>
        <v>0</v>
      </c>
      <c r="BK130" s="132">
        <f t="array" ref="BK130">IF(AND($P$13=Smrek,OR(AB130&gt;=0.3,AM130&gt;=0.1)),1,0)</f>
        <v>0</v>
      </c>
      <c r="BL130" s="132">
        <f t="array" ref="BL130">IF(AND($Q$13=Smrek,OR(AC130&gt;=0.3,AN130&gt;=0.1)),1,0)</f>
        <v>0</v>
      </c>
      <c r="BM130" s="132">
        <f t="array" ref="BM130">IF(AND($R$13=Smrek,OR(AD130&gt;=0.3,AO130&gt;=0.1)),1,0)</f>
        <v>0</v>
      </c>
      <c r="BN130" s="132">
        <f t="array" ref="BN130">IF(AND($S$13=Smrek,OR(AE130&gt;=0.3,AP130&gt;=0.1)),1,0)</f>
        <v>0</v>
      </c>
      <c r="BO130" s="206" t="str">
        <f t="shared" si="15"/>
        <v/>
      </c>
    </row>
    <row r="131" spans="1:67" ht="17.100000000000001" customHeight="1" x14ac:dyDescent="0.25">
      <c r="A131" s="144">
        <v>119</v>
      </c>
      <c r="B131" s="180" t="str">
        <f>IF(Oprávnené_výdavky_obnova!AL133="","",Oprávnené_výdavky_obnova!AN133)</f>
        <v/>
      </c>
      <c r="C131" s="181" t="str">
        <f>IF(Oprávnené_výdavky_obnova!AL133="","",Oprávnené_výdavky_obnova!B133)</f>
        <v/>
      </c>
      <c r="D131" s="182" t="str">
        <f>IF(Oprávnené_výdavky_obnova!AL133="","",Oprávnené_výdavky_obnova!AO133)</f>
        <v/>
      </c>
      <c r="E131" s="182" t="str">
        <f>IF(Oprávnené_výdavky_obnova!AL133="","",Oprávnené_výdavky_obnova!AP133)</f>
        <v/>
      </c>
      <c r="F131" s="182" t="str">
        <f>IF(Oprávnené_výdavky_obnova!AL133="","",Oprávnené_výdavky_obnova!AQ133)</f>
        <v/>
      </c>
      <c r="G131" s="183" t="str">
        <f>IF(Oprávnené_výdavky_obnova!AL133="","",Oprávnené_výdavky_obnova!I133)</f>
        <v/>
      </c>
      <c r="H131" s="208" t="str">
        <f>IF(D131="","",SUMIFS(Oprávnené_výdavky_obnova!$K$15:$K$214,JPRL,BO131,Oprávnené_výdavky_obnova!$J$15:$J$214,Oprávnené_výdavky_obnova!$CC$8)+SUMIFS(Oprávnené_výdavky_obnova!$K$15:$K$214,JPRL,BO131,Oprávnené_výdavky_obnova!$J$15:$J$214,Oprávnené_výdavky_obnova!$CC$9))</f>
        <v/>
      </c>
      <c r="I131" s="179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32">
        <f t="array" ref="T131">IF(AND(D131&lt;&gt;"",OR($J$11=Smrek,$K$11=Smrek,$L$11=Smrek,$M$11=Smrek,$N$11=Smrek,$O$11=Smrek,$P$11=Smrek,$Q$11=Smrek,$R$11=Smrek,$S$11=Smrek)),1,0)</f>
        <v>0</v>
      </c>
      <c r="U131" s="132">
        <f t="shared" si="10"/>
        <v>0</v>
      </c>
      <c r="V131" s="164" t="str">
        <f t="array" ref="V131">IF($D131="","",IF(AND(J131&gt;=0.3,I131="nie",Oprávnené_výdavky_obnova!DG133&gt;=0.3,OR($J$11=Smrek)),0,IF(AND(Oprávnené_výdavky_obnova!DG133&gt;=0.3,J131&gt;=0.3),1,0)))</f>
        <v/>
      </c>
      <c r="W131" s="164" t="str">
        <f t="array" ref="W131">IF($D131="","",IF(AND(K131&gt;=0.3,I131="nie",Oprávnené_výdavky_obnova!DH133&gt;=0.3,OR($K$11=Smrek)),0,IF(AND(Oprávnené_výdavky_obnova!DH133&gt;=0.3,K131&gt;=0.3),1,0)))</f>
        <v/>
      </c>
      <c r="X131" s="164" t="str">
        <f t="array" ref="X131">IF($D131="","",IF(AND(L131&gt;=0.3,I131="nie",Oprávnené_výdavky_obnova!DI133&gt;=0.3,OR($L$11=Smrek)),0,IF(AND(Oprávnené_výdavky_obnova!DI133&gt;=0.3,L131&gt;=0.3),1,0)))</f>
        <v/>
      </c>
      <c r="Y131" s="164" t="str">
        <f t="array" ref="Y131">IF($D131="","",IF(AND(M131&gt;=0.3,I131="nie",Oprávnené_výdavky_obnova!DJ133&gt;=0.3,OR($M$11=Smrek)),0,IF(AND(Oprávnené_výdavky_obnova!DJ133&gt;=0.3,M131&gt;=0.3),1,0)))</f>
        <v/>
      </c>
      <c r="Z131" s="164" t="str">
        <f t="array" ref="Z131">IF($D131="","",IF(AND(N131&gt;=0.3,I131="nie",Oprávnené_výdavky_obnova!DK133&gt;=0.3,OR($N$11=Smrek)),0,IF(AND(Oprávnené_výdavky_obnova!DK133&gt;=0.3,N131&gt;=0.3),1,0)))</f>
        <v/>
      </c>
      <c r="AA131" s="164" t="str">
        <f t="array" ref="AA131">IF($D131="","",IF(AND(O131&gt;=0.3,I131="nie",Oprávnené_výdavky_obnova!DL133&gt;=0.3,OR($O$11=Smrek)),0,IF(AND(Oprávnené_výdavky_obnova!DL133&gt;=0.3,O131&gt;=0.3),1,0)))</f>
        <v/>
      </c>
      <c r="AB131" s="164" t="str">
        <f t="array" ref="AB131">IF($D131="","",IF(AND(P131&gt;=0.3,I131="nie",Oprávnené_výdavky_obnova!DM133&gt;=0.3,OR($P$11=Smrek)),0,IF(AND(Oprávnené_výdavky_obnova!DM133&gt;=0.3,P131&gt;=0.3),1,0)))</f>
        <v/>
      </c>
      <c r="AC131" s="164" t="str">
        <f t="array" ref="AC131">IF($D131="","",IF(AND(Q131&gt;=0.3,I131="nie",Oprávnené_výdavky_obnova!DN133&gt;=0.3,OR($Q$11=Smrek)),0,IF(AND(Oprávnené_výdavky_obnova!DN133&gt;=0.3,Q131&gt;=0.3),1,0)))</f>
        <v/>
      </c>
      <c r="AD131" s="164" t="str">
        <f t="array" ref="AD131">IF($D131="","",IF(AND(R131&gt;=0.3,I131="nie",Oprávnené_výdavky_obnova!DO133&gt;=0.3,OR($R$11=Smrek)),0,IF(AND(Oprávnené_výdavky_obnova!DO133&gt;=0.3,R131&gt;=0.3),1,0)))</f>
        <v/>
      </c>
      <c r="AE131" s="164" t="str">
        <f t="array" ref="AE131">IF($D131="","",IF(AND(S131&gt;=0.3,I131="nie",Oprávnené_výdavky_obnova!DP133&gt;=0.3,OR($S$11=Smrek)),0,IF(AND(Oprávnené_výdavky_obnova!DP133&gt;=0.3,S131&gt;=0.3),1,0)))</f>
        <v/>
      </c>
      <c r="AF131" s="164">
        <f t="shared" si="11"/>
        <v>0</v>
      </c>
      <c r="AG131" s="164" t="str">
        <f t="array" ref="AG131">IF($D131="","",IF(AND(J131&gt;=0.1,I131="nie",Oprávnené_výdavky_obnova!DG133&gt;=0.1,OR($J$11=Smrek)),0,IF(AND(Oprávnené_výdavky_obnova!DG133&gt;=0.1,J131&gt;=0.1),1,0)))</f>
        <v/>
      </c>
      <c r="AH131" s="164" t="str">
        <f t="array" ref="AH131">IF($D131="","",IF(AND(K131&gt;=0.1,I131="nie",Oprávnené_výdavky_obnova!DH133&gt;=0.1,OR($K$11=Smrek)),0,IF(AND(Oprávnené_výdavky_obnova!DH133&gt;=0.1,K131&gt;=0.1),1,0)))</f>
        <v/>
      </c>
      <c r="AI131" s="164" t="str">
        <f t="array" ref="AI131">IF($D131="","",IF(AND(L131&gt;=0.1,I131="nie",Oprávnené_výdavky_obnova!DI133&gt;=0.1,OR($L$11=Smrek)),0,IF(AND(Oprávnené_výdavky_obnova!DI133&gt;=0.1,L131&gt;=0.1),1,0)))</f>
        <v/>
      </c>
      <c r="AJ131" s="164" t="str">
        <f t="array" ref="AJ131">IF($D131="","",IF(AND(M131&gt;=0.1,I131="nie",Oprávnené_výdavky_obnova!DJ133&gt;=0.1,OR($M$11=Smrek)),0,IF(AND(Oprávnené_výdavky_obnova!DJ133&gt;=0.1,M131&gt;=0.1),1,0)))</f>
        <v/>
      </c>
      <c r="AK131" s="164" t="str">
        <f t="array" ref="AK131">IF($D131="","",IF(AND(N131&gt;=0.1,I131="nie",Oprávnené_výdavky_obnova!DK133&gt;=0.1,OR($N$11=Smrek)),0,IF(AND(Oprávnené_výdavky_obnova!DK133&gt;=0.1,N131&gt;=0.1),1,0)))</f>
        <v/>
      </c>
      <c r="AL131" s="164" t="str">
        <f t="array" ref="AL131">IF($D131="","",IF(AND(O131&gt;=0.1,I131="nie",Oprávnené_výdavky_obnova!DL133&gt;=0.1,OR($O$11=Smrek)),0,IF(AND(Oprávnené_výdavky_obnova!DL133&gt;=0.1,O131&gt;=0.1),1,0)))</f>
        <v/>
      </c>
      <c r="AM131" s="164" t="str">
        <f t="array" ref="AM131">IF($D131="","",IF(AND(P131&gt;=0.1,I131="nie",Oprávnené_výdavky_obnova!DM133&gt;=0.1,OR($P$11=Smrek)),0,IF(AND(Oprávnené_výdavky_obnova!DM133&gt;=0.1,P131&gt;=0.1),1,0)))</f>
        <v/>
      </c>
      <c r="AN131" s="164" t="str">
        <f t="array" ref="AN131">IF($D131="","",IF(AND(Q131&gt;=0.1,I131="nie",Oprávnené_výdavky_obnova!DN133&gt;=0.1,OR($Q$11=Smrek)),0,IF(AND(Oprávnené_výdavky_obnova!DN133&gt;=0.1,Q131&gt;=0.1),1,0)))</f>
        <v/>
      </c>
      <c r="AO131" s="164" t="str">
        <f t="array" ref="AO131">IF($D131="","",IF(AND(R131&gt;=0.1,I131="nie",Oprávnené_výdavky_obnova!DO133&gt;=0.1,OR($R$11=Smrek)),0,IF(AND(Oprávnené_výdavky_obnova!DO133&gt;=0.1,R131&gt;=0.1),1,0)))</f>
        <v/>
      </c>
      <c r="AP131" s="164" t="str">
        <f t="array" ref="AP131">IF($D131="","",IF(AND(S131&gt;=0.1,I131="nie",Oprávnené_výdavky_obnova!DP133&gt;=0.1,OR($S$11=Smrek)),0,IF(AND(Oprávnené_výdavky_obnova!DP133&gt;=0.1,S131&gt;=0.1),1,0)))</f>
        <v/>
      </c>
      <c r="AQ131" s="164">
        <f t="shared" si="12"/>
        <v>0</v>
      </c>
      <c r="AR131" s="132">
        <f t="shared" si="13"/>
        <v>0</v>
      </c>
      <c r="AS131" s="132" t="str">
        <f t="shared" si="14"/>
        <v/>
      </c>
      <c r="AT131" s="164">
        <f>IF(AND(J131="",OR(Oprávnené_výdavky_obnova!CW133&gt;0,Oprávnené_výdavky_obnova!DG133&gt;0)),1,0)</f>
        <v>0</v>
      </c>
      <c r="AU131" s="164">
        <f>IF(AND(K131="",OR(Oprávnené_výdavky_obnova!CX133&gt;0,Oprávnené_výdavky_obnova!DH133&gt;0)),1,0)</f>
        <v>0</v>
      </c>
      <c r="AV131" s="164">
        <f>IF(AND(L131="",OR(Oprávnené_výdavky_obnova!CY133&gt;0,Oprávnené_výdavky_obnova!DI133&gt;0)),1,0)</f>
        <v>0</v>
      </c>
      <c r="AW131" s="164">
        <f>IF(AND(M131="",OR(Oprávnené_výdavky_obnova!CZ133&gt;0,Oprávnené_výdavky_obnova!DJ133&gt;0)),1,0)</f>
        <v>0</v>
      </c>
      <c r="AX131" s="164">
        <f>IF(AND(N131="",OR(Oprávnené_výdavky_obnova!DA133&gt;0,Oprávnené_výdavky_obnova!DK133&gt;0)),1,0)</f>
        <v>0</v>
      </c>
      <c r="AY131" s="164">
        <f>IF(AND(O131="",OR(Oprávnené_výdavky_obnova!DB133&gt;0,Oprávnené_výdavky_obnova!DL133&gt;0)),1,0)</f>
        <v>0</v>
      </c>
      <c r="AZ131" s="164">
        <f>IF(AND(P131="",OR(Oprávnené_výdavky_obnova!DC133&gt;0,Oprávnené_výdavky_obnova!DM133&gt;0)),1,0)</f>
        <v>0</v>
      </c>
      <c r="BA131" s="164">
        <f>IF(AND(Q131="",OR(Oprávnené_výdavky_obnova!DD133&gt;0,Oprávnené_výdavky_obnova!DN133&gt;0)),1,0)</f>
        <v>0</v>
      </c>
      <c r="BB131" s="164">
        <f>IF(AND(R131="",OR(Oprávnené_výdavky_obnova!DE133&gt;0,Oprávnené_výdavky_obnova!DO133&gt;0)),1,0)</f>
        <v>0</v>
      </c>
      <c r="BC131" s="164">
        <f>IF(AND(S131="",OR(Oprávnené_výdavky_obnova!DF133&gt;0,Oprávnené_výdavky_obnova!DP133&gt;0)),1,0)</f>
        <v>0</v>
      </c>
      <c r="BE131" s="132">
        <f t="array" ref="BE131">IF(AND($J$13=Smrek,OR(V131&gt;=0.3,AG131&gt;=0.1)),1,0)</f>
        <v>0</v>
      </c>
      <c r="BF131" s="132">
        <f t="array" ref="BF131">IF(AND($JK131=Smrek,OR(W131&gt;=0.3,AH131&gt;=0.1)),1,0)</f>
        <v>0</v>
      </c>
      <c r="BG131" s="132">
        <f t="array" ref="BG131">IF(AND($L$13=Smrek,OR(X131&gt;=0.3,AI131&gt;=0.1)),1,0)</f>
        <v>0</v>
      </c>
      <c r="BH131" s="132">
        <f t="array" ref="BH131">IF(AND($M$13=Smrek,OR(Y131&gt;=0.3,AJ131&gt;=0.1)),1,0)</f>
        <v>0</v>
      </c>
      <c r="BI131" s="132">
        <f t="array" ref="BI131">IF(AND($N$13=Smrek,OR(Z131&gt;=0.3,AK131&gt;=0.1)),1,0)</f>
        <v>0</v>
      </c>
      <c r="BJ131" s="132">
        <f t="array" ref="BJ131">IF(AND($O$13=Smrek,OR(AA131&gt;=0.3,AL131&gt;=0.1)),1,0)</f>
        <v>0</v>
      </c>
      <c r="BK131" s="132">
        <f t="array" ref="BK131">IF(AND($P$13=Smrek,OR(AB131&gt;=0.3,AM131&gt;=0.1)),1,0)</f>
        <v>0</v>
      </c>
      <c r="BL131" s="132">
        <f t="array" ref="BL131">IF(AND($Q$13=Smrek,OR(AC131&gt;=0.3,AN131&gt;=0.1)),1,0)</f>
        <v>0</v>
      </c>
      <c r="BM131" s="132">
        <f t="array" ref="BM131">IF(AND($R$13=Smrek,OR(AD131&gt;=0.3,AO131&gt;=0.1)),1,0)</f>
        <v>0</v>
      </c>
      <c r="BN131" s="132">
        <f t="array" ref="BN131">IF(AND($S$13=Smrek,OR(AE131&gt;=0.3,AP131&gt;=0.1)),1,0)</f>
        <v>0</v>
      </c>
      <c r="BO131" s="206" t="str">
        <f t="shared" si="15"/>
        <v/>
      </c>
    </row>
    <row r="132" spans="1:67" ht="17.100000000000001" customHeight="1" x14ac:dyDescent="0.25">
      <c r="A132" s="144">
        <v>120</v>
      </c>
      <c r="B132" s="180" t="str">
        <f>IF(Oprávnené_výdavky_obnova!AL134="","",Oprávnené_výdavky_obnova!AN134)</f>
        <v/>
      </c>
      <c r="C132" s="181" t="str">
        <f>IF(Oprávnené_výdavky_obnova!AL134="","",Oprávnené_výdavky_obnova!B134)</f>
        <v/>
      </c>
      <c r="D132" s="182" t="str">
        <f>IF(Oprávnené_výdavky_obnova!AL134="","",Oprávnené_výdavky_obnova!AO134)</f>
        <v/>
      </c>
      <c r="E132" s="182" t="str">
        <f>IF(Oprávnené_výdavky_obnova!AL134="","",Oprávnené_výdavky_obnova!AP134)</f>
        <v/>
      </c>
      <c r="F132" s="182" t="str">
        <f>IF(Oprávnené_výdavky_obnova!AL134="","",Oprávnené_výdavky_obnova!AQ134)</f>
        <v/>
      </c>
      <c r="G132" s="183" t="str">
        <f>IF(Oprávnené_výdavky_obnova!AL134="","",Oprávnené_výdavky_obnova!I134)</f>
        <v/>
      </c>
      <c r="H132" s="208" t="str">
        <f>IF(D132="","",SUMIFS(Oprávnené_výdavky_obnova!$K$15:$K$214,JPRL,BO132,Oprávnené_výdavky_obnova!$J$15:$J$214,Oprávnené_výdavky_obnova!$CC$8)+SUMIFS(Oprávnené_výdavky_obnova!$K$15:$K$214,JPRL,BO132,Oprávnené_výdavky_obnova!$J$15:$J$214,Oprávnené_výdavky_obnova!$CC$9))</f>
        <v/>
      </c>
      <c r="I132" s="179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32">
        <f t="array" ref="T132">IF(AND(D132&lt;&gt;"",OR($J$11=Smrek,$K$11=Smrek,$L$11=Smrek,$M$11=Smrek,$N$11=Smrek,$O$11=Smrek,$P$11=Smrek,$Q$11=Smrek,$R$11=Smrek,$S$11=Smrek)),1,0)</f>
        <v>0</v>
      </c>
      <c r="U132" s="132">
        <f t="shared" si="10"/>
        <v>0</v>
      </c>
      <c r="V132" s="164" t="str">
        <f t="array" ref="V132">IF($D132="","",IF(AND(J132&gt;=0.3,I132="nie",Oprávnené_výdavky_obnova!DG134&gt;=0.3,OR($J$11=Smrek)),0,IF(AND(Oprávnené_výdavky_obnova!DG134&gt;=0.3,J132&gt;=0.3),1,0)))</f>
        <v/>
      </c>
      <c r="W132" s="164" t="str">
        <f t="array" ref="W132">IF($D132="","",IF(AND(K132&gt;=0.3,I132="nie",Oprávnené_výdavky_obnova!DH134&gt;=0.3,OR($K$11=Smrek)),0,IF(AND(Oprávnené_výdavky_obnova!DH134&gt;=0.3,K132&gt;=0.3),1,0)))</f>
        <v/>
      </c>
      <c r="X132" s="164" t="str">
        <f t="array" ref="X132">IF($D132="","",IF(AND(L132&gt;=0.3,I132="nie",Oprávnené_výdavky_obnova!DI134&gt;=0.3,OR($L$11=Smrek)),0,IF(AND(Oprávnené_výdavky_obnova!DI134&gt;=0.3,L132&gt;=0.3),1,0)))</f>
        <v/>
      </c>
      <c r="Y132" s="164" t="str">
        <f t="array" ref="Y132">IF($D132="","",IF(AND(M132&gt;=0.3,I132="nie",Oprávnené_výdavky_obnova!DJ134&gt;=0.3,OR($M$11=Smrek)),0,IF(AND(Oprávnené_výdavky_obnova!DJ134&gt;=0.3,M132&gt;=0.3),1,0)))</f>
        <v/>
      </c>
      <c r="Z132" s="164" t="str">
        <f t="array" ref="Z132">IF($D132="","",IF(AND(N132&gt;=0.3,I132="nie",Oprávnené_výdavky_obnova!DK134&gt;=0.3,OR($N$11=Smrek)),0,IF(AND(Oprávnené_výdavky_obnova!DK134&gt;=0.3,N132&gt;=0.3),1,0)))</f>
        <v/>
      </c>
      <c r="AA132" s="164" t="str">
        <f t="array" ref="AA132">IF($D132="","",IF(AND(O132&gt;=0.3,I132="nie",Oprávnené_výdavky_obnova!DL134&gt;=0.3,OR($O$11=Smrek)),0,IF(AND(Oprávnené_výdavky_obnova!DL134&gt;=0.3,O132&gt;=0.3),1,0)))</f>
        <v/>
      </c>
      <c r="AB132" s="164" t="str">
        <f t="array" ref="AB132">IF($D132="","",IF(AND(P132&gt;=0.3,I132="nie",Oprávnené_výdavky_obnova!DM134&gt;=0.3,OR($P$11=Smrek)),0,IF(AND(Oprávnené_výdavky_obnova!DM134&gt;=0.3,P132&gt;=0.3),1,0)))</f>
        <v/>
      </c>
      <c r="AC132" s="164" t="str">
        <f t="array" ref="AC132">IF($D132="","",IF(AND(Q132&gt;=0.3,I132="nie",Oprávnené_výdavky_obnova!DN134&gt;=0.3,OR($Q$11=Smrek)),0,IF(AND(Oprávnené_výdavky_obnova!DN134&gt;=0.3,Q132&gt;=0.3),1,0)))</f>
        <v/>
      </c>
      <c r="AD132" s="164" t="str">
        <f t="array" ref="AD132">IF($D132="","",IF(AND(R132&gt;=0.3,I132="nie",Oprávnené_výdavky_obnova!DO134&gt;=0.3,OR($R$11=Smrek)),0,IF(AND(Oprávnené_výdavky_obnova!DO134&gt;=0.3,R132&gt;=0.3),1,0)))</f>
        <v/>
      </c>
      <c r="AE132" s="164" t="str">
        <f t="array" ref="AE132">IF($D132="","",IF(AND(S132&gt;=0.3,I132="nie",Oprávnené_výdavky_obnova!DP134&gt;=0.3,OR($S$11=Smrek)),0,IF(AND(Oprávnené_výdavky_obnova!DP134&gt;=0.3,S132&gt;=0.3),1,0)))</f>
        <v/>
      </c>
      <c r="AF132" s="164">
        <f t="shared" si="11"/>
        <v>0</v>
      </c>
      <c r="AG132" s="164" t="str">
        <f t="array" ref="AG132">IF($D132="","",IF(AND(J132&gt;=0.1,I132="nie",Oprávnené_výdavky_obnova!DG134&gt;=0.1,OR($J$11=Smrek)),0,IF(AND(Oprávnené_výdavky_obnova!DG134&gt;=0.1,J132&gt;=0.1),1,0)))</f>
        <v/>
      </c>
      <c r="AH132" s="164" t="str">
        <f t="array" ref="AH132">IF($D132="","",IF(AND(K132&gt;=0.1,I132="nie",Oprávnené_výdavky_obnova!DH134&gt;=0.1,OR($K$11=Smrek)),0,IF(AND(Oprávnené_výdavky_obnova!DH134&gt;=0.1,K132&gt;=0.1),1,0)))</f>
        <v/>
      </c>
      <c r="AI132" s="164" t="str">
        <f t="array" ref="AI132">IF($D132="","",IF(AND(L132&gt;=0.1,I132="nie",Oprávnené_výdavky_obnova!DI134&gt;=0.1,OR($L$11=Smrek)),0,IF(AND(Oprávnené_výdavky_obnova!DI134&gt;=0.1,L132&gt;=0.1),1,0)))</f>
        <v/>
      </c>
      <c r="AJ132" s="164" t="str">
        <f t="array" ref="AJ132">IF($D132="","",IF(AND(M132&gt;=0.1,I132="nie",Oprávnené_výdavky_obnova!DJ134&gt;=0.1,OR($M$11=Smrek)),0,IF(AND(Oprávnené_výdavky_obnova!DJ134&gt;=0.1,M132&gt;=0.1),1,0)))</f>
        <v/>
      </c>
      <c r="AK132" s="164" t="str">
        <f t="array" ref="AK132">IF($D132="","",IF(AND(N132&gt;=0.1,I132="nie",Oprávnené_výdavky_obnova!DK134&gt;=0.1,OR($N$11=Smrek)),0,IF(AND(Oprávnené_výdavky_obnova!DK134&gt;=0.1,N132&gt;=0.1),1,0)))</f>
        <v/>
      </c>
      <c r="AL132" s="164" t="str">
        <f t="array" ref="AL132">IF($D132="","",IF(AND(O132&gt;=0.1,I132="nie",Oprávnené_výdavky_obnova!DL134&gt;=0.1,OR($O$11=Smrek)),0,IF(AND(Oprávnené_výdavky_obnova!DL134&gt;=0.1,O132&gt;=0.1),1,0)))</f>
        <v/>
      </c>
      <c r="AM132" s="164" t="str">
        <f t="array" ref="AM132">IF($D132="","",IF(AND(P132&gt;=0.1,I132="nie",Oprávnené_výdavky_obnova!DM134&gt;=0.1,OR($P$11=Smrek)),0,IF(AND(Oprávnené_výdavky_obnova!DM134&gt;=0.1,P132&gt;=0.1),1,0)))</f>
        <v/>
      </c>
      <c r="AN132" s="164" t="str">
        <f t="array" ref="AN132">IF($D132="","",IF(AND(Q132&gt;=0.1,I132="nie",Oprávnené_výdavky_obnova!DN134&gt;=0.1,OR($Q$11=Smrek)),0,IF(AND(Oprávnené_výdavky_obnova!DN134&gt;=0.1,Q132&gt;=0.1),1,0)))</f>
        <v/>
      </c>
      <c r="AO132" s="164" t="str">
        <f t="array" ref="AO132">IF($D132="","",IF(AND(R132&gt;=0.1,I132="nie",Oprávnené_výdavky_obnova!DO134&gt;=0.1,OR($R$11=Smrek)),0,IF(AND(Oprávnené_výdavky_obnova!DO134&gt;=0.1,R132&gt;=0.1),1,0)))</f>
        <v/>
      </c>
      <c r="AP132" s="164" t="str">
        <f t="array" ref="AP132">IF($D132="","",IF(AND(S132&gt;=0.1,I132="nie",Oprávnené_výdavky_obnova!DP134&gt;=0.1,OR($S$11=Smrek)),0,IF(AND(Oprávnené_výdavky_obnova!DP134&gt;=0.1,S132&gt;=0.1),1,0)))</f>
        <v/>
      </c>
      <c r="AQ132" s="164">
        <f t="shared" si="12"/>
        <v>0</v>
      </c>
      <c r="AR132" s="132">
        <f t="shared" si="13"/>
        <v>0</v>
      </c>
      <c r="AS132" s="132" t="str">
        <f t="shared" si="14"/>
        <v/>
      </c>
      <c r="AT132" s="164">
        <f>IF(AND(J132="",OR(Oprávnené_výdavky_obnova!CW134&gt;0,Oprávnené_výdavky_obnova!DG134&gt;0)),1,0)</f>
        <v>0</v>
      </c>
      <c r="AU132" s="164">
        <f>IF(AND(K132="",OR(Oprávnené_výdavky_obnova!CX134&gt;0,Oprávnené_výdavky_obnova!DH134&gt;0)),1,0)</f>
        <v>0</v>
      </c>
      <c r="AV132" s="164">
        <f>IF(AND(L132="",OR(Oprávnené_výdavky_obnova!CY134&gt;0,Oprávnené_výdavky_obnova!DI134&gt;0)),1,0)</f>
        <v>0</v>
      </c>
      <c r="AW132" s="164">
        <f>IF(AND(M132="",OR(Oprávnené_výdavky_obnova!CZ134&gt;0,Oprávnené_výdavky_obnova!DJ134&gt;0)),1,0)</f>
        <v>0</v>
      </c>
      <c r="AX132" s="164">
        <f>IF(AND(N132="",OR(Oprávnené_výdavky_obnova!DA134&gt;0,Oprávnené_výdavky_obnova!DK134&gt;0)),1,0)</f>
        <v>0</v>
      </c>
      <c r="AY132" s="164">
        <f>IF(AND(O132="",OR(Oprávnené_výdavky_obnova!DB134&gt;0,Oprávnené_výdavky_obnova!DL134&gt;0)),1,0)</f>
        <v>0</v>
      </c>
      <c r="AZ132" s="164">
        <f>IF(AND(P132="",OR(Oprávnené_výdavky_obnova!DC134&gt;0,Oprávnené_výdavky_obnova!DM134&gt;0)),1,0)</f>
        <v>0</v>
      </c>
      <c r="BA132" s="164">
        <f>IF(AND(Q132="",OR(Oprávnené_výdavky_obnova!DD134&gt;0,Oprávnené_výdavky_obnova!DN134&gt;0)),1,0)</f>
        <v>0</v>
      </c>
      <c r="BB132" s="164">
        <f>IF(AND(R132="",OR(Oprávnené_výdavky_obnova!DE134&gt;0,Oprávnené_výdavky_obnova!DO134&gt;0)),1,0)</f>
        <v>0</v>
      </c>
      <c r="BC132" s="164">
        <f>IF(AND(S132="",OR(Oprávnené_výdavky_obnova!DF134&gt;0,Oprávnené_výdavky_obnova!DP134&gt;0)),1,0)</f>
        <v>0</v>
      </c>
      <c r="BE132" s="132">
        <f t="array" ref="BE132">IF(AND($J$13=Smrek,OR(V132&gt;=0.3,AG132&gt;=0.1)),1,0)</f>
        <v>0</v>
      </c>
      <c r="BF132" s="132">
        <f t="array" ref="BF132">IF(AND($JK132=Smrek,OR(W132&gt;=0.3,AH132&gt;=0.1)),1,0)</f>
        <v>0</v>
      </c>
      <c r="BG132" s="132">
        <f t="array" ref="BG132">IF(AND($L$13=Smrek,OR(X132&gt;=0.3,AI132&gt;=0.1)),1,0)</f>
        <v>0</v>
      </c>
      <c r="BH132" s="132">
        <f t="array" ref="BH132">IF(AND($M$13=Smrek,OR(Y132&gt;=0.3,AJ132&gt;=0.1)),1,0)</f>
        <v>0</v>
      </c>
      <c r="BI132" s="132">
        <f t="array" ref="BI132">IF(AND($N$13=Smrek,OR(Z132&gt;=0.3,AK132&gt;=0.1)),1,0)</f>
        <v>0</v>
      </c>
      <c r="BJ132" s="132">
        <f t="array" ref="BJ132">IF(AND($O$13=Smrek,OR(AA132&gt;=0.3,AL132&gt;=0.1)),1,0)</f>
        <v>0</v>
      </c>
      <c r="BK132" s="132">
        <f t="array" ref="BK132">IF(AND($P$13=Smrek,OR(AB132&gt;=0.3,AM132&gt;=0.1)),1,0)</f>
        <v>0</v>
      </c>
      <c r="BL132" s="132">
        <f t="array" ref="BL132">IF(AND($Q$13=Smrek,OR(AC132&gt;=0.3,AN132&gt;=0.1)),1,0)</f>
        <v>0</v>
      </c>
      <c r="BM132" s="132">
        <f t="array" ref="BM132">IF(AND($R$13=Smrek,OR(AD132&gt;=0.3,AO132&gt;=0.1)),1,0)</f>
        <v>0</v>
      </c>
      <c r="BN132" s="132">
        <f t="array" ref="BN132">IF(AND($S$13=Smrek,OR(AE132&gt;=0.3,AP132&gt;=0.1)),1,0)</f>
        <v>0</v>
      </c>
      <c r="BO132" s="206" t="str">
        <f t="shared" si="15"/>
        <v/>
      </c>
    </row>
    <row r="133" spans="1:67" ht="17.100000000000001" customHeight="1" x14ac:dyDescent="0.25">
      <c r="A133" s="144">
        <v>121</v>
      </c>
      <c r="B133" s="180" t="str">
        <f>IF(Oprávnené_výdavky_obnova!AL135="","",Oprávnené_výdavky_obnova!AN135)</f>
        <v/>
      </c>
      <c r="C133" s="181" t="str">
        <f>IF(Oprávnené_výdavky_obnova!AL135="","",Oprávnené_výdavky_obnova!B135)</f>
        <v/>
      </c>
      <c r="D133" s="182" t="str">
        <f>IF(Oprávnené_výdavky_obnova!AL135="","",Oprávnené_výdavky_obnova!AO135)</f>
        <v/>
      </c>
      <c r="E133" s="182" t="str">
        <f>IF(Oprávnené_výdavky_obnova!AL135="","",Oprávnené_výdavky_obnova!AP135)</f>
        <v/>
      </c>
      <c r="F133" s="182" t="str">
        <f>IF(Oprávnené_výdavky_obnova!AL135="","",Oprávnené_výdavky_obnova!AQ135)</f>
        <v/>
      </c>
      <c r="G133" s="183" t="str">
        <f>IF(Oprávnené_výdavky_obnova!AL135="","",Oprávnené_výdavky_obnova!I135)</f>
        <v/>
      </c>
      <c r="H133" s="208" t="str">
        <f>IF(D133="","",SUMIFS(Oprávnené_výdavky_obnova!$K$15:$K$214,JPRL,BO133,Oprávnené_výdavky_obnova!$J$15:$J$214,Oprávnené_výdavky_obnova!$CC$8)+SUMIFS(Oprávnené_výdavky_obnova!$K$15:$K$214,JPRL,BO133,Oprávnené_výdavky_obnova!$J$15:$J$214,Oprávnené_výdavky_obnova!$CC$9))</f>
        <v/>
      </c>
      <c r="I133" s="179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32">
        <f t="array" ref="T133">IF(AND(D133&lt;&gt;"",OR($J$11=Smrek,$K$11=Smrek,$L$11=Smrek,$M$11=Smrek,$N$11=Smrek,$O$11=Smrek,$P$11=Smrek,$Q$11=Smrek,$R$11=Smrek,$S$11=Smrek)),1,0)</f>
        <v>0</v>
      </c>
      <c r="U133" s="132">
        <f t="shared" si="10"/>
        <v>0</v>
      </c>
      <c r="V133" s="164" t="str">
        <f t="array" ref="V133">IF($D133="","",IF(AND(J133&gt;=0.3,I133="nie",Oprávnené_výdavky_obnova!DG135&gt;=0.3,OR($J$11=Smrek)),0,IF(AND(Oprávnené_výdavky_obnova!DG135&gt;=0.3,J133&gt;=0.3),1,0)))</f>
        <v/>
      </c>
      <c r="W133" s="164" t="str">
        <f t="array" ref="W133">IF($D133="","",IF(AND(K133&gt;=0.3,I133="nie",Oprávnené_výdavky_obnova!DH135&gt;=0.3,OR($K$11=Smrek)),0,IF(AND(Oprávnené_výdavky_obnova!DH135&gt;=0.3,K133&gt;=0.3),1,0)))</f>
        <v/>
      </c>
      <c r="X133" s="164" t="str">
        <f t="array" ref="X133">IF($D133="","",IF(AND(L133&gt;=0.3,I133="nie",Oprávnené_výdavky_obnova!DI135&gt;=0.3,OR($L$11=Smrek)),0,IF(AND(Oprávnené_výdavky_obnova!DI135&gt;=0.3,L133&gt;=0.3),1,0)))</f>
        <v/>
      </c>
      <c r="Y133" s="164" t="str">
        <f t="array" ref="Y133">IF($D133="","",IF(AND(M133&gt;=0.3,I133="nie",Oprávnené_výdavky_obnova!DJ135&gt;=0.3,OR($M$11=Smrek)),0,IF(AND(Oprávnené_výdavky_obnova!DJ135&gt;=0.3,M133&gt;=0.3),1,0)))</f>
        <v/>
      </c>
      <c r="Z133" s="164" t="str">
        <f t="array" ref="Z133">IF($D133="","",IF(AND(N133&gt;=0.3,I133="nie",Oprávnené_výdavky_obnova!DK135&gt;=0.3,OR($N$11=Smrek)),0,IF(AND(Oprávnené_výdavky_obnova!DK135&gt;=0.3,N133&gt;=0.3),1,0)))</f>
        <v/>
      </c>
      <c r="AA133" s="164" t="str">
        <f t="array" ref="AA133">IF($D133="","",IF(AND(O133&gt;=0.3,I133="nie",Oprávnené_výdavky_obnova!DL135&gt;=0.3,OR($O$11=Smrek)),0,IF(AND(Oprávnené_výdavky_obnova!DL135&gt;=0.3,O133&gt;=0.3),1,0)))</f>
        <v/>
      </c>
      <c r="AB133" s="164" t="str">
        <f t="array" ref="AB133">IF($D133="","",IF(AND(P133&gt;=0.3,I133="nie",Oprávnené_výdavky_obnova!DM135&gt;=0.3,OR($P$11=Smrek)),0,IF(AND(Oprávnené_výdavky_obnova!DM135&gt;=0.3,P133&gt;=0.3),1,0)))</f>
        <v/>
      </c>
      <c r="AC133" s="164" t="str">
        <f t="array" ref="AC133">IF($D133="","",IF(AND(Q133&gt;=0.3,I133="nie",Oprávnené_výdavky_obnova!DN135&gt;=0.3,OR($Q$11=Smrek)),0,IF(AND(Oprávnené_výdavky_obnova!DN135&gt;=0.3,Q133&gt;=0.3),1,0)))</f>
        <v/>
      </c>
      <c r="AD133" s="164" t="str">
        <f t="array" ref="AD133">IF($D133="","",IF(AND(R133&gt;=0.3,I133="nie",Oprávnené_výdavky_obnova!DO135&gt;=0.3,OR($R$11=Smrek)),0,IF(AND(Oprávnené_výdavky_obnova!DO135&gt;=0.3,R133&gt;=0.3),1,0)))</f>
        <v/>
      </c>
      <c r="AE133" s="164" t="str">
        <f t="array" ref="AE133">IF($D133="","",IF(AND(S133&gt;=0.3,I133="nie",Oprávnené_výdavky_obnova!DP135&gt;=0.3,OR($S$11=Smrek)),0,IF(AND(Oprávnené_výdavky_obnova!DP135&gt;=0.3,S133&gt;=0.3),1,0)))</f>
        <v/>
      </c>
      <c r="AF133" s="164">
        <f t="shared" si="11"/>
        <v>0</v>
      </c>
      <c r="AG133" s="164" t="str">
        <f t="array" ref="AG133">IF($D133="","",IF(AND(J133&gt;=0.1,I133="nie",Oprávnené_výdavky_obnova!DG135&gt;=0.1,OR($J$11=Smrek)),0,IF(AND(Oprávnené_výdavky_obnova!DG135&gt;=0.1,J133&gt;=0.1),1,0)))</f>
        <v/>
      </c>
      <c r="AH133" s="164" t="str">
        <f t="array" ref="AH133">IF($D133="","",IF(AND(K133&gt;=0.1,I133="nie",Oprávnené_výdavky_obnova!DH135&gt;=0.1,OR($K$11=Smrek)),0,IF(AND(Oprávnené_výdavky_obnova!DH135&gt;=0.1,K133&gt;=0.1),1,0)))</f>
        <v/>
      </c>
      <c r="AI133" s="164" t="str">
        <f t="array" ref="AI133">IF($D133="","",IF(AND(L133&gt;=0.1,I133="nie",Oprávnené_výdavky_obnova!DI135&gt;=0.1,OR($L$11=Smrek)),0,IF(AND(Oprávnené_výdavky_obnova!DI135&gt;=0.1,L133&gt;=0.1),1,0)))</f>
        <v/>
      </c>
      <c r="AJ133" s="164" t="str">
        <f t="array" ref="AJ133">IF($D133="","",IF(AND(M133&gt;=0.1,I133="nie",Oprávnené_výdavky_obnova!DJ135&gt;=0.1,OR($M$11=Smrek)),0,IF(AND(Oprávnené_výdavky_obnova!DJ135&gt;=0.1,M133&gt;=0.1),1,0)))</f>
        <v/>
      </c>
      <c r="AK133" s="164" t="str">
        <f t="array" ref="AK133">IF($D133="","",IF(AND(N133&gt;=0.1,I133="nie",Oprávnené_výdavky_obnova!DK135&gt;=0.1,OR($N$11=Smrek)),0,IF(AND(Oprávnené_výdavky_obnova!DK135&gt;=0.1,N133&gt;=0.1),1,0)))</f>
        <v/>
      </c>
      <c r="AL133" s="164" t="str">
        <f t="array" ref="AL133">IF($D133="","",IF(AND(O133&gt;=0.1,I133="nie",Oprávnené_výdavky_obnova!DL135&gt;=0.1,OR($O$11=Smrek)),0,IF(AND(Oprávnené_výdavky_obnova!DL135&gt;=0.1,O133&gt;=0.1),1,0)))</f>
        <v/>
      </c>
      <c r="AM133" s="164" t="str">
        <f t="array" ref="AM133">IF($D133="","",IF(AND(P133&gt;=0.1,I133="nie",Oprávnené_výdavky_obnova!DM135&gt;=0.1,OR($P$11=Smrek)),0,IF(AND(Oprávnené_výdavky_obnova!DM135&gt;=0.1,P133&gt;=0.1),1,0)))</f>
        <v/>
      </c>
      <c r="AN133" s="164" t="str">
        <f t="array" ref="AN133">IF($D133="","",IF(AND(Q133&gt;=0.1,I133="nie",Oprávnené_výdavky_obnova!DN135&gt;=0.1,OR($Q$11=Smrek)),0,IF(AND(Oprávnené_výdavky_obnova!DN135&gt;=0.1,Q133&gt;=0.1),1,0)))</f>
        <v/>
      </c>
      <c r="AO133" s="164" t="str">
        <f t="array" ref="AO133">IF($D133="","",IF(AND(R133&gt;=0.1,I133="nie",Oprávnené_výdavky_obnova!DO135&gt;=0.1,OR($R$11=Smrek)),0,IF(AND(Oprávnené_výdavky_obnova!DO135&gt;=0.1,R133&gt;=0.1),1,0)))</f>
        <v/>
      </c>
      <c r="AP133" s="164" t="str">
        <f t="array" ref="AP133">IF($D133="","",IF(AND(S133&gt;=0.1,I133="nie",Oprávnené_výdavky_obnova!DP135&gt;=0.1,OR($S$11=Smrek)),0,IF(AND(Oprávnené_výdavky_obnova!DP135&gt;=0.1,S133&gt;=0.1),1,0)))</f>
        <v/>
      </c>
      <c r="AQ133" s="164">
        <f t="shared" si="12"/>
        <v>0</v>
      </c>
      <c r="AR133" s="132">
        <f t="shared" si="13"/>
        <v>0</v>
      </c>
      <c r="AS133" s="132" t="str">
        <f t="shared" si="14"/>
        <v/>
      </c>
      <c r="AT133" s="164">
        <f>IF(AND(J133="",OR(Oprávnené_výdavky_obnova!CW135&gt;0,Oprávnené_výdavky_obnova!DG135&gt;0)),1,0)</f>
        <v>0</v>
      </c>
      <c r="AU133" s="164">
        <f>IF(AND(K133="",OR(Oprávnené_výdavky_obnova!CX135&gt;0,Oprávnené_výdavky_obnova!DH135&gt;0)),1,0)</f>
        <v>0</v>
      </c>
      <c r="AV133" s="164">
        <f>IF(AND(L133="",OR(Oprávnené_výdavky_obnova!CY135&gt;0,Oprávnené_výdavky_obnova!DI135&gt;0)),1,0)</f>
        <v>0</v>
      </c>
      <c r="AW133" s="164">
        <f>IF(AND(M133="",OR(Oprávnené_výdavky_obnova!CZ135&gt;0,Oprávnené_výdavky_obnova!DJ135&gt;0)),1,0)</f>
        <v>0</v>
      </c>
      <c r="AX133" s="164">
        <f>IF(AND(N133="",OR(Oprávnené_výdavky_obnova!DA135&gt;0,Oprávnené_výdavky_obnova!DK135&gt;0)),1,0)</f>
        <v>0</v>
      </c>
      <c r="AY133" s="164">
        <f>IF(AND(O133="",OR(Oprávnené_výdavky_obnova!DB135&gt;0,Oprávnené_výdavky_obnova!DL135&gt;0)),1,0)</f>
        <v>0</v>
      </c>
      <c r="AZ133" s="164">
        <f>IF(AND(P133="",OR(Oprávnené_výdavky_obnova!DC135&gt;0,Oprávnené_výdavky_obnova!DM135&gt;0)),1,0)</f>
        <v>0</v>
      </c>
      <c r="BA133" s="164">
        <f>IF(AND(Q133="",OR(Oprávnené_výdavky_obnova!DD135&gt;0,Oprávnené_výdavky_obnova!DN135&gt;0)),1,0)</f>
        <v>0</v>
      </c>
      <c r="BB133" s="164">
        <f>IF(AND(R133="",OR(Oprávnené_výdavky_obnova!DE135&gt;0,Oprávnené_výdavky_obnova!DO135&gt;0)),1,0)</f>
        <v>0</v>
      </c>
      <c r="BC133" s="164">
        <f>IF(AND(S133="",OR(Oprávnené_výdavky_obnova!DF135&gt;0,Oprávnené_výdavky_obnova!DP135&gt;0)),1,0)</f>
        <v>0</v>
      </c>
      <c r="BE133" s="132">
        <f t="array" ref="BE133">IF(AND($J$13=Smrek,OR(V133&gt;=0.3,AG133&gt;=0.1)),1,0)</f>
        <v>0</v>
      </c>
      <c r="BF133" s="132">
        <f t="array" ref="BF133">IF(AND($JK133=Smrek,OR(W133&gt;=0.3,AH133&gt;=0.1)),1,0)</f>
        <v>0</v>
      </c>
      <c r="BG133" s="132">
        <f t="array" ref="BG133">IF(AND($L$13=Smrek,OR(X133&gt;=0.3,AI133&gt;=0.1)),1,0)</f>
        <v>0</v>
      </c>
      <c r="BH133" s="132">
        <f t="array" ref="BH133">IF(AND($M$13=Smrek,OR(Y133&gt;=0.3,AJ133&gt;=0.1)),1,0)</f>
        <v>0</v>
      </c>
      <c r="BI133" s="132">
        <f t="array" ref="BI133">IF(AND($N$13=Smrek,OR(Z133&gt;=0.3,AK133&gt;=0.1)),1,0)</f>
        <v>0</v>
      </c>
      <c r="BJ133" s="132">
        <f t="array" ref="BJ133">IF(AND($O$13=Smrek,OR(AA133&gt;=0.3,AL133&gt;=0.1)),1,0)</f>
        <v>0</v>
      </c>
      <c r="BK133" s="132">
        <f t="array" ref="BK133">IF(AND($P$13=Smrek,OR(AB133&gt;=0.3,AM133&gt;=0.1)),1,0)</f>
        <v>0</v>
      </c>
      <c r="BL133" s="132">
        <f t="array" ref="BL133">IF(AND($Q$13=Smrek,OR(AC133&gt;=0.3,AN133&gt;=0.1)),1,0)</f>
        <v>0</v>
      </c>
      <c r="BM133" s="132">
        <f t="array" ref="BM133">IF(AND($R$13=Smrek,OR(AD133&gt;=0.3,AO133&gt;=0.1)),1,0)</f>
        <v>0</v>
      </c>
      <c r="BN133" s="132">
        <f t="array" ref="BN133">IF(AND($S$13=Smrek,OR(AE133&gt;=0.3,AP133&gt;=0.1)),1,0)</f>
        <v>0</v>
      </c>
      <c r="BO133" s="206" t="str">
        <f t="shared" si="15"/>
        <v/>
      </c>
    </row>
    <row r="134" spans="1:67" ht="17.100000000000001" customHeight="1" x14ac:dyDescent="0.25">
      <c r="A134" s="144">
        <v>122</v>
      </c>
      <c r="B134" s="180" t="str">
        <f>IF(Oprávnené_výdavky_obnova!AL136="","",Oprávnené_výdavky_obnova!AN136)</f>
        <v/>
      </c>
      <c r="C134" s="181" t="str">
        <f>IF(Oprávnené_výdavky_obnova!AL136="","",Oprávnené_výdavky_obnova!B136)</f>
        <v/>
      </c>
      <c r="D134" s="182" t="str">
        <f>IF(Oprávnené_výdavky_obnova!AL136="","",Oprávnené_výdavky_obnova!AO136)</f>
        <v/>
      </c>
      <c r="E134" s="182" t="str">
        <f>IF(Oprávnené_výdavky_obnova!AL136="","",Oprávnené_výdavky_obnova!AP136)</f>
        <v/>
      </c>
      <c r="F134" s="182" t="str">
        <f>IF(Oprávnené_výdavky_obnova!AL136="","",Oprávnené_výdavky_obnova!AQ136)</f>
        <v/>
      </c>
      <c r="G134" s="183" t="str">
        <f>IF(Oprávnené_výdavky_obnova!AL136="","",Oprávnené_výdavky_obnova!I136)</f>
        <v/>
      </c>
      <c r="H134" s="208" t="str">
        <f>IF(D134="","",SUMIFS(Oprávnené_výdavky_obnova!$K$15:$K$214,JPRL,BO134,Oprávnené_výdavky_obnova!$J$15:$J$214,Oprávnené_výdavky_obnova!$CC$8)+SUMIFS(Oprávnené_výdavky_obnova!$K$15:$K$214,JPRL,BO134,Oprávnené_výdavky_obnova!$J$15:$J$214,Oprávnené_výdavky_obnova!$CC$9))</f>
        <v/>
      </c>
      <c r="I134" s="179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32">
        <f t="array" ref="T134">IF(AND(D134&lt;&gt;"",OR($J$11=Smrek,$K$11=Smrek,$L$11=Smrek,$M$11=Smrek,$N$11=Smrek,$O$11=Smrek,$P$11=Smrek,$Q$11=Smrek,$R$11=Smrek,$S$11=Smrek)),1,0)</f>
        <v>0</v>
      </c>
      <c r="U134" s="132">
        <f t="shared" si="10"/>
        <v>0</v>
      </c>
      <c r="V134" s="164" t="str">
        <f t="array" ref="V134">IF($D134="","",IF(AND(J134&gt;=0.3,I134="nie",Oprávnené_výdavky_obnova!DG136&gt;=0.3,OR($J$11=Smrek)),0,IF(AND(Oprávnené_výdavky_obnova!DG136&gt;=0.3,J134&gt;=0.3),1,0)))</f>
        <v/>
      </c>
      <c r="W134" s="164" t="str">
        <f t="array" ref="W134">IF($D134="","",IF(AND(K134&gt;=0.3,I134="nie",Oprávnené_výdavky_obnova!DH136&gt;=0.3,OR($K$11=Smrek)),0,IF(AND(Oprávnené_výdavky_obnova!DH136&gt;=0.3,K134&gt;=0.3),1,0)))</f>
        <v/>
      </c>
      <c r="X134" s="164" t="str">
        <f t="array" ref="X134">IF($D134="","",IF(AND(L134&gt;=0.3,I134="nie",Oprávnené_výdavky_obnova!DI136&gt;=0.3,OR($L$11=Smrek)),0,IF(AND(Oprávnené_výdavky_obnova!DI136&gt;=0.3,L134&gt;=0.3),1,0)))</f>
        <v/>
      </c>
      <c r="Y134" s="164" t="str">
        <f t="array" ref="Y134">IF($D134="","",IF(AND(M134&gt;=0.3,I134="nie",Oprávnené_výdavky_obnova!DJ136&gt;=0.3,OR($M$11=Smrek)),0,IF(AND(Oprávnené_výdavky_obnova!DJ136&gt;=0.3,M134&gt;=0.3),1,0)))</f>
        <v/>
      </c>
      <c r="Z134" s="164" t="str">
        <f t="array" ref="Z134">IF($D134="","",IF(AND(N134&gt;=0.3,I134="nie",Oprávnené_výdavky_obnova!DK136&gt;=0.3,OR($N$11=Smrek)),0,IF(AND(Oprávnené_výdavky_obnova!DK136&gt;=0.3,N134&gt;=0.3),1,0)))</f>
        <v/>
      </c>
      <c r="AA134" s="164" t="str">
        <f t="array" ref="AA134">IF($D134="","",IF(AND(O134&gt;=0.3,I134="nie",Oprávnené_výdavky_obnova!DL136&gt;=0.3,OR($O$11=Smrek)),0,IF(AND(Oprávnené_výdavky_obnova!DL136&gt;=0.3,O134&gt;=0.3),1,0)))</f>
        <v/>
      </c>
      <c r="AB134" s="164" t="str">
        <f t="array" ref="AB134">IF($D134="","",IF(AND(P134&gt;=0.3,I134="nie",Oprávnené_výdavky_obnova!DM136&gt;=0.3,OR($P$11=Smrek)),0,IF(AND(Oprávnené_výdavky_obnova!DM136&gt;=0.3,P134&gt;=0.3),1,0)))</f>
        <v/>
      </c>
      <c r="AC134" s="164" t="str">
        <f t="array" ref="AC134">IF($D134="","",IF(AND(Q134&gt;=0.3,I134="nie",Oprávnené_výdavky_obnova!DN136&gt;=0.3,OR($Q$11=Smrek)),0,IF(AND(Oprávnené_výdavky_obnova!DN136&gt;=0.3,Q134&gt;=0.3),1,0)))</f>
        <v/>
      </c>
      <c r="AD134" s="164" t="str">
        <f t="array" ref="AD134">IF($D134="","",IF(AND(R134&gt;=0.3,I134="nie",Oprávnené_výdavky_obnova!DO136&gt;=0.3,OR($R$11=Smrek)),0,IF(AND(Oprávnené_výdavky_obnova!DO136&gt;=0.3,R134&gt;=0.3),1,0)))</f>
        <v/>
      </c>
      <c r="AE134" s="164" t="str">
        <f t="array" ref="AE134">IF($D134="","",IF(AND(S134&gt;=0.3,I134="nie",Oprávnené_výdavky_obnova!DP136&gt;=0.3,OR($S$11=Smrek)),0,IF(AND(Oprávnené_výdavky_obnova!DP136&gt;=0.3,S134&gt;=0.3),1,0)))</f>
        <v/>
      </c>
      <c r="AF134" s="164">
        <f t="shared" si="11"/>
        <v>0</v>
      </c>
      <c r="AG134" s="164" t="str">
        <f t="array" ref="AG134">IF($D134="","",IF(AND(J134&gt;=0.1,I134="nie",Oprávnené_výdavky_obnova!DG136&gt;=0.1,OR($J$11=Smrek)),0,IF(AND(Oprávnené_výdavky_obnova!DG136&gt;=0.1,J134&gt;=0.1),1,0)))</f>
        <v/>
      </c>
      <c r="AH134" s="164" t="str">
        <f t="array" ref="AH134">IF($D134="","",IF(AND(K134&gt;=0.1,I134="nie",Oprávnené_výdavky_obnova!DH136&gt;=0.1,OR($K$11=Smrek)),0,IF(AND(Oprávnené_výdavky_obnova!DH136&gt;=0.1,K134&gt;=0.1),1,0)))</f>
        <v/>
      </c>
      <c r="AI134" s="164" t="str">
        <f t="array" ref="AI134">IF($D134="","",IF(AND(L134&gt;=0.1,I134="nie",Oprávnené_výdavky_obnova!DI136&gt;=0.1,OR($L$11=Smrek)),0,IF(AND(Oprávnené_výdavky_obnova!DI136&gt;=0.1,L134&gt;=0.1),1,0)))</f>
        <v/>
      </c>
      <c r="AJ134" s="164" t="str">
        <f t="array" ref="AJ134">IF($D134="","",IF(AND(M134&gt;=0.1,I134="nie",Oprávnené_výdavky_obnova!DJ136&gt;=0.1,OR($M$11=Smrek)),0,IF(AND(Oprávnené_výdavky_obnova!DJ136&gt;=0.1,M134&gt;=0.1),1,0)))</f>
        <v/>
      </c>
      <c r="AK134" s="164" t="str">
        <f t="array" ref="AK134">IF($D134="","",IF(AND(N134&gt;=0.1,I134="nie",Oprávnené_výdavky_obnova!DK136&gt;=0.1,OR($N$11=Smrek)),0,IF(AND(Oprávnené_výdavky_obnova!DK136&gt;=0.1,N134&gt;=0.1),1,0)))</f>
        <v/>
      </c>
      <c r="AL134" s="164" t="str">
        <f t="array" ref="AL134">IF($D134="","",IF(AND(O134&gt;=0.1,I134="nie",Oprávnené_výdavky_obnova!DL136&gt;=0.1,OR($O$11=Smrek)),0,IF(AND(Oprávnené_výdavky_obnova!DL136&gt;=0.1,O134&gt;=0.1),1,0)))</f>
        <v/>
      </c>
      <c r="AM134" s="164" t="str">
        <f t="array" ref="AM134">IF($D134="","",IF(AND(P134&gt;=0.1,I134="nie",Oprávnené_výdavky_obnova!DM136&gt;=0.1,OR($P$11=Smrek)),0,IF(AND(Oprávnené_výdavky_obnova!DM136&gt;=0.1,P134&gt;=0.1),1,0)))</f>
        <v/>
      </c>
      <c r="AN134" s="164" t="str">
        <f t="array" ref="AN134">IF($D134="","",IF(AND(Q134&gt;=0.1,I134="nie",Oprávnené_výdavky_obnova!DN136&gt;=0.1,OR($Q$11=Smrek)),0,IF(AND(Oprávnené_výdavky_obnova!DN136&gt;=0.1,Q134&gt;=0.1),1,0)))</f>
        <v/>
      </c>
      <c r="AO134" s="164" t="str">
        <f t="array" ref="AO134">IF($D134="","",IF(AND(R134&gt;=0.1,I134="nie",Oprávnené_výdavky_obnova!DO136&gt;=0.1,OR($R$11=Smrek)),0,IF(AND(Oprávnené_výdavky_obnova!DO136&gt;=0.1,R134&gt;=0.1),1,0)))</f>
        <v/>
      </c>
      <c r="AP134" s="164" t="str">
        <f t="array" ref="AP134">IF($D134="","",IF(AND(S134&gt;=0.1,I134="nie",Oprávnené_výdavky_obnova!DP136&gt;=0.1,OR($S$11=Smrek)),0,IF(AND(Oprávnené_výdavky_obnova!DP136&gt;=0.1,S134&gt;=0.1),1,0)))</f>
        <v/>
      </c>
      <c r="AQ134" s="164">
        <f t="shared" si="12"/>
        <v>0</v>
      </c>
      <c r="AR134" s="132">
        <f t="shared" si="13"/>
        <v>0</v>
      </c>
      <c r="AS134" s="132" t="str">
        <f t="shared" si="14"/>
        <v/>
      </c>
      <c r="AT134" s="164">
        <f>IF(AND(J134="",OR(Oprávnené_výdavky_obnova!CW136&gt;0,Oprávnené_výdavky_obnova!DG136&gt;0)),1,0)</f>
        <v>0</v>
      </c>
      <c r="AU134" s="164">
        <f>IF(AND(K134="",OR(Oprávnené_výdavky_obnova!CX136&gt;0,Oprávnené_výdavky_obnova!DH136&gt;0)),1,0)</f>
        <v>0</v>
      </c>
      <c r="AV134" s="164">
        <f>IF(AND(L134="",OR(Oprávnené_výdavky_obnova!CY136&gt;0,Oprávnené_výdavky_obnova!DI136&gt;0)),1,0)</f>
        <v>0</v>
      </c>
      <c r="AW134" s="164">
        <f>IF(AND(M134="",OR(Oprávnené_výdavky_obnova!CZ136&gt;0,Oprávnené_výdavky_obnova!DJ136&gt;0)),1,0)</f>
        <v>0</v>
      </c>
      <c r="AX134" s="164">
        <f>IF(AND(N134="",OR(Oprávnené_výdavky_obnova!DA136&gt;0,Oprávnené_výdavky_obnova!DK136&gt;0)),1,0)</f>
        <v>0</v>
      </c>
      <c r="AY134" s="164">
        <f>IF(AND(O134="",OR(Oprávnené_výdavky_obnova!DB136&gt;0,Oprávnené_výdavky_obnova!DL136&gt;0)),1,0)</f>
        <v>0</v>
      </c>
      <c r="AZ134" s="164">
        <f>IF(AND(P134="",OR(Oprávnené_výdavky_obnova!DC136&gt;0,Oprávnené_výdavky_obnova!DM136&gt;0)),1,0)</f>
        <v>0</v>
      </c>
      <c r="BA134" s="164">
        <f>IF(AND(Q134="",OR(Oprávnené_výdavky_obnova!DD136&gt;0,Oprávnené_výdavky_obnova!DN136&gt;0)),1,0)</f>
        <v>0</v>
      </c>
      <c r="BB134" s="164">
        <f>IF(AND(R134="",OR(Oprávnené_výdavky_obnova!DE136&gt;0,Oprávnené_výdavky_obnova!DO136&gt;0)),1,0)</f>
        <v>0</v>
      </c>
      <c r="BC134" s="164">
        <f>IF(AND(S134="",OR(Oprávnené_výdavky_obnova!DF136&gt;0,Oprávnené_výdavky_obnova!DP136&gt;0)),1,0)</f>
        <v>0</v>
      </c>
      <c r="BE134" s="132">
        <f t="array" ref="BE134">IF(AND($J$13=Smrek,OR(V134&gt;=0.3,AG134&gt;=0.1)),1,0)</f>
        <v>0</v>
      </c>
      <c r="BF134" s="132">
        <f t="array" ref="BF134">IF(AND($JK134=Smrek,OR(W134&gt;=0.3,AH134&gt;=0.1)),1,0)</f>
        <v>0</v>
      </c>
      <c r="BG134" s="132">
        <f t="array" ref="BG134">IF(AND($L$13=Smrek,OR(X134&gt;=0.3,AI134&gt;=0.1)),1,0)</f>
        <v>0</v>
      </c>
      <c r="BH134" s="132">
        <f t="array" ref="BH134">IF(AND($M$13=Smrek,OR(Y134&gt;=0.3,AJ134&gt;=0.1)),1,0)</f>
        <v>0</v>
      </c>
      <c r="BI134" s="132">
        <f t="array" ref="BI134">IF(AND($N$13=Smrek,OR(Z134&gt;=0.3,AK134&gt;=0.1)),1,0)</f>
        <v>0</v>
      </c>
      <c r="BJ134" s="132">
        <f t="array" ref="BJ134">IF(AND($O$13=Smrek,OR(AA134&gt;=0.3,AL134&gt;=0.1)),1,0)</f>
        <v>0</v>
      </c>
      <c r="BK134" s="132">
        <f t="array" ref="BK134">IF(AND($P$13=Smrek,OR(AB134&gt;=0.3,AM134&gt;=0.1)),1,0)</f>
        <v>0</v>
      </c>
      <c r="BL134" s="132">
        <f t="array" ref="BL134">IF(AND($Q$13=Smrek,OR(AC134&gt;=0.3,AN134&gt;=0.1)),1,0)</f>
        <v>0</v>
      </c>
      <c r="BM134" s="132">
        <f t="array" ref="BM134">IF(AND($R$13=Smrek,OR(AD134&gt;=0.3,AO134&gt;=0.1)),1,0)</f>
        <v>0</v>
      </c>
      <c r="BN134" s="132">
        <f t="array" ref="BN134">IF(AND($S$13=Smrek,OR(AE134&gt;=0.3,AP134&gt;=0.1)),1,0)</f>
        <v>0</v>
      </c>
      <c r="BO134" s="206" t="str">
        <f t="shared" si="15"/>
        <v/>
      </c>
    </row>
    <row r="135" spans="1:67" ht="17.100000000000001" customHeight="1" x14ac:dyDescent="0.25">
      <c r="A135" s="144">
        <v>123</v>
      </c>
      <c r="B135" s="180" t="str">
        <f>IF(Oprávnené_výdavky_obnova!AL137="","",Oprávnené_výdavky_obnova!AN137)</f>
        <v/>
      </c>
      <c r="C135" s="181" t="str">
        <f>IF(Oprávnené_výdavky_obnova!AL137="","",Oprávnené_výdavky_obnova!B137)</f>
        <v/>
      </c>
      <c r="D135" s="182" t="str">
        <f>IF(Oprávnené_výdavky_obnova!AL137="","",Oprávnené_výdavky_obnova!AO137)</f>
        <v/>
      </c>
      <c r="E135" s="182" t="str">
        <f>IF(Oprávnené_výdavky_obnova!AL137="","",Oprávnené_výdavky_obnova!AP137)</f>
        <v/>
      </c>
      <c r="F135" s="182" t="str">
        <f>IF(Oprávnené_výdavky_obnova!AL137="","",Oprávnené_výdavky_obnova!AQ137)</f>
        <v/>
      </c>
      <c r="G135" s="183" t="str">
        <f>IF(Oprávnené_výdavky_obnova!AL137="","",Oprávnené_výdavky_obnova!I137)</f>
        <v/>
      </c>
      <c r="H135" s="208" t="str">
        <f>IF(D135="","",SUMIFS(Oprávnené_výdavky_obnova!$K$15:$K$214,JPRL,BO135,Oprávnené_výdavky_obnova!$J$15:$J$214,Oprávnené_výdavky_obnova!$CC$8)+SUMIFS(Oprávnené_výdavky_obnova!$K$15:$K$214,JPRL,BO135,Oprávnené_výdavky_obnova!$J$15:$J$214,Oprávnené_výdavky_obnova!$CC$9))</f>
        <v/>
      </c>
      <c r="I135" s="179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32">
        <f t="array" ref="T135">IF(AND(D135&lt;&gt;"",OR($J$11=Smrek,$K$11=Smrek,$L$11=Smrek,$M$11=Smrek,$N$11=Smrek,$O$11=Smrek,$P$11=Smrek,$Q$11=Smrek,$R$11=Smrek,$S$11=Smrek)),1,0)</f>
        <v>0</v>
      </c>
      <c r="U135" s="132">
        <f t="shared" si="10"/>
        <v>0</v>
      </c>
      <c r="V135" s="164" t="str">
        <f t="array" ref="V135">IF($D135="","",IF(AND(J135&gt;=0.3,I135="nie",Oprávnené_výdavky_obnova!DG137&gt;=0.3,OR($J$11=Smrek)),0,IF(AND(Oprávnené_výdavky_obnova!DG137&gt;=0.3,J135&gt;=0.3),1,0)))</f>
        <v/>
      </c>
      <c r="W135" s="164" t="str">
        <f t="array" ref="W135">IF($D135="","",IF(AND(K135&gt;=0.3,I135="nie",Oprávnené_výdavky_obnova!DH137&gt;=0.3,OR($K$11=Smrek)),0,IF(AND(Oprávnené_výdavky_obnova!DH137&gt;=0.3,K135&gt;=0.3),1,0)))</f>
        <v/>
      </c>
      <c r="X135" s="164" t="str">
        <f t="array" ref="X135">IF($D135="","",IF(AND(L135&gt;=0.3,I135="nie",Oprávnené_výdavky_obnova!DI137&gt;=0.3,OR($L$11=Smrek)),0,IF(AND(Oprávnené_výdavky_obnova!DI137&gt;=0.3,L135&gt;=0.3),1,0)))</f>
        <v/>
      </c>
      <c r="Y135" s="164" t="str">
        <f t="array" ref="Y135">IF($D135="","",IF(AND(M135&gt;=0.3,I135="nie",Oprávnené_výdavky_obnova!DJ137&gt;=0.3,OR($M$11=Smrek)),0,IF(AND(Oprávnené_výdavky_obnova!DJ137&gt;=0.3,M135&gt;=0.3),1,0)))</f>
        <v/>
      </c>
      <c r="Z135" s="164" t="str">
        <f t="array" ref="Z135">IF($D135="","",IF(AND(N135&gt;=0.3,I135="nie",Oprávnené_výdavky_obnova!DK137&gt;=0.3,OR($N$11=Smrek)),0,IF(AND(Oprávnené_výdavky_obnova!DK137&gt;=0.3,N135&gt;=0.3),1,0)))</f>
        <v/>
      </c>
      <c r="AA135" s="164" t="str">
        <f t="array" ref="AA135">IF($D135="","",IF(AND(O135&gt;=0.3,I135="nie",Oprávnené_výdavky_obnova!DL137&gt;=0.3,OR($O$11=Smrek)),0,IF(AND(Oprávnené_výdavky_obnova!DL137&gt;=0.3,O135&gt;=0.3),1,0)))</f>
        <v/>
      </c>
      <c r="AB135" s="164" t="str">
        <f t="array" ref="AB135">IF($D135="","",IF(AND(P135&gt;=0.3,I135="nie",Oprávnené_výdavky_obnova!DM137&gt;=0.3,OR($P$11=Smrek)),0,IF(AND(Oprávnené_výdavky_obnova!DM137&gt;=0.3,P135&gt;=0.3),1,0)))</f>
        <v/>
      </c>
      <c r="AC135" s="164" t="str">
        <f t="array" ref="AC135">IF($D135="","",IF(AND(Q135&gt;=0.3,I135="nie",Oprávnené_výdavky_obnova!DN137&gt;=0.3,OR($Q$11=Smrek)),0,IF(AND(Oprávnené_výdavky_obnova!DN137&gt;=0.3,Q135&gt;=0.3),1,0)))</f>
        <v/>
      </c>
      <c r="AD135" s="164" t="str">
        <f t="array" ref="AD135">IF($D135="","",IF(AND(R135&gt;=0.3,I135="nie",Oprávnené_výdavky_obnova!DO137&gt;=0.3,OR($R$11=Smrek)),0,IF(AND(Oprávnené_výdavky_obnova!DO137&gt;=0.3,R135&gt;=0.3),1,0)))</f>
        <v/>
      </c>
      <c r="AE135" s="164" t="str">
        <f t="array" ref="AE135">IF($D135="","",IF(AND(S135&gt;=0.3,I135="nie",Oprávnené_výdavky_obnova!DP137&gt;=0.3,OR($S$11=Smrek)),0,IF(AND(Oprávnené_výdavky_obnova!DP137&gt;=0.3,S135&gt;=0.3),1,0)))</f>
        <v/>
      </c>
      <c r="AF135" s="164">
        <f t="shared" si="11"/>
        <v>0</v>
      </c>
      <c r="AG135" s="164" t="str">
        <f t="array" ref="AG135">IF($D135="","",IF(AND(J135&gt;=0.1,I135="nie",Oprávnené_výdavky_obnova!DG137&gt;=0.1,OR($J$11=Smrek)),0,IF(AND(Oprávnené_výdavky_obnova!DG137&gt;=0.1,J135&gt;=0.1),1,0)))</f>
        <v/>
      </c>
      <c r="AH135" s="164" t="str">
        <f t="array" ref="AH135">IF($D135="","",IF(AND(K135&gt;=0.1,I135="nie",Oprávnené_výdavky_obnova!DH137&gt;=0.1,OR($K$11=Smrek)),0,IF(AND(Oprávnené_výdavky_obnova!DH137&gt;=0.1,K135&gt;=0.1),1,0)))</f>
        <v/>
      </c>
      <c r="AI135" s="164" t="str">
        <f t="array" ref="AI135">IF($D135="","",IF(AND(L135&gt;=0.1,I135="nie",Oprávnené_výdavky_obnova!DI137&gt;=0.1,OR($L$11=Smrek)),0,IF(AND(Oprávnené_výdavky_obnova!DI137&gt;=0.1,L135&gt;=0.1),1,0)))</f>
        <v/>
      </c>
      <c r="AJ135" s="164" t="str">
        <f t="array" ref="AJ135">IF($D135="","",IF(AND(M135&gt;=0.1,I135="nie",Oprávnené_výdavky_obnova!DJ137&gt;=0.1,OR($M$11=Smrek)),0,IF(AND(Oprávnené_výdavky_obnova!DJ137&gt;=0.1,M135&gt;=0.1),1,0)))</f>
        <v/>
      </c>
      <c r="AK135" s="164" t="str">
        <f t="array" ref="AK135">IF($D135="","",IF(AND(N135&gt;=0.1,I135="nie",Oprávnené_výdavky_obnova!DK137&gt;=0.1,OR($N$11=Smrek)),0,IF(AND(Oprávnené_výdavky_obnova!DK137&gt;=0.1,N135&gt;=0.1),1,0)))</f>
        <v/>
      </c>
      <c r="AL135" s="164" t="str">
        <f t="array" ref="AL135">IF($D135="","",IF(AND(O135&gt;=0.1,I135="nie",Oprávnené_výdavky_obnova!DL137&gt;=0.1,OR($O$11=Smrek)),0,IF(AND(Oprávnené_výdavky_obnova!DL137&gt;=0.1,O135&gt;=0.1),1,0)))</f>
        <v/>
      </c>
      <c r="AM135" s="164" t="str">
        <f t="array" ref="AM135">IF($D135="","",IF(AND(P135&gt;=0.1,I135="nie",Oprávnené_výdavky_obnova!DM137&gt;=0.1,OR($P$11=Smrek)),0,IF(AND(Oprávnené_výdavky_obnova!DM137&gt;=0.1,P135&gt;=0.1),1,0)))</f>
        <v/>
      </c>
      <c r="AN135" s="164" t="str">
        <f t="array" ref="AN135">IF($D135="","",IF(AND(Q135&gt;=0.1,I135="nie",Oprávnené_výdavky_obnova!DN137&gt;=0.1,OR($Q$11=Smrek)),0,IF(AND(Oprávnené_výdavky_obnova!DN137&gt;=0.1,Q135&gt;=0.1),1,0)))</f>
        <v/>
      </c>
      <c r="AO135" s="164" t="str">
        <f t="array" ref="AO135">IF($D135="","",IF(AND(R135&gt;=0.1,I135="nie",Oprávnené_výdavky_obnova!DO137&gt;=0.1,OR($R$11=Smrek)),0,IF(AND(Oprávnené_výdavky_obnova!DO137&gt;=0.1,R135&gt;=0.1),1,0)))</f>
        <v/>
      </c>
      <c r="AP135" s="164" t="str">
        <f t="array" ref="AP135">IF($D135="","",IF(AND(S135&gt;=0.1,I135="nie",Oprávnené_výdavky_obnova!DP137&gt;=0.1,OR($S$11=Smrek)),0,IF(AND(Oprávnené_výdavky_obnova!DP137&gt;=0.1,S135&gt;=0.1),1,0)))</f>
        <v/>
      </c>
      <c r="AQ135" s="164">
        <f t="shared" si="12"/>
        <v>0</v>
      </c>
      <c r="AR135" s="132">
        <f t="shared" si="13"/>
        <v>0</v>
      </c>
      <c r="AS135" s="132" t="str">
        <f t="shared" si="14"/>
        <v/>
      </c>
      <c r="AT135" s="164">
        <f>IF(AND(J135="",OR(Oprávnené_výdavky_obnova!CW137&gt;0,Oprávnené_výdavky_obnova!DG137&gt;0)),1,0)</f>
        <v>0</v>
      </c>
      <c r="AU135" s="164">
        <f>IF(AND(K135="",OR(Oprávnené_výdavky_obnova!CX137&gt;0,Oprávnené_výdavky_obnova!DH137&gt;0)),1,0)</f>
        <v>0</v>
      </c>
      <c r="AV135" s="164">
        <f>IF(AND(L135="",OR(Oprávnené_výdavky_obnova!CY137&gt;0,Oprávnené_výdavky_obnova!DI137&gt;0)),1,0)</f>
        <v>0</v>
      </c>
      <c r="AW135" s="164">
        <f>IF(AND(M135="",OR(Oprávnené_výdavky_obnova!CZ137&gt;0,Oprávnené_výdavky_obnova!DJ137&gt;0)),1,0)</f>
        <v>0</v>
      </c>
      <c r="AX135" s="164">
        <f>IF(AND(N135="",OR(Oprávnené_výdavky_obnova!DA137&gt;0,Oprávnené_výdavky_obnova!DK137&gt;0)),1,0)</f>
        <v>0</v>
      </c>
      <c r="AY135" s="164">
        <f>IF(AND(O135="",OR(Oprávnené_výdavky_obnova!DB137&gt;0,Oprávnené_výdavky_obnova!DL137&gt;0)),1,0)</f>
        <v>0</v>
      </c>
      <c r="AZ135" s="164">
        <f>IF(AND(P135="",OR(Oprávnené_výdavky_obnova!DC137&gt;0,Oprávnené_výdavky_obnova!DM137&gt;0)),1,0)</f>
        <v>0</v>
      </c>
      <c r="BA135" s="164">
        <f>IF(AND(Q135="",OR(Oprávnené_výdavky_obnova!DD137&gt;0,Oprávnené_výdavky_obnova!DN137&gt;0)),1,0)</f>
        <v>0</v>
      </c>
      <c r="BB135" s="164">
        <f>IF(AND(R135="",OR(Oprávnené_výdavky_obnova!DE137&gt;0,Oprávnené_výdavky_obnova!DO137&gt;0)),1,0)</f>
        <v>0</v>
      </c>
      <c r="BC135" s="164">
        <f>IF(AND(S135="",OR(Oprávnené_výdavky_obnova!DF137&gt;0,Oprávnené_výdavky_obnova!DP137&gt;0)),1,0)</f>
        <v>0</v>
      </c>
      <c r="BE135" s="132">
        <f t="array" ref="BE135">IF(AND($J$13=Smrek,OR(V135&gt;=0.3,AG135&gt;=0.1)),1,0)</f>
        <v>0</v>
      </c>
      <c r="BF135" s="132">
        <f t="array" ref="BF135">IF(AND($JK135=Smrek,OR(W135&gt;=0.3,AH135&gt;=0.1)),1,0)</f>
        <v>0</v>
      </c>
      <c r="BG135" s="132">
        <f t="array" ref="BG135">IF(AND($L$13=Smrek,OR(X135&gt;=0.3,AI135&gt;=0.1)),1,0)</f>
        <v>0</v>
      </c>
      <c r="BH135" s="132">
        <f t="array" ref="BH135">IF(AND($M$13=Smrek,OR(Y135&gt;=0.3,AJ135&gt;=0.1)),1,0)</f>
        <v>0</v>
      </c>
      <c r="BI135" s="132">
        <f t="array" ref="BI135">IF(AND($N$13=Smrek,OR(Z135&gt;=0.3,AK135&gt;=0.1)),1,0)</f>
        <v>0</v>
      </c>
      <c r="BJ135" s="132">
        <f t="array" ref="BJ135">IF(AND($O$13=Smrek,OR(AA135&gt;=0.3,AL135&gt;=0.1)),1,0)</f>
        <v>0</v>
      </c>
      <c r="BK135" s="132">
        <f t="array" ref="BK135">IF(AND($P$13=Smrek,OR(AB135&gt;=0.3,AM135&gt;=0.1)),1,0)</f>
        <v>0</v>
      </c>
      <c r="BL135" s="132">
        <f t="array" ref="BL135">IF(AND($Q$13=Smrek,OR(AC135&gt;=0.3,AN135&gt;=0.1)),1,0)</f>
        <v>0</v>
      </c>
      <c r="BM135" s="132">
        <f t="array" ref="BM135">IF(AND($R$13=Smrek,OR(AD135&gt;=0.3,AO135&gt;=0.1)),1,0)</f>
        <v>0</v>
      </c>
      <c r="BN135" s="132">
        <f t="array" ref="BN135">IF(AND($S$13=Smrek,OR(AE135&gt;=0.3,AP135&gt;=0.1)),1,0)</f>
        <v>0</v>
      </c>
      <c r="BO135" s="206" t="str">
        <f t="shared" si="15"/>
        <v/>
      </c>
    </row>
    <row r="136" spans="1:67" ht="17.100000000000001" customHeight="1" x14ac:dyDescent="0.25">
      <c r="A136" s="144">
        <v>124</v>
      </c>
      <c r="B136" s="180" t="str">
        <f>IF(Oprávnené_výdavky_obnova!AL138="","",Oprávnené_výdavky_obnova!AN138)</f>
        <v/>
      </c>
      <c r="C136" s="181" t="str">
        <f>IF(Oprávnené_výdavky_obnova!AL138="","",Oprávnené_výdavky_obnova!B138)</f>
        <v/>
      </c>
      <c r="D136" s="182" t="str">
        <f>IF(Oprávnené_výdavky_obnova!AL138="","",Oprávnené_výdavky_obnova!AO138)</f>
        <v/>
      </c>
      <c r="E136" s="182" t="str">
        <f>IF(Oprávnené_výdavky_obnova!AL138="","",Oprávnené_výdavky_obnova!AP138)</f>
        <v/>
      </c>
      <c r="F136" s="182" t="str">
        <f>IF(Oprávnené_výdavky_obnova!AL138="","",Oprávnené_výdavky_obnova!AQ138)</f>
        <v/>
      </c>
      <c r="G136" s="183" t="str">
        <f>IF(Oprávnené_výdavky_obnova!AL138="","",Oprávnené_výdavky_obnova!I138)</f>
        <v/>
      </c>
      <c r="H136" s="208" t="str">
        <f>IF(D136="","",SUMIFS(Oprávnené_výdavky_obnova!$K$15:$K$214,JPRL,BO136,Oprávnené_výdavky_obnova!$J$15:$J$214,Oprávnené_výdavky_obnova!$CC$8)+SUMIFS(Oprávnené_výdavky_obnova!$K$15:$K$214,JPRL,BO136,Oprávnené_výdavky_obnova!$J$15:$J$214,Oprávnené_výdavky_obnova!$CC$9))</f>
        <v/>
      </c>
      <c r="I136" s="179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32">
        <f t="array" ref="T136">IF(AND(D136&lt;&gt;"",OR($J$11=Smrek,$K$11=Smrek,$L$11=Smrek,$M$11=Smrek,$N$11=Smrek,$O$11=Smrek,$P$11=Smrek,$Q$11=Smrek,$R$11=Smrek,$S$11=Smrek)),1,0)</f>
        <v>0</v>
      </c>
      <c r="U136" s="132">
        <f t="shared" si="10"/>
        <v>0</v>
      </c>
      <c r="V136" s="164" t="str">
        <f t="array" ref="V136">IF($D136="","",IF(AND(J136&gt;=0.3,I136="nie",Oprávnené_výdavky_obnova!DG138&gt;=0.3,OR($J$11=Smrek)),0,IF(AND(Oprávnené_výdavky_obnova!DG138&gt;=0.3,J136&gt;=0.3),1,0)))</f>
        <v/>
      </c>
      <c r="W136" s="164" t="str">
        <f t="array" ref="W136">IF($D136="","",IF(AND(K136&gt;=0.3,I136="nie",Oprávnené_výdavky_obnova!DH138&gt;=0.3,OR($K$11=Smrek)),0,IF(AND(Oprávnené_výdavky_obnova!DH138&gt;=0.3,K136&gt;=0.3),1,0)))</f>
        <v/>
      </c>
      <c r="X136" s="164" t="str">
        <f t="array" ref="X136">IF($D136="","",IF(AND(L136&gt;=0.3,I136="nie",Oprávnené_výdavky_obnova!DI138&gt;=0.3,OR($L$11=Smrek)),0,IF(AND(Oprávnené_výdavky_obnova!DI138&gt;=0.3,L136&gt;=0.3),1,0)))</f>
        <v/>
      </c>
      <c r="Y136" s="164" t="str">
        <f t="array" ref="Y136">IF($D136="","",IF(AND(M136&gt;=0.3,I136="nie",Oprávnené_výdavky_obnova!DJ138&gt;=0.3,OR($M$11=Smrek)),0,IF(AND(Oprávnené_výdavky_obnova!DJ138&gt;=0.3,M136&gt;=0.3),1,0)))</f>
        <v/>
      </c>
      <c r="Z136" s="164" t="str">
        <f t="array" ref="Z136">IF($D136="","",IF(AND(N136&gt;=0.3,I136="nie",Oprávnené_výdavky_obnova!DK138&gt;=0.3,OR($N$11=Smrek)),0,IF(AND(Oprávnené_výdavky_obnova!DK138&gt;=0.3,N136&gt;=0.3),1,0)))</f>
        <v/>
      </c>
      <c r="AA136" s="164" t="str">
        <f t="array" ref="AA136">IF($D136="","",IF(AND(O136&gt;=0.3,I136="nie",Oprávnené_výdavky_obnova!DL138&gt;=0.3,OR($O$11=Smrek)),0,IF(AND(Oprávnené_výdavky_obnova!DL138&gt;=0.3,O136&gt;=0.3),1,0)))</f>
        <v/>
      </c>
      <c r="AB136" s="164" t="str">
        <f t="array" ref="AB136">IF($D136="","",IF(AND(P136&gt;=0.3,I136="nie",Oprávnené_výdavky_obnova!DM138&gt;=0.3,OR($P$11=Smrek)),0,IF(AND(Oprávnené_výdavky_obnova!DM138&gt;=0.3,P136&gt;=0.3),1,0)))</f>
        <v/>
      </c>
      <c r="AC136" s="164" t="str">
        <f t="array" ref="AC136">IF($D136="","",IF(AND(Q136&gt;=0.3,I136="nie",Oprávnené_výdavky_obnova!DN138&gt;=0.3,OR($Q$11=Smrek)),0,IF(AND(Oprávnené_výdavky_obnova!DN138&gt;=0.3,Q136&gt;=0.3),1,0)))</f>
        <v/>
      </c>
      <c r="AD136" s="164" t="str">
        <f t="array" ref="AD136">IF($D136="","",IF(AND(R136&gt;=0.3,I136="nie",Oprávnené_výdavky_obnova!DO138&gt;=0.3,OR($R$11=Smrek)),0,IF(AND(Oprávnené_výdavky_obnova!DO138&gt;=0.3,R136&gt;=0.3),1,0)))</f>
        <v/>
      </c>
      <c r="AE136" s="164" t="str">
        <f t="array" ref="AE136">IF($D136="","",IF(AND(S136&gt;=0.3,I136="nie",Oprávnené_výdavky_obnova!DP138&gt;=0.3,OR($S$11=Smrek)),0,IF(AND(Oprávnené_výdavky_obnova!DP138&gt;=0.3,S136&gt;=0.3),1,0)))</f>
        <v/>
      </c>
      <c r="AF136" s="164">
        <f t="shared" si="11"/>
        <v>0</v>
      </c>
      <c r="AG136" s="164" t="str">
        <f t="array" ref="AG136">IF($D136="","",IF(AND(J136&gt;=0.1,I136="nie",Oprávnené_výdavky_obnova!DG138&gt;=0.1,OR($J$11=Smrek)),0,IF(AND(Oprávnené_výdavky_obnova!DG138&gt;=0.1,J136&gt;=0.1),1,0)))</f>
        <v/>
      </c>
      <c r="AH136" s="164" t="str">
        <f t="array" ref="AH136">IF($D136="","",IF(AND(K136&gt;=0.1,I136="nie",Oprávnené_výdavky_obnova!DH138&gt;=0.1,OR($K$11=Smrek)),0,IF(AND(Oprávnené_výdavky_obnova!DH138&gt;=0.1,K136&gt;=0.1),1,0)))</f>
        <v/>
      </c>
      <c r="AI136" s="164" t="str">
        <f t="array" ref="AI136">IF($D136="","",IF(AND(L136&gt;=0.1,I136="nie",Oprávnené_výdavky_obnova!DI138&gt;=0.1,OR($L$11=Smrek)),0,IF(AND(Oprávnené_výdavky_obnova!DI138&gt;=0.1,L136&gt;=0.1),1,0)))</f>
        <v/>
      </c>
      <c r="AJ136" s="164" t="str">
        <f t="array" ref="AJ136">IF($D136="","",IF(AND(M136&gt;=0.1,I136="nie",Oprávnené_výdavky_obnova!DJ138&gt;=0.1,OR($M$11=Smrek)),0,IF(AND(Oprávnené_výdavky_obnova!DJ138&gt;=0.1,M136&gt;=0.1),1,0)))</f>
        <v/>
      </c>
      <c r="AK136" s="164" t="str">
        <f t="array" ref="AK136">IF($D136="","",IF(AND(N136&gt;=0.1,I136="nie",Oprávnené_výdavky_obnova!DK138&gt;=0.1,OR($N$11=Smrek)),0,IF(AND(Oprávnené_výdavky_obnova!DK138&gt;=0.1,N136&gt;=0.1),1,0)))</f>
        <v/>
      </c>
      <c r="AL136" s="164" t="str">
        <f t="array" ref="AL136">IF($D136="","",IF(AND(O136&gt;=0.1,I136="nie",Oprávnené_výdavky_obnova!DL138&gt;=0.1,OR($O$11=Smrek)),0,IF(AND(Oprávnené_výdavky_obnova!DL138&gt;=0.1,O136&gt;=0.1),1,0)))</f>
        <v/>
      </c>
      <c r="AM136" s="164" t="str">
        <f t="array" ref="AM136">IF($D136="","",IF(AND(P136&gt;=0.1,I136="nie",Oprávnené_výdavky_obnova!DM138&gt;=0.1,OR($P$11=Smrek)),0,IF(AND(Oprávnené_výdavky_obnova!DM138&gt;=0.1,P136&gt;=0.1),1,0)))</f>
        <v/>
      </c>
      <c r="AN136" s="164" t="str">
        <f t="array" ref="AN136">IF($D136="","",IF(AND(Q136&gt;=0.1,I136="nie",Oprávnené_výdavky_obnova!DN138&gt;=0.1,OR($Q$11=Smrek)),0,IF(AND(Oprávnené_výdavky_obnova!DN138&gt;=0.1,Q136&gt;=0.1),1,0)))</f>
        <v/>
      </c>
      <c r="AO136" s="164" t="str">
        <f t="array" ref="AO136">IF($D136="","",IF(AND(R136&gt;=0.1,I136="nie",Oprávnené_výdavky_obnova!DO138&gt;=0.1,OR($R$11=Smrek)),0,IF(AND(Oprávnené_výdavky_obnova!DO138&gt;=0.1,R136&gt;=0.1),1,0)))</f>
        <v/>
      </c>
      <c r="AP136" s="164" t="str">
        <f t="array" ref="AP136">IF($D136="","",IF(AND(S136&gt;=0.1,I136="nie",Oprávnené_výdavky_obnova!DP138&gt;=0.1,OR($S$11=Smrek)),0,IF(AND(Oprávnené_výdavky_obnova!DP138&gt;=0.1,S136&gt;=0.1),1,0)))</f>
        <v/>
      </c>
      <c r="AQ136" s="164">
        <f t="shared" si="12"/>
        <v>0</v>
      </c>
      <c r="AR136" s="132">
        <f t="shared" si="13"/>
        <v>0</v>
      </c>
      <c r="AS136" s="132" t="str">
        <f t="shared" si="14"/>
        <v/>
      </c>
      <c r="AT136" s="164">
        <f>IF(AND(J136="",OR(Oprávnené_výdavky_obnova!CW138&gt;0,Oprávnené_výdavky_obnova!DG138&gt;0)),1,0)</f>
        <v>0</v>
      </c>
      <c r="AU136" s="164">
        <f>IF(AND(K136="",OR(Oprávnené_výdavky_obnova!CX138&gt;0,Oprávnené_výdavky_obnova!DH138&gt;0)),1,0)</f>
        <v>0</v>
      </c>
      <c r="AV136" s="164">
        <f>IF(AND(L136="",OR(Oprávnené_výdavky_obnova!CY138&gt;0,Oprávnené_výdavky_obnova!DI138&gt;0)),1,0)</f>
        <v>0</v>
      </c>
      <c r="AW136" s="164">
        <f>IF(AND(M136="",OR(Oprávnené_výdavky_obnova!CZ138&gt;0,Oprávnené_výdavky_obnova!DJ138&gt;0)),1,0)</f>
        <v>0</v>
      </c>
      <c r="AX136" s="164">
        <f>IF(AND(N136="",OR(Oprávnené_výdavky_obnova!DA138&gt;0,Oprávnené_výdavky_obnova!DK138&gt;0)),1,0)</f>
        <v>0</v>
      </c>
      <c r="AY136" s="164">
        <f>IF(AND(O136="",OR(Oprávnené_výdavky_obnova!DB138&gt;0,Oprávnené_výdavky_obnova!DL138&gt;0)),1,0)</f>
        <v>0</v>
      </c>
      <c r="AZ136" s="164">
        <f>IF(AND(P136="",OR(Oprávnené_výdavky_obnova!DC138&gt;0,Oprávnené_výdavky_obnova!DM138&gt;0)),1,0)</f>
        <v>0</v>
      </c>
      <c r="BA136" s="164">
        <f>IF(AND(Q136="",OR(Oprávnené_výdavky_obnova!DD138&gt;0,Oprávnené_výdavky_obnova!DN138&gt;0)),1,0)</f>
        <v>0</v>
      </c>
      <c r="BB136" s="164">
        <f>IF(AND(R136="",OR(Oprávnené_výdavky_obnova!DE138&gt;0,Oprávnené_výdavky_obnova!DO138&gt;0)),1,0)</f>
        <v>0</v>
      </c>
      <c r="BC136" s="164">
        <f>IF(AND(S136="",OR(Oprávnené_výdavky_obnova!DF138&gt;0,Oprávnené_výdavky_obnova!DP138&gt;0)),1,0)</f>
        <v>0</v>
      </c>
      <c r="BE136" s="132">
        <f t="array" ref="BE136">IF(AND($J$13=Smrek,OR(V136&gt;=0.3,AG136&gt;=0.1)),1,0)</f>
        <v>0</v>
      </c>
      <c r="BF136" s="132">
        <f t="array" ref="BF136">IF(AND($JK136=Smrek,OR(W136&gt;=0.3,AH136&gt;=0.1)),1,0)</f>
        <v>0</v>
      </c>
      <c r="BG136" s="132">
        <f t="array" ref="BG136">IF(AND($L$13=Smrek,OR(X136&gt;=0.3,AI136&gt;=0.1)),1,0)</f>
        <v>0</v>
      </c>
      <c r="BH136" s="132">
        <f t="array" ref="BH136">IF(AND($M$13=Smrek,OR(Y136&gt;=0.3,AJ136&gt;=0.1)),1,0)</f>
        <v>0</v>
      </c>
      <c r="BI136" s="132">
        <f t="array" ref="BI136">IF(AND($N$13=Smrek,OR(Z136&gt;=0.3,AK136&gt;=0.1)),1,0)</f>
        <v>0</v>
      </c>
      <c r="BJ136" s="132">
        <f t="array" ref="BJ136">IF(AND($O$13=Smrek,OR(AA136&gt;=0.3,AL136&gt;=0.1)),1,0)</f>
        <v>0</v>
      </c>
      <c r="BK136" s="132">
        <f t="array" ref="BK136">IF(AND($P$13=Smrek,OR(AB136&gt;=0.3,AM136&gt;=0.1)),1,0)</f>
        <v>0</v>
      </c>
      <c r="BL136" s="132">
        <f t="array" ref="BL136">IF(AND($Q$13=Smrek,OR(AC136&gt;=0.3,AN136&gt;=0.1)),1,0)</f>
        <v>0</v>
      </c>
      <c r="BM136" s="132">
        <f t="array" ref="BM136">IF(AND($R$13=Smrek,OR(AD136&gt;=0.3,AO136&gt;=0.1)),1,0)</f>
        <v>0</v>
      </c>
      <c r="BN136" s="132">
        <f t="array" ref="BN136">IF(AND($S$13=Smrek,OR(AE136&gt;=0.3,AP136&gt;=0.1)),1,0)</f>
        <v>0</v>
      </c>
      <c r="BO136" s="206" t="str">
        <f t="shared" si="15"/>
        <v/>
      </c>
    </row>
    <row r="137" spans="1:67" ht="17.100000000000001" customHeight="1" x14ac:dyDescent="0.25">
      <c r="A137" s="144">
        <v>125</v>
      </c>
      <c r="B137" s="180" t="str">
        <f>IF(Oprávnené_výdavky_obnova!AL139="","",Oprávnené_výdavky_obnova!AN139)</f>
        <v/>
      </c>
      <c r="C137" s="181" t="str">
        <f>IF(Oprávnené_výdavky_obnova!AL139="","",Oprávnené_výdavky_obnova!B139)</f>
        <v/>
      </c>
      <c r="D137" s="182" t="str">
        <f>IF(Oprávnené_výdavky_obnova!AL139="","",Oprávnené_výdavky_obnova!AO139)</f>
        <v/>
      </c>
      <c r="E137" s="182" t="str">
        <f>IF(Oprávnené_výdavky_obnova!AL139="","",Oprávnené_výdavky_obnova!AP139)</f>
        <v/>
      </c>
      <c r="F137" s="182" t="str">
        <f>IF(Oprávnené_výdavky_obnova!AL139="","",Oprávnené_výdavky_obnova!AQ139)</f>
        <v/>
      </c>
      <c r="G137" s="183" t="str">
        <f>IF(Oprávnené_výdavky_obnova!AL139="","",Oprávnené_výdavky_obnova!I139)</f>
        <v/>
      </c>
      <c r="H137" s="208" t="str">
        <f>IF(D137="","",SUMIFS(Oprávnené_výdavky_obnova!$K$15:$K$214,JPRL,BO137,Oprávnené_výdavky_obnova!$J$15:$J$214,Oprávnené_výdavky_obnova!$CC$8)+SUMIFS(Oprávnené_výdavky_obnova!$K$15:$K$214,JPRL,BO137,Oprávnené_výdavky_obnova!$J$15:$J$214,Oprávnené_výdavky_obnova!$CC$9))</f>
        <v/>
      </c>
      <c r="I137" s="179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32">
        <f t="array" ref="T137">IF(AND(D137&lt;&gt;"",OR($J$11=Smrek,$K$11=Smrek,$L$11=Smrek,$M$11=Smrek,$N$11=Smrek,$O$11=Smrek,$P$11=Smrek,$Q$11=Smrek,$R$11=Smrek,$S$11=Smrek)),1,0)</f>
        <v>0</v>
      </c>
      <c r="U137" s="132">
        <f t="shared" si="10"/>
        <v>0</v>
      </c>
      <c r="V137" s="164" t="str">
        <f t="array" ref="V137">IF($D137="","",IF(AND(J137&gt;=0.3,I137="nie",Oprávnené_výdavky_obnova!DG139&gt;=0.3,OR($J$11=Smrek)),0,IF(AND(Oprávnené_výdavky_obnova!DG139&gt;=0.3,J137&gt;=0.3),1,0)))</f>
        <v/>
      </c>
      <c r="W137" s="164" t="str">
        <f t="array" ref="W137">IF($D137="","",IF(AND(K137&gt;=0.3,I137="nie",Oprávnené_výdavky_obnova!DH139&gt;=0.3,OR($K$11=Smrek)),0,IF(AND(Oprávnené_výdavky_obnova!DH139&gt;=0.3,K137&gt;=0.3),1,0)))</f>
        <v/>
      </c>
      <c r="X137" s="164" t="str">
        <f t="array" ref="X137">IF($D137="","",IF(AND(L137&gt;=0.3,I137="nie",Oprávnené_výdavky_obnova!DI139&gt;=0.3,OR($L$11=Smrek)),0,IF(AND(Oprávnené_výdavky_obnova!DI139&gt;=0.3,L137&gt;=0.3),1,0)))</f>
        <v/>
      </c>
      <c r="Y137" s="164" t="str">
        <f t="array" ref="Y137">IF($D137="","",IF(AND(M137&gt;=0.3,I137="nie",Oprávnené_výdavky_obnova!DJ139&gt;=0.3,OR($M$11=Smrek)),0,IF(AND(Oprávnené_výdavky_obnova!DJ139&gt;=0.3,M137&gt;=0.3),1,0)))</f>
        <v/>
      </c>
      <c r="Z137" s="164" t="str">
        <f t="array" ref="Z137">IF($D137="","",IF(AND(N137&gt;=0.3,I137="nie",Oprávnené_výdavky_obnova!DK139&gt;=0.3,OR($N$11=Smrek)),0,IF(AND(Oprávnené_výdavky_obnova!DK139&gt;=0.3,N137&gt;=0.3),1,0)))</f>
        <v/>
      </c>
      <c r="AA137" s="164" t="str">
        <f t="array" ref="AA137">IF($D137="","",IF(AND(O137&gt;=0.3,I137="nie",Oprávnené_výdavky_obnova!DL139&gt;=0.3,OR($O$11=Smrek)),0,IF(AND(Oprávnené_výdavky_obnova!DL139&gt;=0.3,O137&gt;=0.3),1,0)))</f>
        <v/>
      </c>
      <c r="AB137" s="164" t="str">
        <f t="array" ref="AB137">IF($D137="","",IF(AND(P137&gt;=0.3,I137="nie",Oprávnené_výdavky_obnova!DM139&gt;=0.3,OR($P$11=Smrek)),0,IF(AND(Oprávnené_výdavky_obnova!DM139&gt;=0.3,P137&gt;=0.3),1,0)))</f>
        <v/>
      </c>
      <c r="AC137" s="164" t="str">
        <f t="array" ref="AC137">IF($D137="","",IF(AND(Q137&gt;=0.3,I137="nie",Oprávnené_výdavky_obnova!DN139&gt;=0.3,OR($Q$11=Smrek)),0,IF(AND(Oprávnené_výdavky_obnova!DN139&gt;=0.3,Q137&gt;=0.3),1,0)))</f>
        <v/>
      </c>
      <c r="AD137" s="164" t="str">
        <f t="array" ref="AD137">IF($D137="","",IF(AND(R137&gt;=0.3,I137="nie",Oprávnené_výdavky_obnova!DO139&gt;=0.3,OR($R$11=Smrek)),0,IF(AND(Oprávnené_výdavky_obnova!DO139&gt;=0.3,R137&gt;=0.3),1,0)))</f>
        <v/>
      </c>
      <c r="AE137" s="164" t="str">
        <f t="array" ref="AE137">IF($D137="","",IF(AND(S137&gt;=0.3,I137="nie",Oprávnené_výdavky_obnova!DP139&gt;=0.3,OR($S$11=Smrek)),0,IF(AND(Oprávnené_výdavky_obnova!DP139&gt;=0.3,S137&gt;=0.3),1,0)))</f>
        <v/>
      </c>
      <c r="AF137" s="164">
        <f t="shared" si="11"/>
        <v>0</v>
      </c>
      <c r="AG137" s="164" t="str">
        <f t="array" ref="AG137">IF($D137="","",IF(AND(J137&gt;=0.1,I137="nie",Oprávnené_výdavky_obnova!DG139&gt;=0.1,OR($J$11=Smrek)),0,IF(AND(Oprávnené_výdavky_obnova!DG139&gt;=0.1,J137&gt;=0.1),1,0)))</f>
        <v/>
      </c>
      <c r="AH137" s="164" t="str">
        <f t="array" ref="AH137">IF($D137="","",IF(AND(K137&gt;=0.1,I137="nie",Oprávnené_výdavky_obnova!DH139&gt;=0.1,OR($K$11=Smrek)),0,IF(AND(Oprávnené_výdavky_obnova!DH139&gt;=0.1,K137&gt;=0.1),1,0)))</f>
        <v/>
      </c>
      <c r="AI137" s="164" t="str">
        <f t="array" ref="AI137">IF($D137="","",IF(AND(L137&gt;=0.1,I137="nie",Oprávnené_výdavky_obnova!DI139&gt;=0.1,OR($L$11=Smrek)),0,IF(AND(Oprávnené_výdavky_obnova!DI139&gt;=0.1,L137&gt;=0.1),1,0)))</f>
        <v/>
      </c>
      <c r="AJ137" s="164" t="str">
        <f t="array" ref="AJ137">IF($D137="","",IF(AND(M137&gt;=0.1,I137="nie",Oprávnené_výdavky_obnova!DJ139&gt;=0.1,OR($M$11=Smrek)),0,IF(AND(Oprávnené_výdavky_obnova!DJ139&gt;=0.1,M137&gt;=0.1),1,0)))</f>
        <v/>
      </c>
      <c r="AK137" s="164" t="str">
        <f t="array" ref="AK137">IF($D137="","",IF(AND(N137&gt;=0.1,I137="nie",Oprávnené_výdavky_obnova!DK139&gt;=0.1,OR($N$11=Smrek)),0,IF(AND(Oprávnené_výdavky_obnova!DK139&gt;=0.1,N137&gt;=0.1),1,0)))</f>
        <v/>
      </c>
      <c r="AL137" s="164" t="str">
        <f t="array" ref="AL137">IF($D137="","",IF(AND(O137&gt;=0.1,I137="nie",Oprávnené_výdavky_obnova!DL139&gt;=0.1,OR($O$11=Smrek)),0,IF(AND(Oprávnené_výdavky_obnova!DL139&gt;=0.1,O137&gt;=0.1),1,0)))</f>
        <v/>
      </c>
      <c r="AM137" s="164" t="str">
        <f t="array" ref="AM137">IF($D137="","",IF(AND(P137&gt;=0.1,I137="nie",Oprávnené_výdavky_obnova!DM139&gt;=0.1,OR($P$11=Smrek)),0,IF(AND(Oprávnené_výdavky_obnova!DM139&gt;=0.1,P137&gt;=0.1),1,0)))</f>
        <v/>
      </c>
      <c r="AN137" s="164" t="str">
        <f t="array" ref="AN137">IF($D137="","",IF(AND(Q137&gt;=0.1,I137="nie",Oprávnené_výdavky_obnova!DN139&gt;=0.1,OR($Q$11=Smrek)),0,IF(AND(Oprávnené_výdavky_obnova!DN139&gt;=0.1,Q137&gt;=0.1),1,0)))</f>
        <v/>
      </c>
      <c r="AO137" s="164" t="str">
        <f t="array" ref="AO137">IF($D137="","",IF(AND(R137&gt;=0.1,I137="nie",Oprávnené_výdavky_obnova!DO139&gt;=0.1,OR($R$11=Smrek)),0,IF(AND(Oprávnené_výdavky_obnova!DO139&gt;=0.1,R137&gt;=0.1),1,0)))</f>
        <v/>
      </c>
      <c r="AP137" s="164" t="str">
        <f t="array" ref="AP137">IF($D137="","",IF(AND(S137&gt;=0.1,I137="nie",Oprávnené_výdavky_obnova!DP139&gt;=0.1,OR($S$11=Smrek)),0,IF(AND(Oprávnené_výdavky_obnova!DP139&gt;=0.1,S137&gt;=0.1),1,0)))</f>
        <v/>
      </c>
      <c r="AQ137" s="164">
        <f t="shared" si="12"/>
        <v>0</v>
      </c>
      <c r="AR137" s="132">
        <f t="shared" si="13"/>
        <v>0</v>
      </c>
      <c r="AS137" s="132" t="str">
        <f t="shared" si="14"/>
        <v/>
      </c>
      <c r="AT137" s="164">
        <f>IF(AND(J137="",OR(Oprávnené_výdavky_obnova!CW139&gt;0,Oprávnené_výdavky_obnova!DG139&gt;0)),1,0)</f>
        <v>0</v>
      </c>
      <c r="AU137" s="164">
        <f>IF(AND(K137="",OR(Oprávnené_výdavky_obnova!CX139&gt;0,Oprávnené_výdavky_obnova!DH139&gt;0)),1,0)</f>
        <v>0</v>
      </c>
      <c r="AV137" s="164">
        <f>IF(AND(L137="",OR(Oprávnené_výdavky_obnova!CY139&gt;0,Oprávnené_výdavky_obnova!DI139&gt;0)),1,0)</f>
        <v>0</v>
      </c>
      <c r="AW137" s="164">
        <f>IF(AND(M137="",OR(Oprávnené_výdavky_obnova!CZ139&gt;0,Oprávnené_výdavky_obnova!DJ139&gt;0)),1,0)</f>
        <v>0</v>
      </c>
      <c r="AX137" s="164">
        <f>IF(AND(N137="",OR(Oprávnené_výdavky_obnova!DA139&gt;0,Oprávnené_výdavky_obnova!DK139&gt;0)),1,0)</f>
        <v>0</v>
      </c>
      <c r="AY137" s="164">
        <f>IF(AND(O137="",OR(Oprávnené_výdavky_obnova!DB139&gt;0,Oprávnené_výdavky_obnova!DL139&gt;0)),1,0)</f>
        <v>0</v>
      </c>
      <c r="AZ137" s="164">
        <f>IF(AND(P137="",OR(Oprávnené_výdavky_obnova!DC139&gt;0,Oprávnené_výdavky_obnova!DM139&gt;0)),1,0)</f>
        <v>0</v>
      </c>
      <c r="BA137" s="164">
        <f>IF(AND(Q137="",OR(Oprávnené_výdavky_obnova!DD139&gt;0,Oprávnené_výdavky_obnova!DN139&gt;0)),1,0)</f>
        <v>0</v>
      </c>
      <c r="BB137" s="164">
        <f>IF(AND(R137="",OR(Oprávnené_výdavky_obnova!DE139&gt;0,Oprávnené_výdavky_obnova!DO139&gt;0)),1,0)</f>
        <v>0</v>
      </c>
      <c r="BC137" s="164">
        <f>IF(AND(S137="",OR(Oprávnené_výdavky_obnova!DF139&gt;0,Oprávnené_výdavky_obnova!DP139&gt;0)),1,0)</f>
        <v>0</v>
      </c>
      <c r="BE137" s="132">
        <f t="array" ref="BE137">IF(AND($J$13=Smrek,OR(V137&gt;=0.3,AG137&gt;=0.1)),1,0)</f>
        <v>0</v>
      </c>
      <c r="BF137" s="132">
        <f t="array" ref="BF137">IF(AND($JK137=Smrek,OR(W137&gt;=0.3,AH137&gt;=0.1)),1,0)</f>
        <v>0</v>
      </c>
      <c r="BG137" s="132">
        <f t="array" ref="BG137">IF(AND($L$13=Smrek,OR(X137&gt;=0.3,AI137&gt;=0.1)),1,0)</f>
        <v>0</v>
      </c>
      <c r="BH137" s="132">
        <f t="array" ref="BH137">IF(AND($M$13=Smrek,OR(Y137&gt;=0.3,AJ137&gt;=0.1)),1,0)</f>
        <v>0</v>
      </c>
      <c r="BI137" s="132">
        <f t="array" ref="BI137">IF(AND($N$13=Smrek,OR(Z137&gt;=0.3,AK137&gt;=0.1)),1,0)</f>
        <v>0</v>
      </c>
      <c r="BJ137" s="132">
        <f t="array" ref="BJ137">IF(AND($O$13=Smrek,OR(AA137&gt;=0.3,AL137&gt;=0.1)),1,0)</f>
        <v>0</v>
      </c>
      <c r="BK137" s="132">
        <f t="array" ref="BK137">IF(AND($P$13=Smrek,OR(AB137&gt;=0.3,AM137&gt;=0.1)),1,0)</f>
        <v>0</v>
      </c>
      <c r="BL137" s="132">
        <f t="array" ref="BL137">IF(AND($Q$13=Smrek,OR(AC137&gt;=0.3,AN137&gt;=0.1)),1,0)</f>
        <v>0</v>
      </c>
      <c r="BM137" s="132">
        <f t="array" ref="BM137">IF(AND($R$13=Smrek,OR(AD137&gt;=0.3,AO137&gt;=0.1)),1,0)</f>
        <v>0</v>
      </c>
      <c r="BN137" s="132">
        <f t="array" ref="BN137">IF(AND($S$13=Smrek,OR(AE137&gt;=0.3,AP137&gt;=0.1)),1,0)</f>
        <v>0</v>
      </c>
      <c r="BO137" s="206" t="str">
        <f t="shared" si="15"/>
        <v/>
      </c>
    </row>
    <row r="138" spans="1:67" ht="17.100000000000001" customHeight="1" x14ac:dyDescent="0.25">
      <c r="A138" s="144">
        <v>126</v>
      </c>
      <c r="B138" s="180" t="str">
        <f>IF(Oprávnené_výdavky_obnova!AL140="","",Oprávnené_výdavky_obnova!AN140)</f>
        <v/>
      </c>
      <c r="C138" s="181" t="str">
        <f>IF(Oprávnené_výdavky_obnova!AL140="","",Oprávnené_výdavky_obnova!B140)</f>
        <v/>
      </c>
      <c r="D138" s="182" t="str">
        <f>IF(Oprávnené_výdavky_obnova!AL140="","",Oprávnené_výdavky_obnova!AO140)</f>
        <v/>
      </c>
      <c r="E138" s="182" t="str">
        <f>IF(Oprávnené_výdavky_obnova!AL140="","",Oprávnené_výdavky_obnova!AP140)</f>
        <v/>
      </c>
      <c r="F138" s="182" t="str">
        <f>IF(Oprávnené_výdavky_obnova!AL140="","",Oprávnené_výdavky_obnova!AQ140)</f>
        <v/>
      </c>
      <c r="G138" s="183" t="str">
        <f>IF(Oprávnené_výdavky_obnova!AL140="","",Oprávnené_výdavky_obnova!I140)</f>
        <v/>
      </c>
      <c r="H138" s="208" t="str">
        <f>IF(D138="","",SUMIFS(Oprávnené_výdavky_obnova!$K$15:$K$214,JPRL,BO138,Oprávnené_výdavky_obnova!$J$15:$J$214,Oprávnené_výdavky_obnova!$CC$8)+SUMIFS(Oprávnené_výdavky_obnova!$K$15:$K$214,JPRL,BO138,Oprávnené_výdavky_obnova!$J$15:$J$214,Oprávnené_výdavky_obnova!$CC$9))</f>
        <v/>
      </c>
      <c r="I138" s="179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32">
        <f t="array" ref="T138">IF(AND(D138&lt;&gt;"",OR($J$11=Smrek,$K$11=Smrek,$L$11=Smrek,$M$11=Smrek,$N$11=Smrek,$O$11=Smrek,$P$11=Smrek,$Q$11=Smrek,$R$11=Smrek,$S$11=Smrek)),1,0)</f>
        <v>0</v>
      </c>
      <c r="U138" s="132">
        <f t="shared" si="10"/>
        <v>0</v>
      </c>
      <c r="V138" s="164" t="str">
        <f t="array" ref="V138">IF($D138="","",IF(AND(J138&gt;=0.3,I138="nie",Oprávnené_výdavky_obnova!DG140&gt;=0.3,OR($J$11=Smrek)),0,IF(AND(Oprávnené_výdavky_obnova!DG140&gt;=0.3,J138&gt;=0.3),1,0)))</f>
        <v/>
      </c>
      <c r="W138" s="164" t="str">
        <f t="array" ref="W138">IF($D138="","",IF(AND(K138&gt;=0.3,I138="nie",Oprávnené_výdavky_obnova!DH140&gt;=0.3,OR($K$11=Smrek)),0,IF(AND(Oprávnené_výdavky_obnova!DH140&gt;=0.3,K138&gt;=0.3),1,0)))</f>
        <v/>
      </c>
      <c r="X138" s="164" t="str">
        <f t="array" ref="X138">IF($D138="","",IF(AND(L138&gt;=0.3,I138="nie",Oprávnené_výdavky_obnova!DI140&gt;=0.3,OR($L$11=Smrek)),0,IF(AND(Oprávnené_výdavky_obnova!DI140&gt;=0.3,L138&gt;=0.3),1,0)))</f>
        <v/>
      </c>
      <c r="Y138" s="164" t="str">
        <f t="array" ref="Y138">IF($D138="","",IF(AND(M138&gt;=0.3,I138="nie",Oprávnené_výdavky_obnova!DJ140&gt;=0.3,OR($M$11=Smrek)),0,IF(AND(Oprávnené_výdavky_obnova!DJ140&gt;=0.3,M138&gt;=0.3),1,0)))</f>
        <v/>
      </c>
      <c r="Z138" s="164" t="str">
        <f t="array" ref="Z138">IF($D138="","",IF(AND(N138&gt;=0.3,I138="nie",Oprávnené_výdavky_obnova!DK140&gt;=0.3,OR($N$11=Smrek)),0,IF(AND(Oprávnené_výdavky_obnova!DK140&gt;=0.3,N138&gt;=0.3),1,0)))</f>
        <v/>
      </c>
      <c r="AA138" s="164" t="str">
        <f t="array" ref="AA138">IF($D138="","",IF(AND(O138&gt;=0.3,I138="nie",Oprávnené_výdavky_obnova!DL140&gt;=0.3,OR($O$11=Smrek)),0,IF(AND(Oprávnené_výdavky_obnova!DL140&gt;=0.3,O138&gt;=0.3),1,0)))</f>
        <v/>
      </c>
      <c r="AB138" s="164" t="str">
        <f t="array" ref="AB138">IF($D138="","",IF(AND(P138&gt;=0.3,I138="nie",Oprávnené_výdavky_obnova!DM140&gt;=0.3,OR($P$11=Smrek)),0,IF(AND(Oprávnené_výdavky_obnova!DM140&gt;=0.3,P138&gt;=0.3),1,0)))</f>
        <v/>
      </c>
      <c r="AC138" s="164" t="str">
        <f t="array" ref="AC138">IF($D138="","",IF(AND(Q138&gt;=0.3,I138="nie",Oprávnené_výdavky_obnova!DN140&gt;=0.3,OR($Q$11=Smrek)),0,IF(AND(Oprávnené_výdavky_obnova!DN140&gt;=0.3,Q138&gt;=0.3),1,0)))</f>
        <v/>
      </c>
      <c r="AD138" s="164" t="str">
        <f t="array" ref="AD138">IF($D138="","",IF(AND(R138&gt;=0.3,I138="nie",Oprávnené_výdavky_obnova!DO140&gt;=0.3,OR($R$11=Smrek)),0,IF(AND(Oprávnené_výdavky_obnova!DO140&gt;=0.3,R138&gt;=0.3),1,0)))</f>
        <v/>
      </c>
      <c r="AE138" s="164" t="str">
        <f t="array" ref="AE138">IF($D138="","",IF(AND(S138&gt;=0.3,I138="nie",Oprávnené_výdavky_obnova!DP140&gt;=0.3,OR($S$11=Smrek)),0,IF(AND(Oprávnené_výdavky_obnova!DP140&gt;=0.3,S138&gt;=0.3),1,0)))</f>
        <v/>
      </c>
      <c r="AF138" s="164">
        <f t="shared" si="11"/>
        <v>0</v>
      </c>
      <c r="AG138" s="164" t="str">
        <f t="array" ref="AG138">IF($D138="","",IF(AND(J138&gt;=0.1,I138="nie",Oprávnené_výdavky_obnova!DG140&gt;=0.1,OR($J$11=Smrek)),0,IF(AND(Oprávnené_výdavky_obnova!DG140&gt;=0.1,J138&gt;=0.1),1,0)))</f>
        <v/>
      </c>
      <c r="AH138" s="164" t="str">
        <f t="array" ref="AH138">IF($D138="","",IF(AND(K138&gt;=0.1,I138="nie",Oprávnené_výdavky_obnova!DH140&gt;=0.1,OR($K$11=Smrek)),0,IF(AND(Oprávnené_výdavky_obnova!DH140&gt;=0.1,K138&gt;=0.1),1,0)))</f>
        <v/>
      </c>
      <c r="AI138" s="164" t="str">
        <f t="array" ref="AI138">IF($D138="","",IF(AND(L138&gt;=0.1,I138="nie",Oprávnené_výdavky_obnova!DI140&gt;=0.1,OR($L$11=Smrek)),0,IF(AND(Oprávnené_výdavky_obnova!DI140&gt;=0.1,L138&gt;=0.1),1,0)))</f>
        <v/>
      </c>
      <c r="AJ138" s="164" t="str">
        <f t="array" ref="AJ138">IF($D138="","",IF(AND(M138&gt;=0.1,I138="nie",Oprávnené_výdavky_obnova!DJ140&gt;=0.1,OR($M$11=Smrek)),0,IF(AND(Oprávnené_výdavky_obnova!DJ140&gt;=0.1,M138&gt;=0.1),1,0)))</f>
        <v/>
      </c>
      <c r="AK138" s="164" t="str">
        <f t="array" ref="AK138">IF($D138="","",IF(AND(N138&gt;=0.1,I138="nie",Oprávnené_výdavky_obnova!DK140&gt;=0.1,OR($N$11=Smrek)),0,IF(AND(Oprávnené_výdavky_obnova!DK140&gt;=0.1,N138&gt;=0.1),1,0)))</f>
        <v/>
      </c>
      <c r="AL138" s="164" t="str">
        <f t="array" ref="AL138">IF($D138="","",IF(AND(O138&gt;=0.1,I138="nie",Oprávnené_výdavky_obnova!DL140&gt;=0.1,OR($O$11=Smrek)),0,IF(AND(Oprávnené_výdavky_obnova!DL140&gt;=0.1,O138&gt;=0.1),1,0)))</f>
        <v/>
      </c>
      <c r="AM138" s="164" t="str">
        <f t="array" ref="AM138">IF($D138="","",IF(AND(P138&gt;=0.1,I138="nie",Oprávnené_výdavky_obnova!DM140&gt;=0.1,OR($P$11=Smrek)),0,IF(AND(Oprávnené_výdavky_obnova!DM140&gt;=0.1,P138&gt;=0.1),1,0)))</f>
        <v/>
      </c>
      <c r="AN138" s="164" t="str">
        <f t="array" ref="AN138">IF($D138="","",IF(AND(Q138&gt;=0.1,I138="nie",Oprávnené_výdavky_obnova!DN140&gt;=0.1,OR($Q$11=Smrek)),0,IF(AND(Oprávnené_výdavky_obnova!DN140&gt;=0.1,Q138&gt;=0.1),1,0)))</f>
        <v/>
      </c>
      <c r="AO138" s="164" t="str">
        <f t="array" ref="AO138">IF($D138="","",IF(AND(R138&gt;=0.1,I138="nie",Oprávnené_výdavky_obnova!DO140&gt;=0.1,OR($R$11=Smrek)),0,IF(AND(Oprávnené_výdavky_obnova!DO140&gt;=0.1,R138&gt;=0.1),1,0)))</f>
        <v/>
      </c>
      <c r="AP138" s="164" t="str">
        <f t="array" ref="AP138">IF($D138="","",IF(AND(S138&gt;=0.1,I138="nie",Oprávnené_výdavky_obnova!DP140&gt;=0.1,OR($S$11=Smrek)),0,IF(AND(Oprávnené_výdavky_obnova!DP140&gt;=0.1,S138&gt;=0.1),1,0)))</f>
        <v/>
      </c>
      <c r="AQ138" s="164">
        <f t="shared" si="12"/>
        <v>0</v>
      </c>
      <c r="AR138" s="132">
        <f t="shared" si="13"/>
        <v>0</v>
      </c>
      <c r="AS138" s="132" t="str">
        <f t="shared" si="14"/>
        <v/>
      </c>
      <c r="AT138" s="164">
        <f>IF(AND(J138="",OR(Oprávnené_výdavky_obnova!CW140&gt;0,Oprávnené_výdavky_obnova!DG140&gt;0)),1,0)</f>
        <v>0</v>
      </c>
      <c r="AU138" s="164">
        <f>IF(AND(K138="",OR(Oprávnené_výdavky_obnova!CX140&gt;0,Oprávnené_výdavky_obnova!DH140&gt;0)),1,0)</f>
        <v>0</v>
      </c>
      <c r="AV138" s="164">
        <f>IF(AND(L138="",OR(Oprávnené_výdavky_obnova!CY140&gt;0,Oprávnené_výdavky_obnova!DI140&gt;0)),1,0)</f>
        <v>0</v>
      </c>
      <c r="AW138" s="164">
        <f>IF(AND(M138="",OR(Oprávnené_výdavky_obnova!CZ140&gt;0,Oprávnené_výdavky_obnova!DJ140&gt;0)),1,0)</f>
        <v>0</v>
      </c>
      <c r="AX138" s="164">
        <f>IF(AND(N138="",OR(Oprávnené_výdavky_obnova!DA140&gt;0,Oprávnené_výdavky_obnova!DK140&gt;0)),1,0)</f>
        <v>0</v>
      </c>
      <c r="AY138" s="164">
        <f>IF(AND(O138="",OR(Oprávnené_výdavky_obnova!DB140&gt;0,Oprávnené_výdavky_obnova!DL140&gt;0)),1,0)</f>
        <v>0</v>
      </c>
      <c r="AZ138" s="164">
        <f>IF(AND(P138="",OR(Oprávnené_výdavky_obnova!DC140&gt;0,Oprávnené_výdavky_obnova!DM140&gt;0)),1,0)</f>
        <v>0</v>
      </c>
      <c r="BA138" s="164">
        <f>IF(AND(Q138="",OR(Oprávnené_výdavky_obnova!DD140&gt;0,Oprávnené_výdavky_obnova!DN140&gt;0)),1,0)</f>
        <v>0</v>
      </c>
      <c r="BB138" s="164">
        <f>IF(AND(R138="",OR(Oprávnené_výdavky_obnova!DE140&gt;0,Oprávnené_výdavky_obnova!DO140&gt;0)),1,0)</f>
        <v>0</v>
      </c>
      <c r="BC138" s="164">
        <f>IF(AND(S138="",OR(Oprávnené_výdavky_obnova!DF140&gt;0,Oprávnené_výdavky_obnova!DP140&gt;0)),1,0)</f>
        <v>0</v>
      </c>
      <c r="BE138" s="132">
        <f t="array" ref="BE138">IF(AND($J$13=Smrek,OR(V138&gt;=0.3,AG138&gt;=0.1)),1,0)</f>
        <v>0</v>
      </c>
      <c r="BF138" s="132">
        <f t="array" ref="BF138">IF(AND($JK138=Smrek,OR(W138&gt;=0.3,AH138&gt;=0.1)),1,0)</f>
        <v>0</v>
      </c>
      <c r="BG138" s="132">
        <f t="array" ref="BG138">IF(AND($L$13=Smrek,OR(X138&gt;=0.3,AI138&gt;=0.1)),1,0)</f>
        <v>0</v>
      </c>
      <c r="BH138" s="132">
        <f t="array" ref="BH138">IF(AND($M$13=Smrek,OR(Y138&gt;=0.3,AJ138&gt;=0.1)),1,0)</f>
        <v>0</v>
      </c>
      <c r="BI138" s="132">
        <f t="array" ref="BI138">IF(AND($N$13=Smrek,OR(Z138&gt;=0.3,AK138&gt;=0.1)),1,0)</f>
        <v>0</v>
      </c>
      <c r="BJ138" s="132">
        <f t="array" ref="BJ138">IF(AND($O$13=Smrek,OR(AA138&gt;=0.3,AL138&gt;=0.1)),1,0)</f>
        <v>0</v>
      </c>
      <c r="BK138" s="132">
        <f t="array" ref="BK138">IF(AND($P$13=Smrek,OR(AB138&gt;=0.3,AM138&gt;=0.1)),1,0)</f>
        <v>0</v>
      </c>
      <c r="BL138" s="132">
        <f t="array" ref="BL138">IF(AND($Q$13=Smrek,OR(AC138&gt;=0.3,AN138&gt;=0.1)),1,0)</f>
        <v>0</v>
      </c>
      <c r="BM138" s="132">
        <f t="array" ref="BM138">IF(AND($R$13=Smrek,OR(AD138&gt;=0.3,AO138&gt;=0.1)),1,0)</f>
        <v>0</v>
      </c>
      <c r="BN138" s="132">
        <f t="array" ref="BN138">IF(AND($S$13=Smrek,OR(AE138&gt;=0.3,AP138&gt;=0.1)),1,0)</f>
        <v>0</v>
      </c>
      <c r="BO138" s="206" t="str">
        <f t="shared" si="15"/>
        <v/>
      </c>
    </row>
    <row r="139" spans="1:67" ht="17.100000000000001" customHeight="1" x14ac:dyDescent="0.25">
      <c r="A139" s="144">
        <v>127</v>
      </c>
      <c r="B139" s="180" t="str">
        <f>IF(Oprávnené_výdavky_obnova!AL141="","",Oprávnené_výdavky_obnova!AN141)</f>
        <v/>
      </c>
      <c r="C139" s="181" t="str">
        <f>IF(Oprávnené_výdavky_obnova!AL141="","",Oprávnené_výdavky_obnova!B141)</f>
        <v/>
      </c>
      <c r="D139" s="182" t="str">
        <f>IF(Oprávnené_výdavky_obnova!AL141="","",Oprávnené_výdavky_obnova!AO141)</f>
        <v/>
      </c>
      <c r="E139" s="182" t="str">
        <f>IF(Oprávnené_výdavky_obnova!AL141="","",Oprávnené_výdavky_obnova!AP141)</f>
        <v/>
      </c>
      <c r="F139" s="182" t="str">
        <f>IF(Oprávnené_výdavky_obnova!AL141="","",Oprávnené_výdavky_obnova!AQ141)</f>
        <v/>
      </c>
      <c r="G139" s="183" t="str">
        <f>IF(Oprávnené_výdavky_obnova!AL141="","",Oprávnené_výdavky_obnova!I141)</f>
        <v/>
      </c>
      <c r="H139" s="208" t="str">
        <f>IF(D139="","",SUMIFS(Oprávnené_výdavky_obnova!$K$15:$K$214,JPRL,BO139,Oprávnené_výdavky_obnova!$J$15:$J$214,Oprávnené_výdavky_obnova!$CC$8)+SUMIFS(Oprávnené_výdavky_obnova!$K$15:$K$214,JPRL,BO139,Oprávnené_výdavky_obnova!$J$15:$J$214,Oprávnené_výdavky_obnova!$CC$9))</f>
        <v/>
      </c>
      <c r="I139" s="179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32">
        <f t="array" ref="T139">IF(AND(D139&lt;&gt;"",OR($J$11=Smrek,$K$11=Smrek,$L$11=Smrek,$M$11=Smrek,$N$11=Smrek,$O$11=Smrek,$P$11=Smrek,$Q$11=Smrek,$R$11=Smrek,$S$11=Smrek)),1,0)</f>
        <v>0</v>
      </c>
      <c r="U139" s="132">
        <f t="shared" si="10"/>
        <v>0</v>
      </c>
      <c r="V139" s="164" t="str">
        <f t="array" ref="V139">IF($D139="","",IF(AND(J139&gt;=0.3,I139="nie",Oprávnené_výdavky_obnova!DG141&gt;=0.3,OR($J$11=Smrek)),0,IF(AND(Oprávnené_výdavky_obnova!DG141&gt;=0.3,J139&gt;=0.3),1,0)))</f>
        <v/>
      </c>
      <c r="W139" s="164" t="str">
        <f t="array" ref="W139">IF($D139="","",IF(AND(K139&gt;=0.3,I139="nie",Oprávnené_výdavky_obnova!DH141&gt;=0.3,OR($K$11=Smrek)),0,IF(AND(Oprávnené_výdavky_obnova!DH141&gt;=0.3,K139&gt;=0.3),1,0)))</f>
        <v/>
      </c>
      <c r="X139" s="164" t="str">
        <f t="array" ref="X139">IF($D139="","",IF(AND(L139&gt;=0.3,I139="nie",Oprávnené_výdavky_obnova!DI141&gt;=0.3,OR($L$11=Smrek)),0,IF(AND(Oprávnené_výdavky_obnova!DI141&gt;=0.3,L139&gt;=0.3),1,0)))</f>
        <v/>
      </c>
      <c r="Y139" s="164" t="str">
        <f t="array" ref="Y139">IF($D139="","",IF(AND(M139&gt;=0.3,I139="nie",Oprávnené_výdavky_obnova!DJ141&gt;=0.3,OR($M$11=Smrek)),0,IF(AND(Oprávnené_výdavky_obnova!DJ141&gt;=0.3,M139&gt;=0.3),1,0)))</f>
        <v/>
      </c>
      <c r="Z139" s="164" t="str">
        <f t="array" ref="Z139">IF($D139="","",IF(AND(N139&gt;=0.3,I139="nie",Oprávnené_výdavky_obnova!DK141&gt;=0.3,OR($N$11=Smrek)),0,IF(AND(Oprávnené_výdavky_obnova!DK141&gt;=0.3,N139&gt;=0.3),1,0)))</f>
        <v/>
      </c>
      <c r="AA139" s="164" t="str">
        <f t="array" ref="AA139">IF($D139="","",IF(AND(O139&gt;=0.3,I139="nie",Oprávnené_výdavky_obnova!DL141&gt;=0.3,OR($O$11=Smrek)),0,IF(AND(Oprávnené_výdavky_obnova!DL141&gt;=0.3,O139&gt;=0.3),1,0)))</f>
        <v/>
      </c>
      <c r="AB139" s="164" t="str">
        <f t="array" ref="AB139">IF($D139="","",IF(AND(P139&gt;=0.3,I139="nie",Oprávnené_výdavky_obnova!DM141&gt;=0.3,OR($P$11=Smrek)),0,IF(AND(Oprávnené_výdavky_obnova!DM141&gt;=0.3,P139&gt;=0.3),1,0)))</f>
        <v/>
      </c>
      <c r="AC139" s="164" t="str">
        <f t="array" ref="AC139">IF($D139="","",IF(AND(Q139&gt;=0.3,I139="nie",Oprávnené_výdavky_obnova!DN141&gt;=0.3,OR($Q$11=Smrek)),0,IF(AND(Oprávnené_výdavky_obnova!DN141&gt;=0.3,Q139&gt;=0.3),1,0)))</f>
        <v/>
      </c>
      <c r="AD139" s="164" t="str">
        <f t="array" ref="AD139">IF($D139="","",IF(AND(R139&gt;=0.3,I139="nie",Oprávnené_výdavky_obnova!DO141&gt;=0.3,OR($R$11=Smrek)),0,IF(AND(Oprávnené_výdavky_obnova!DO141&gt;=0.3,R139&gt;=0.3),1,0)))</f>
        <v/>
      </c>
      <c r="AE139" s="164" t="str">
        <f t="array" ref="AE139">IF($D139="","",IF(AND(S139&gt;=0.3,I139="nie",Oprávnené_výdavky_obnova!DP141&gt;=0.3,OR($S$11=Smrek)),0,IF(AND(Oprávnené_výdavky_obnova!DP141&gt;=0.3,S139&gt;=0.3),1,0)))</f>
        <v/>
      </c>
      <c r="AF139" s="164">
        <f t="shared" si="11"/>
        <v>0</v>
      </c>
      <c r="AG139" s="164" t="str">
        <f t="array" ref="AG139">IF($D139="","",IF(AND(J139&gt;=0.1,I139="nie",Oprávnené_výdavky_obnova!DG141&gt;=0.1,OR($J$11=Smrek)),0,IF(AND(Oprávnené_výdavky_obnova!DG141&gt;=0.1,J139&gt;=0.1),1,0)))</f>
        <v/>
      </c>
      <c r="AH139" s="164" t="str">
        <f t="array" ref="AH139">IF($D139="","",IF(AND(K139&gt;=0.1,I139="nie",Oprávnené_výdavky_obnova!DH141&gt;=0.1,OR($K$11=Smrek)),0,IF(AND(Oprávnené_výdavky_obnova!DH141&gt;=0.1,K139&gt;=0.1),1,0)))</f>
        <v/>
      </c>
      <c r="AI139" s="164" t="str">
        <f t="array" ref="AI139">IF($D139="","",IF(AND(L139&gt;=0.1,I139="nie",Oprávnené_výdavky_obnova!DI141&gt;=0.1,OR($L$11=Smrek)),0,IF(AND(Oprávnené_výdavky_obnova!DI141&gt;=0.1,L139&gt;=0.1),1,0)))</f>
        <v/>
      </c>
      <c r="AJ139" s="164" t="str">
        <f t="array" ref="AJ139">IF($D139="","",IF(AND(M139&gt;=0.1,I139="nie",Oprávnené_výdavky_obnova!DJ141&gt;=0.1,OR($M$11=Smrek)),0,IF(AND(Oprávnené_výdavky_obnova!DJ141&gt;=0.1,M139&gt;=0.1),1,0)))</f>
        <v/>
      </c>
      <c r="AK139" s="164" t="str">
        <f t="array" ref="AK139">IF($D139="","",IF(AND(N139&gt;=0.1,I139="nie",Oprávnené_výdavky_obnova!DK141&gt;=0.1,OR($N$11=Smrek)),0,IF(AND(Oprávnené_výdavky_obnova!DK141&gt;=0.1,N139&gt;=0.1),1,0)))</f>
        <v/>
      </c>
      <c r="AL139" s="164" t="str">
        <f t="array" ref="AL139">IF($D139="","",IF(AND(O139&gt;=0.1,I139="nie",Oprávnené_výdavky_obnova!DL141&gt;=0.1,OR($O$11=Smrek)),0,IF(AND(Oprávnené_výdavky_obnova!DL141&gt;=0.1,O139&gt;=0.1),1,0)))</f>
        <v/>
      </c>
      <c r="AM139" s="164" t="str">
        <f t="array" ref="AM139">IF($D139="","",IF(AND(P139&gt;=0.1,I139="nie",Oprávnené_výdavky_obnova!DM141&gt;=0.1,OR($P$11=Smrek)),0,IF(AND(Oprávnené_výdavky_obnova!DM141&gt;=0.1,P139&gt;=0.1),1,0)))</f>
        <v/>
      </c>
      <c r="AN139" s="164" t="str">
        <f t="array" ref="AN139">IF($D139="","",IF(AND(Q139&gt;=0.1,I139="nie",Oprávnené_výdavky_obnova!DN141&gt;=0.1,OR($Q$11=Smrek)),0,IF(AND(Oprávnené_výdavky_obnova!DN141&gt;=0.1,Q139&gt;=0.1),1,0)))</f>
        <v/>
      </c>
      <c r="AO139" s="164" t="str">
        <f t="array" ref="AO139">IF($D139="","",IF(AND(R139&gt;=0.1,I139="nie",Oprávnené_výdavky_obnova!DO141&gt;=0.1,OR($R$11=Smrek)),0,IF(AND(Oprávnené_výdavky_obnova!DO141&gt;=0.1,R139&gt;=0.1),1,0)))</f>
        <v/>
      </c>
      <c r="AP139" s="164" t="str">
        <f t="array" ref="AP139">IF($D139="","",IF(AND(S139&gt;=0.1,I139="nie",Oprávnené_výdavky_obnova!DP141&gt;=0.1,OR($S$11=Smrek)),0,IF(AND(Oprávnené_výdavky_obnova!DP141&gt;=0.1,S139&gt;=0.1),1,0)))</f>
        <v/>
      </c>
      <c r="AQ139" s="164">
        <f t="shared" si="12"/>
        <v>0</v>
      </c>
      <c r="AR139" s="132">
        <f t="shared" si="13"/>
        <v>0</v>
      </c>
      <c r="AS139" s="132" t="str">
        <f t="shared" si="14"/>
        <v/>
      </c>
      <c r="AT139" s="164">
        <f>IF(AND(J139="",OR(Oprávnené_výdavky_obnova!CW141&gt;0,Oprávnené_výdavky_obnova!DG141&gt;0)),1,0)</f>
        <v>0</v>
      </c>
      <c r="AU139" s="164">
        <f>IF(AND(K139="",OR(Oprávnené_výdavky_obnova!CX141&gt;0,Oprávnené_výdavky_obnova!DH141&gt;0)),1,0)</f>
        <v>0</v>
      </c>
      <c r="AV139" s="164">
        <f>IF(AND(L139="",OR(Oprávnené_výdavky_obnova!CY141&gt;0,Oprávnené_výdavky_obnova!DI141&gt;0)),1,0)</f>
        <v>0</v>
      </c>
      <c r="AW139" s="164">
        <f>IF(AND(M139="",OR(Oprávnené_výdavky_obnova!CZ141&gt;0,Oprávnené_výdavky_obnova!DJ141&gt;0)),1,0)</f>
        <v>0</v>
      </c>
      <c r="AX139" s="164">
        <f>IF(AND(N139="",OR(Oprávnené_výdavky_obnova!DA141&gt;0,Oprávnené_výdavky_obnova!DK141&gt;0)),1,0)</f>
        <v>0</v>
      </c>
      <c r="AY139" s="164">
        <f>IF(AND(O139="",OR(Oprávnené_výdavky_obnova!DB141&gt;0,Oprávnené_výdavky_obnova!DL141&gt;0)),1,0)</f>
        <v>0</v>
      </c>
      <c r="AZ139" s="164">
        <f>IF(AND(P139="",OR(Oprávnené_výdavky_obnova!DC141&gt;0,Oprávnené_výdavky_obnova!DM141&gt;0)),1,0)</f>
        <v>0</v>
      </c>
      <c r="BA139" s="164">
        <f>IF(AND(Q139="",OR(Oprávnené_výdavky_obnova!DD141&gt;0,Oprávnené_výdavky_obnova!DN141&gt;0)),1,0)</f>
        <v>0</v>
      </c>
      <c r="BB139" s="164">
        <f>IF(AND(R139="",OR(Oprávnené_výdavky_obnova!DE141&gt;0,Oprávnené_výdavky_obnova!DO141&gt;0)),1,0)</f>
        <v>0</v>
      </c>
      <c r="BC139" s="164">
        <f>IF(AND(S139="",OR(Oprávnené_výdavky_obnova!DF141&gt;0,Oprávnené_výdavky_obnova!DP141&gt;0)),1,0)</f>
        <v>0</v>
      </c>
      <c r="BE139" s="132">
        <f t="array" ref="BE139">IF(AND($J$13=Smrek,OR(V139&gt;=0.3,AG139&gt;=0.1)),1,0)</f>
        <v>0</v>
      </c>
      <c r="BF139" s="132">
        <f t="array" ref="BF139">IF(AND($JK139=Smrek,OR(W139&gt;=0.3,AH139&gt;=0.1)),1,0)</f>
        <v>0</v>
      </c>
      <c r="BG139" s="132">
        <f t="array" ref="BG139">IF(AND($L$13=Smrek,OR(X139&gt;=0.3,AI139&gt;=0.1)),1,0)</f>
        <v>0</v>
      </c>
      <c r="BH139" s="132">
        <f t="array" ref="BH139">IF(AND($M$13=Smrek,OR(Y139&gt;=0.3,AJ139&gt;=0.1)),1,0)</f>
        <v>0</v>
      </c>
      <c r="BI139" s="132">
        <f t="array" ref="BI139">IF(AND($N$13=Smrek,OR(Z139&gt;=0.3,AK139&gt;=0.1)),1,0)</f>
        <v>0</v>
      </c>
      <c r="BJ139" s="132">
        <f t="array" ref="BJ139">IF(AND($O$13=Smrek,OR(AA139&gt;=0.3,AL139&gt;=0.1)),1,0)</f>
        <v>0</v>
      </c>
      <c r="BK139" s="132">
        <f t="array" ref="BK139">IF(AND($P$13=Smrek,OR(AB139&gt;=0.3,AM139&gt;=0.1)),1,0)</f>
        <v>0</v>
      </c>
      <c r="BL139" s="132">
        <f t="array" ref="BL139">IF(AND($Q$13=Smrek,OR(AC139&gt;=0.3,AN139&gt;=0.1)),1,0)</f>
        <v>0</v>
      </c>
      <c r="BM139" s="132">
        <f t="array" ref="BM139">IF(AND($R$13=Smrek,OR(AD139&gt;=0.3,AO139&gt;=0.1)),1,0)</f>
        <v>0</v>
      </c>
      <c r="BN139" s="132">
        <f t="array" ref="BN139">IF(AND($S$13=Smrek,OR(AE139&gt;=0.3,AP139&gt;=0.1)),1,0)</f>
        <v>0</v>
      </c>
      <c r="BO139" s="206" t="str">
        <f t="shared" si="15"/>
        <v/>
      </c>
    </row>
    <row r="140" spans="1:67" ht="17.100000000000001" customHeight="1" x14ac:dyDescent="0.25">
      <c r="A140" s="144">
        <v>128</v>
      </c>
      <c r="B140" s="180" t="str">
        <f>IF(Oprávnené_výdavky_obnova!AL142="","",Oprávnené_výdavky_obnova!AN142)</f>
        <v/>
      </c>
      <c r="C140" s="181" t="str">
        <f>IF(Oprávnené_výdavky_obnova!AL142="","",Oprávnené_výdavky_obnova!B142)</f>
        <v/>
      </c>
      <c r="D140" s="182" t="str">
        <f>IF(Oprávnené_výdavky_obnova!AL142="","",Oprávnené_výdavky_obnova!AO142)</f>
        <v/>
      </c>
      <c r="E140" s="182" t="str">
        <f>IF(Oprávnené_výdavky_obnova!AL142="","",Oprávnené_výdavky_obnova!AP142)</f>
        <v/>
      </c>
      <c r="F140" s="182" t="str">
        <f>IF(Oprávnené_výdavky_obnova!AL142="","",Oprávnené_výdavky_obnova!AQ142)</f>
        <v/>
      </c>
      <c r="G140" s="183" t="str">
        <f>IF(Oprávnené_výdavky_obnova!AL142="","",Oprávnené_výdavky_obnova!I142)</f>
        <v/>
      </c>
      <c r="H140" s="208" t="str">
        <f>IF(D140="","",SUMIFS(Oprávnené_výdavky_obnova!$K$15:$K$214,JPRL,BO140,Oprávnené_výdavky_obnova!$J$15:$J$214,Oprávnené_výdavky_obnova!$CC$8)+SUMIFS(Oprávnené_výdavky_obnova!$K$15:$K$214,JPRL,BO140,Oprávnené_výdavky_obnova!$J$15:$J$214,Oprávnené_výdavky_obnova!$CC$9))</f>
        <v/>
      </c>
      <c r="I140" s="179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32">
        <f t="array" ref="T140">IF(AND(D140&lt;&gt;"",OR($J$11=Smrek,$K$11=Smrek,$L$11=Smrek,$M$11=Smrek,$N$11=Smrek,$O$11=Smrek,$P$11=Smrek,$Q$11=Smrek,$R$11=Smrek,$S$11=Smrek)),1,0)</f>
        <v>0</v>
      </c>
      <c r="U140" s="132">
        <f t="shared" si="10"/>
        <v>0</v>
      </c>
      <c r="V140" s="164" t="str">
        <f t="array" ref="V140">IF($D140="","",IF(AND(J140&gt;=0.3,I140="nie",Oprávnené_výdavky_obnova!DG142&gt;=0.3,OR($J$11=Smrek)),0,IF(AND(Oprávnené_výdavky_obnova!DG142&gt;=0.3,J140&gt;=0.3),1,0)))</f>
        <v/>
      </c>
      <c r="W140" s="164" t="str">
        <f t="array" ref="W140">IF($D140="","",IF(AND(K140&gt;=0.3,I140="nie",Oprávnené_výdavky_obnova!DH142&gt;=0.3,OR($K$11=Smrek)),0,IF(AND(Oprávnené_výdavky_obnova!DH142&gt;=0.3,K140&gt;=0.3),1,0)))</f>
        <v/>
      </c>
      <c r="X140" s="164" t="str">
        <f t="array" ref="X140">IF($D140="","",IF(AND(L140&gt;=0.3,I140="nie",Oprávnené_výdavky_obnova!DI142&gt;=0.3,OR($L$11=Smrek)),0,IF(AND(Oprávnené_výdavky_obnova!DI142&gt;=0.3,L140&gt;=0.3),1,0)))</f>
        <v/>
      </c>
      <c r="Y140" s="164" t="str">
        <f t="array" ref="Y140">IF($D140="","",IF(AND(M140&gt;=0.3,I140="nie",Oprávnené_výdavky_obnova!DJ142&gt;=0.3,OR($M$11=Smrek)),0,IF(AND(Oprávnené_výdavky_obnova!DJ142&gt;=0.3,M140&gt;=0.3),1,0)))</f>
        <v/>
      </c>
      <c r="Z140" s="164" t="str">
        <f t="array" ref="Z140">IF($D140="","",IF(AND(N140&gt;=0.3,I140="nie",Oprávnené_výdavky_obnova!DK142&gt;=0.3,OR($N$11=Smrek)),0,IF(AND(Oprávnené_výdavky_obnova!DK142&gt;=0.3,N140&gt;=0.3),1,0)))</f>
        <v/>
      </c>
      <c r="AA140" s="164" t="str">
        <f t="array" ref="AA140">IF($D140="","",IF(AND(O140&gt;=0.3,I140="nie",Oprávnené_výdavky_obnova!DL142&gt;=0.3,OR($O$11=Smrek)),0,IF(AND(Oprávnené_výdavky_obnova!DL142&gt;=0.3,O140&gt;=0.3),1,0)))</f>
        <v/>
      </c>
      <c r="AB140" s="164" t="str">
        <f t="array" ref="AB140">IF($D140="","",IF(AND(P140&gt;=0.3,I140="nie",Oprávnené_výdavky_obnova!DM142&gt;=0.3,OR($P$11=Smrek)),0,IF(AND(Oprávnené_výdavky_obnova!DM142&gt;=0.3,P140&gt;=0.3),1,0)))</f>
        <v/>
      </c>
      <c r="AC140" s="164" t="str">
        <f t="array" ref="AC140">IF($D140="","",IF(AND(Q140&gt;=0.3,I140="nie",Oprávnené_výdavky_obnova!DN142&gt;=0.3,OR($Q$11=Smrek)),0,IF(AND(Oprávnené_výdavky_obnova!DN142&gt;=0.3,Q140&gt;=0.3),1,0)))</f>
        <v/>
      </c>
      <c r="AD140" s="164" t="str">
        <f t="array" ref="AD140">IF($D140="","",IF(AND(R140&gt;=0.3,I140="nie",Oprávnené_výdavky_obnova!DO142&gt;=0.3,OR($R$11=Smrek)),0,IF(AND(Oprávnené_výdavky_obnova!DO142&gt;=0.3,R140&gt;=0.3),1,0)))</f>
        <v/>
      </c>
      <c r="AE140" s="164" t="str">
        <f t="array" ref="AE140">IF($D140="","",IF(AND(S140&gt;=0.3,I140="nie",Oprávnené_výdavky_obnova!DP142&gt;=0.3,OR($S$11=Smrek)),0,IF(AND(Oprávnené_výdavky_obnova!DP142&gt;=0.3,S140&gt;=0.3),1,0)))</f>
        <v/>
      </c>
      <c r="AF140" s="164">
        <f t="shared" si="11"/>
        <v>0</v>
      </c>
      <c r="AG140" s="164" t="str">
        <f t="array" ref="AG140">IF($D140="","",IF(AND(J140&gt;=0.1,I140="nie",Oprávnené_výdavky_obnova!DG142&gt;=0.1,OR($J$11=Smrek)),0,IF(AND(Oprávnené_výdavky_obnova!DG142&gt;=0.1,J140&gt;=0.1),1,0)))</f>
        <v/>
      </c>
      <c r="AH140" s="164" t="str">
        <f t="array" ref="AH140">IF($D140="","",IF(AND(K140&gt;=0.1,I140="nie",Oprávnené_výdavky_obnova!DH142&gt;=0.1,OR($K$11=Smrek)),0,IF(AND(Oprávnené_výdavky_obnova!DH142&gt;=0.1,K140&gt;=0.1),1,0)))</f>
        <v/>
      </c>
      <c r="AI140" s="164" t="str">
        <f t="array" ref="AI140">IF($D140="","",IF(AND(L140&gt;=0.1,I140="nie",Oprávnené_výdavky_obnova!DI142&gt;=0.1,OR($L$11=Smrek)),0,IF(AND(Oprávnené_výdavky_obnova!DI142&gt;=0.1,L140&gt;=0.1),1,0)))</f>
        <v/>
      </c>
      <c r="AJ140" s="164" t="str">
        <f t="array" ref="AJ140">IF($D140="","",IF(AND(M140&gt;=0.1,I140="nie",Oprávnené_výdavky_obnova!DJ142&gt;=0.1,OR($M$11=Smrek)),0,IF(AND(Oprávnené_výdavky_obnova!DJ142&gt;=0.1,M140&gt;=0.1),1,0)))</f>
        <v/>
      </c>
      <c r="AK140" s="164" t="str">
        <f t="array" ref="AK140">IF($D140="","",IF(AND(N140&gt;=0.1,I140="nie",Oprávnené_výdavky_obnova!DK142&gt;=0.1,OR($N$11=Smrek)),0,IF(AND(Oprávnené_výdavky_obnova!DK142&gt;=0.1,N140&gt;=0.1),1,0)))</f>
        <v/>
      </c>
      <c r="AL140" s="164" t="str">
        <f t="array" ref="AL140">IF($D140="","",IF(AND(O140&gt;=0.1,I140="nie",Oprávnené_výdavky_obnova!DL142&gt;=0.1,OR($O$11=Smrek)),0,IF(AND(Oprávnené_výdavky_obnova!DL142&gt;=0.1,O140&gt;=0.1),1,0)))</f>
        <v/>
      </c>
      <c r="AM140" s="164" t="str">
        <f t="array" ref="AM140">IF($D140="","",IF(AND(P140&gt;=0.1,I140="nie",Oprávnené_výdavky_obnova!DM142&gt;=0.1,OR($P$11=Smrek)),0,IF(AND(Oprávnené_výdavky_obnova!DM142&gt;=0.1,P140&gt;=0.1),1,0)))</f>
        <v/>
      </c>
      <c r="AN140" s="164" t="str">
        <f t="array" ref="AN140">IF($D140="","",IF(AND(Q140&gt;=0.1,I140="nie",Oprávnené_výdavky_obnova!DN142&gt;=0.1,OR($Q$11=Smrek)),0,IF(AND(Oprávnené_výdavky_obnova!DN142&gt;=0.1,Q140&gt;=0.1),1,0)))</f>
        <v/>
      </c>
      <c r="AO140" s="164" t="str">
        <f t="array" ref="AO140">IF($D140="","",IF(AND(R140&gt;=0.1,I140="nie",Oprávnené_výdavky_obnova!DO142&gt;=0.1,OR($R$11=Smrek)),0,IF(AND(Oprávnené_výdavky_obnova!DO142&gt;=0.1,R140&gt;=0.1),1,0)))</f>
        <v/>
      </c>
      <c r="AP140" s="164" t="str">
        <f t="array" ref="AP140">IF($D140="","",IF(AND(S140&gt;=0.1,I140="nie",Oprávnené_výdavky_obnova!DP142&gt;=0.1,OR($S$11=Smrek)),0,IF(AND(Oprávnené_výdavky_obnova!DP142&gt;=0.1,S140&gt;=0.1),1,0)))</f>
        <v/>
      </c>
      <c r="AQ140" s="164">
        <f t="shared" si="12"/>
        <v>0</v>
      </c>
      <c r="AR140" s="132">
        <f t="shared" si="13"/>
        <v>0</v>
      </c>
      <c r="AS140" s="132" t="str">
        <f t="shared" si="14"/>
        <v/>
      </c>
      <c r="AT140" s="164">
        <f>IF(AND(J140="",OR(Oprávnené_výdavky_obnova!CW142&gt;0,Oprávnené_výdavky_obnova!DG142&gt;0)),1,0)</f>
        <v>0</v>
      </c>
      <c r="AU140" s="164">
        <f>IF(AND(K140="",OR(Oprávnené_výdavky_obnova!CX142&gt;0,Oprávnené_výdavky_obnova!DH142&gt;0)),1,0)</f>
        <v>0</v>
      </c>
      <c r="AV140" s="164">
        <f>IF(AND(L140="",OR(Oprávnené_výdavky_obnova!CY142&gt;0,Oprávnené_výdavky_obnova!DI142&gt;0)),1,0)</f>
        <v>0</v>
      </c>
      <c r="AW140" s="164">
        <f>IF(AND(M140="",OR(Oprávnené_výdavky_obnova!CZ142&gt;0,Oprávnené_výdavky_obnova!DJ142&gt;0)),1,0)</f>
        <v>0</v>
      </c>
      <c r="AX140" s="164">
        <f>IF(AND(N140="",OR(Oprávnené_výdavky_obnova!DA142&gt;0,Oprávnené_výdavky_obnova!DK142&gt;0)),1,0)</f>
        <v>0</v>
      </c>
      <c r="AY140" s="164">
        <f>IF(AND(O140="",OR(Oprávnené_výdavky_obnova!DB142&gt;0,Oprávnené_výdavky_obnova!DL142&gt;0)),1,0)</f>
        <v>0</v>
      </c>
      <c r="AZ140" s="164">
        <f>IF(AND(P140="",OR(Oprávnené_výdavky_obnova!DC142&gt;0,Oprávnené_výdavky_obnova!DM142&gt;0)),1,0)</f>
        <v>0</v>
      </c>
      <c r="BA140" s="164">
        <f>IF(AND(Q140="",OR(Oprávnené_výdavky_obnova!DD142&gt;0,Oprávnené_výdavky_obnova!DN142&gt;0)),1,0)</f>
        <v>0</v>
      </c>
      <c r="BB140" s="164">
        <f>IF(AND(R140="",OR(Oprávnené_výdavky_obnova!DE142&gt;0,Oprávnené_výdavky_obnova!DO142&gt;0)),1,0)</f>
        <v>0</v>
      </c>
      <c r="BC140" s="164">
        <f>IF(AND(S140="",OR(Oprávnené_výdavky_obnova!DF142&gt;0,Oprávnené_výdavky_obnova!DP142&gt;0)),1,0)</f>
        <v>0</v>
      </c>
      <c r="BE140" s="132">
        <f t="array" ref="BE140">IF(AND($J$13=Smrek,OR(V140&gt;=0.3,AG140&gt;=0.1)),1,0)</f>
        <v>0</v>
      </c>
      <c r="BF140" s="132">
        <f t="array" ref="BF140">IF(AND($JK140=Smrek,OR(W140&gt;=0.3,AH140&gt;=0.1)),1,0)</f>
        <v>0</v>
      </c>
      <c r="BG140" s="132">
        <f t="array" ref="BG140">IF(AND($L$13=Smrek,OR(X140&gt;=0.3,AI140&gt;=0.1)),1,0)</f>
        <v>0</v>
      </c>
      <c r="BH140" s="132">
        <f t="array" ref="BH140">IF(AND($M$13=Smrek,OR(Y140&gt;=0.3,AJ140&gt;=0.1)),1,0)</f>
        <v>0</v>
      </c>
      <c r="BI140" s="132">
        <f t="array" ref="BI140">IF(AND($N$13=Smrek,OR(Z140&gt;=0.3,AK140&gt;=0.1)),1,0)</f>
        <v>0</v>
      </c>
      <c r="BJ140" s="132">
        <f t="array" ref="BJ140">IF(AND($O$13=Smrek,OR(AA140&gt;=0.3,AL140&gt;=0.1)),1,0)</f>
        <v>0</v>
      </c>
      <c r="BK140" s="132">
        <f t="array" ref="BK140">IF(AND($P$13=Smrek,OR(AB140&gt;=0.3,AM140&gt;=0.1)),1,0)</f>
        <v>0</v>
      </c>
      <c r="BL140" s="132">
        <f t="array" ref="BL140">IF(AND($Q$13=Smrek,OR(AC140&gt;=0.3,AN140&gt;=0.1)),1,0)</f>
        <v>0</v>
      </c>
      <c r="BM140" s="132">
        <f t="array" ref="BM140">IF(AND($R$13=Smrek,OR(AD140&gt;=0.3,AO140&gt;=0.1)),1,0)</f>
        <v>0</v>
      </c>
      <c r="BN140" s="132">
        <f t="array" ref="BN140">IF(AND($S$13=Smrek,OR(AE140&gt;=0.3,AP140&gt;=0.1)),1,0)</f>
        <v>0</v>
      </c>
      <c r="BO140" s="206" t="str">
        <f t="shared" si="15"/>
        <v/>
      </c>
    </row>
    <row r="141" spans="1:67" ht="17.100000000000001" customHeight="1" x14ac:dyDescent="0.25">
      <c r="A141" s="144">
        <v>129</v>
      </c>
      <c r="B141" s="180" t="str">
        <f>IF(Oprávnené_výdavky_obnova!AL143="","",Oprávnené_výdavky_obnova!AN143)</f>
        <v/>
      </c>
      <c r="C141" s="181" t="str">
        <f>IF(Oprávnené_výdavky_obnova!AL143="","",Oprávnené_výdavky_obnova!B143)</f>
        <v/>
      </c>
      <c r="D141" s="182" t="str">
        <f>IF(Oprávnené_výdavky_obnova!AL143="","",Oprávnené_výdavky_obnova!AO143)</f>
        <v/>
      </c>
      <c r="E141" s="182" t="str">
        <f>IF(Oprávnené_výdavky_obnova!AL143="","",Oprávnené_výdavky_obnova!AP143)</f>
        <v/>
      </c>
      <c r="F141" s="182" t="str">
        <f>IF(Oprávnené_výdavky_obnova!AL143="","",Oprávnené_výdavky_obnova!AQ143)</f>
        <v/>
      </c>
      <c r="G141" s="183" t="str">
        <f>IF(Oprávnené_výdavky_obnova!AL143="","",Oprávnené_výdavky_obnova!I143)</f>
        <v/>
      </c>
      <c r="H141" s="208" t="str">
        <f>IF(D141="","",SUMIFS(Oprávnené_výdavky_obnova!$K$15:$K$214,JPRL,BO141,Oprávnené_výdavky_obnova!$J$15:$J$214,Oprávnené_výdavky_obnova!$CC$8)+SUMIFS(Oprávnené_výdavky_obnova!$K$15:$K$214,JPRL,BO141,Oprávnené_výdavky_obnova!$J$15:$J$214,Oprávnené_výdavky_obnova!$CC$9))</f>
        <v/>
      </c>
      <c r="I141" s="179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32">
        <f t="array" ref="T141">IF(AND(D141&lt;&gt;"",OR($J$11=Smrek,$K$11=Smrek,$L$11=Smrek,$M$11=Smrek,$N$11=Smrek,$O$11=Smrek,$P$11=Smrek,$Q$11=Smrek,$R$11=Smrek,$S$11=Smrek)),1,0)</f>
        <v>0</v>
      </c>
      <c r="U141" s="132">
        <f t="shared" si="10"/>
        <v>0</v>
      </c>
      <c r="V141" s="164" t="str">
        <f t="array" ref="V141">IF($D141="","",IF(AND(J141&gt;=0.3,I141="nie",Oprávnené_výdavky_obnova!DG143&gt;=0.3,OR($J$11=Smrek)),0,IF(AND(Oprávnené_výdavky_obnova!DG143&gt;=0.3,J141&gt;=0.3),1,0)))</f>
        <v/>
      </c>
      <c r="W141" s="164" t="str">
        <f t="array" ref="W141">IF($D141="","",IF(AND(K141&gt;=0.3,I141="nie",Oprávnené_výdavky_obnova!DH143&gt;=0.3,OR($K$11=Smrek)),0,IF(AND(Oprávnené_výdavky_obnova!DH143&gt;=0.3,K141&gt;=0.3),1,0)))</f>
        <v/>
      </c>
      <c r="X141" s="164" t="str">
        <f t="array" ref="X141">IF($D141="","",IF(AND(L141&gt;=0.3,I141="nie",Oprávnené_výdavky_obnova!DI143&gt;=0.3,OR($L$11=Smrek)),0,IF(AND(Oprávnené_výdavky_obnova!DI143&gt;=0.3,L141&gt;=0.3),1,0)))</f>
        <v/>
      </c>
      <c r="Y141" s="164" t="str">
        <f t="array" ref="Y141">IF($D141="","",IF(AND(M141&gt;=0.3,I141="nie",Oprávnené_výdavky_obnova!DJ143&gt;=0.3,OR($M$11=Smrek)),0,IF(AND(Oprávnené_výdavky_obnova!DJ143&gt;=0.3,M141&gt;=0.3),1,0)))</f>
        <v/>
      </c>
      <c r="Z141" s="164" t="str">
        <f t="array" ref="Z141">IF($D141="","",IF(AND(N141&gt;=0.3,I141="nie",Oprávnené_výdavky_obnova!DK143&gt;=0.3,OR($N$11=Smrek)),0,IF(AND(Oprávnené_výdavky_obnova!DK143&gt;=0.3,N141&gt;=0.3),1,0)))</f>
        <v/>
      </c>
      <c r="AA141" s="164" t="str">
        <f t="array" ref="AA141">IF($D141="","",IF(AND(O141&gt;=0.3,I141="nie",Oprávnené_výdavky_obnova!DL143&gt;=0.3,OR($O$11=Smrek)),0,IF(AND(Oprávnené_výdavky_obnova!DL143&gt;=0.3,O141&gt;=0.3),1,0)))</f>
        <v/>
      </c>
      <c r="AB141" s="164" t="str">
        <f t="array" ref="AB141">IF($D141="","",IF(AND(P141&gt;=0.3,I141="nie",Oprávnené_výdavky_obnova!DM143&gt;=0.3,OR($P$11=Smrek)),0,IF(AND(Oprávnené_výdavky_obnova!DM143&gt;=0.3,P141&gt;=0.3),1,0)))</f>
        <v/>
      </c>
      <c r="AC141" s="164" t="str">
        <f t="array" ref="AC141">IF($D141="","",IF(AND(Q141&gt;=0.3,I141="nie",Oprávnené_výdavky_obnova!DN143&gt;=0.3,OR($Q$11=Smrek)),0,IF(AND(Oprávnené_výdavky_obnova!DN143&gt;=0.3,Q141&gt;=0.3),1,0)))</f>
        <v/>
      </c>
      <c r="AD141" s="164" t="str">
        <f t="array" ref="AD141">IF($D141="","",IF(AND(R141&gt;=0.3,I141="nie",Oprávnené_výdavky_obnova!DO143&gt;=0.3,OR($R$11=Smrek)),0,IF(AND(Oprávnené_výdavky_obnova!DO143&gt;=0.3,R141&gt;=0.3),1,0)))</f>
        <v/>
      </c>
      <c r="AE141" s="164" t="str">
        <f t="array" ref="AE141">IF($D141="","",IF(AND(S141&gt;=0.3,I141="nie",Oprávnené_výdavky_obnova!DP143&gt;=0.3,OR($S$11=Smrek)),0,IF(AND(Oprávnené_výdavky_obnova!DP143&gt;=0.3,S141&gt;=0.3),1,0)))</f>
        <v/>
      </c>
      <c r="AF141" s="164">
        <f t="shared" si="11"/>
        <v>0</v>
      </c>
      <c r="AG141" s="164" t="str">
        <f t="array" ref="AG141">IF($D141="","",IF(AND(J141&gt;=0.1,I141="nie",Oprávnené_výdavky_obnova!DG143&gt;=0.1,OR($J$11=Smrek)),0,IF(AND(Oprávnené_výdavky_obnova!DG143&gt;=0.1,J141&gt;=0.1),1,0)))</f>
        <v/>
      </c>
      <c r="AH141" s="164" t="str">
        <f t="array" ref="AH141">IF($D141="","",IF(AND(K141&gt;=0.1,I141="nie",Oprávnené_výdavky_obnova!DH143&gt;=0.1,OR($K$11=Smrek)),0,IF(AND(Oprávnené_výdavky_obnova!DH143&gt;=0.1,K141&gt;=0.1),1,0)))</f>
        <v/>
      </c>
      <c r="AI141" s="164" t="str">
        <f t="array" ref="AI141">IF($D141="","",IF(AND(L141&gt;=0.1,I141="nie",Oprávnené_výdavky_obnova!DI143&gt;=0.1,OR($L$11=Smrek)),0,IF(AND(Oprávnené_výdavky_obnova!DI143&gt;=0.1,L141&gt;=0.1),1,0)))</f>
        <v/>
      </c>
      <c r="AJ141" s="164" t="str">
        <f t="array" ref="AJ141">IF($D141="","",IF(AND(M141&gt;=0.1,I141="nie",Oprávnené_výdavky_obnova!DJ143&gt;=0.1,OR($M$11=Smrek)),0,IF(AND(Oprávnené_výdavky_obnova!DJ143&gt;=0.1,M141&gt;=0.1),1,0)))</f>
        <v/>
      </c>
      <c r="AK141" s="164" t="str">
        <f t="array" ref="AK141">IF($D141="","",IF(AND(N141&gt;=0.1,I141="nie",Oprávnené_výdavky_obnova!DK143&gt;=0.1,OR($N$11=Smrek)),0,IF(AND(Oprávnené_výdavky_obnova!DK143&gt;=0.1,N141&gt;=0.1),1,0)))</f>
        <v/>
      </c>
      <c r="AL141" s="164" t="str">
        <f t="array" ref="AL141">IF($D141="","",IF(AND(O141&gt;=0.1,I141="nie",Oprávnené_výdavky_obnova!DL143&gt;=0.1,OR($O$11=Smrek)),0,IF(AND(Oprávnené_výdavky_obnova!DL143&gt;=0.1,O141&gt;=0.1),1,0)))</f>
        <v/>
      </c>
      <c r="AM141" s="164" t="str">
        <f t="array" ref="AM141">IF($D141="","",IF(AND(P141&gt;=0.1,I141="nie",Oprávnené_výdavky_obnova!DM143&gt;=0.1,OR($P$11=Smrek)),0,IF(AND(Oprávnené_výdavky_obnova!DM143&gt;=0.1,P141&gt;=0.1),1,0)))</f>
        <v/>
      </c>
      <c r="AN141" s="164" t="str">
        <f t="array" ref="AN141">IF($D141="","",IF(AND(Q141&gt;=0.1,I141="nie",Oprávnené_výdavky_obnova!DN143&gt;=0.1,OR($Q$11=Smrek)),0,IF(AND(Oprávnené_výdavky_obnova!DN143&gt;=0.1,Q141&gt;=0.1),1,0)))</f>
        <v/>
      </c>
      <c r="AO141" s="164" t="str">
        <f t="array" ref="AO141">IF($D141="","",IF(AND(R141&gt;=0.1,I141="nie",Oprávnené_výdavky_obnova!DO143&gt;=0.1,OR($R$11=Smrek)),0,IF(AND(Oprávnené_výdavky_obnova!DO143&gt;=0.1,R141&gt;=0.1),1,0)))</f>
        <v/>
      </c>
      <c r="AP141" s="164" t="str">
        <f t="array" ref="AP141">IF($D141="","",IF(AND(S141&gt;=0.1,I141="nie",Oprávnené_výdavky_obnova!DP143&gt;=0.1,OR($S$11=Smrek)),0,IF(AND(Oprávnené_výdavky_obnova!DP143&gt;=0.1,S141&gt;=0.1),1,0)))</f>
        <v/>
      </c>
      <c r="AQ141" s="164">
        <f t="shared" si="12"/>
        <v>0</v>
      </c>
      <c r="AR141" s="132">
        <f t="shared" si="13"/>
        <v>0</v>
      </c>
      <c r="AS141" s="132" t="str">
        <f t="shared" si="14"/>
        <v/>
      </c>
      <c r="AT141" s="164">
        <f>IF(AND(J141="",OR(Oprávnené_výdavky_obnova!CW143&gt;0,Oprávnené_výdavky_obnova!DG143&gt;0)),1,0)</f>
        <v>0</v>
      </c>
      <c r="AU141" s="164">
        <f>IF(AND(K141="",OR(Oprávnené_výdavky_obnova!CX143&gt;0,Oprávnené_výdavky_obnova!DH143&gt;0)),1,0)</f>
        <v>0</v>
      </c>
      <c r="AV141" s="164">
        <f>IF(AND(L141="",OR(Oprávnené_výdavky_obnova!CY143&gt;0,Oprávnené_výdavky_obnova!DI143&gt;0)),1,0)</f>
        <v>0</v>
      </c>
      <c r="AW141" s="164">
        <f>IF(AND(M141="",OR(Oprávnené_výdavky_obnova!CZ143&gt;0,Oprávnené_výdavky_obnova!DJ143&gt;0)),1,0)</f>
        <v>0</v>
      </c>
      <c r="AX141" s="164">
        <f>IF(AND(N141="",OR(Oprávnené_výdavky_obnova!DA143&gt;0,Oprávnené_výdavky_obnova!DK143&gt;0)),1,0)</f>
        <v>0</v>
      </c>
      <c r="AY141" s="164">
        <f>IF(AND(O141="",OR(Oprávnené_výdavky_obnova!DB143&gt;0,Oprávnené_výdavky_obnova!DL143&gt;0)),1,0)</f>
        <v>0</v>
      </c>
      <c r="AZ141" s="164">
        <f>IF(AND(P141="",OR(Oprávnené_výdavky_obnova!DC143&gt;0,Oprávnené_výdavky_obnova!DM143&gt;0)),1,0)</f>
        <v>0</v>
      </c>
      <c r="BA141" s="164">
        <f>IF(AND(Q141="",OR(Oprávnené_výdavky_obnova!DD143&gt;0,Oprávnené_výdavky_obnova!DN143&gt;0)),1,0)</f>
        <v>0</v>
      </c>
      <c r="BB141" s="164">
        <f>IF(AND(R141="",OR(Oprávnené_výdavky_obnova!DE143&gt;0,Oprávnené_výdavky_obnova!DO143&gt;0)),1,0)</f>
        <v>0</v>
      </c>
      <c r="BC141" s="164">
        <f>IF(AND(S141="",OR(Oprávnené_výdavky_obnova!DF143&gt;0,Oprávnené_výdavky_obnova!DP143&gt;0)),1,0)</f>
        <v>0</v>
      </c>
      <c r="BE141" s="132">
        <f t="array" ref="BE141">IF(AND($J$13=Smrek,OR(V141&gt;=0.3,AG141&gt;=0.1)),1,0)</f>
        <v>0</v>
      </c>
      <c r="BF141" s="132">
        <f t="array" ref="BF141">IF(AND($JK141=Smrek,OR(W141&gt;=0.3,AH141&gt;=0.1)),1,0)</f>
        <v>0</v>
      </c>
      <c r="BG141" s="132">
        <f t="array" ref="BG141">IF(AND($L$13=Smrek,OR(X141&gt;=0.3,AI141&gt;=0.1)),1,0)</f>
        <v>0</v>
      </c>
      <c r="BH141" s="132">
        <f t="array" ref="BH141">IF(AND($M$13=Smrek,OR(Y141&gt;=0.3,AJ141&gt;=0.1)),1,0)</f>
        <v>0</v>
      </c>
      <c r="BI141" s="132">
        <f t="array" ref="BI141">IF(AND($N$13=Smrek,OR(Z141&gt;=0.3,AK141&gt;=0.1)),1,0)</f>
        <v>0</v>
      </c>
      <c r="BJ141" s="132">
        <f t="array" ref="BJ141">IF(AND($O$13=Smrek,OR(AA141&gt;=0.3,AL141&gt;=0.1)),1,0)</f>
        <v>0</v>
      </c>
      <c r="BK141" s="132">
        <f t="array" ref="BK141">IF(AND($P$13=Smrek,OR(AB141&gt;=0.3,AM141&gt;=0.1)),1,0)</f>
        <v>0</v>
      </c>
      <c r="BL141" s="132">
        <f t="array" ref="BL141">IF(AND($Q$13=Smrek,OR(AC141&gt;=0.3,AN141&gt;=0.1)),1,0)</f>
        <v>0</v>
      </c>
      <c r="BM141" s="132">
        <f t="array" ref="BM141">IF(AND($R$13=Smrek,OR(AD141&gt;=0.3,AO141&gt;=0.1)),1,0)</f>
        <v>0</v>
      </c>
      <c r="BN141" s="132">
        <f t="array" ref="BN141">IF(AND($S$13=Smrek,OR(AE141&gt;=0.3,AP141&gt;=0.1)),1,0)</f>
        <v>0</v>
      </c>
      <c r="BO141" s="206" t="str">
        <f t="shared" si="15"/>
        <v/>
      </c>
    </row>
    <row r="142" spans="1:67" ht="17.100000000000001" customHeight="1" x14ac:dyDescent="0.25">
      <c r="A142" s="144">
        <v>130</v>
      </c>
      <c r="B142" s="180" t="str">
        <f>IF(Oprávnené_výdavky_obnova!AL144="","",Oprávnené_výdavky_obnova!AN144)</f>
        <v/>
      </c>
      <c r="C142" s="181" t="str">
        <f>IF(Oprávnené_výdavky_obnova!AL144="","",Oprávnené_výdavky_obnova!B144)</f>
        <v/>
      </c>
      <c r="D142" s="182" t="str">
        <f>IF(Oprávnené_výdavky_obnova!AL144="","",Oprávnené_výdavky_obnova!AO144)</f>
        <v/>
      </c>
      <c r="E142" s="182" t="str">
        <f>IF(Oprávnené_výdavky_obnova!AL144="","",Oprávnené_výdavky_obnova!AP144)</f>
        <v/>
      </c>
      <c r="F142" s="182" t="str">
        <f>IF(Oprávnené_výdavky_obnova!AL144="","",Oprávnené_výdavky_obnova!AQ144)</f>
        <v/>
      </c>
      <c r="G142" s="183" t="str">
        <f>IF(Oprávnené_výdavky_obnova!AL144="","",Oprávnené_výdavky_obnova!I144)</f>
        <v/>
      </c>
      <c r="H142" s="208" t="str">
        <f>IF(D142="","",SUMIFS(Oprávnené_výdavky_obnova!$K$15:$K$214,JPRL,BO142,Oprávnené_výdavky_obnova!$J$15:$J$214,Oprávnené_výdavky_obnova!$CC$8)+SUMIFS(Oprávnené_výdavky_obnova!$K$15:$K$214,JPRL,BO142,Oprávnené_výdavky_obnova!$J$15:$J$214,Oprávnené_výdavky_obnova!$CC$9))</f>
        <v/>
      </c>
      <c r="I142" s="179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32">
        <f t="array" ref="T142">IF(AND(D142&lt;&gt;"",OR($J$11=Smrek,$K$11=Smrek,$L$11=Smrek,$M$11=Smrek,$N$11=Smrek,$O$11=Smrek,$P$11=Smrek,$Q$11=Smrek,$R$11=Smrek,$S$11=Smrek)),1,0)</f>
        <v>0</v>
      </c>
      <c r="U142" s="132">
        <f t="shared" ref="U142:U205" si="16">IF(AND(T142=1,I142=""),1,0)</f>
        <v>0</v>
      </c>
      <c r="V142" s="164" t="str">
        <f t="array" ref="V142">IF($D142="","",IF(AND(J142&gt;=0.3,I142="nie",Oprávnené_výdavky_obnova!DG144&gt;=0.3,OR($J$11=Smrek)),0,IF(AND(Oprávnené_výdavky_obnova!DG144&gt;=0.3,J142&gt;=0.3),1,0)))</f>
        <v/>
      </c>
      <c r="W142" s="164" t="str">
        <f t="array" ref="W142">IF($D142="","",IF(AND(K142&gt;=0.3,I142="nie",Oprávnené_výdavky_obnova!DH144&gt;=0.3,OR($K$11=Smrek)),0,IF(AND(Oprávnené_výdavky_obnova!DH144&gt;=0.3,K142&gt;=0.3),1,0)))</f>
        <v/>
      </c>
      <c r="X142" s="164" t="str">
        <f t="array" ref="X142">IF($D142="","",IF(AND(L142&gt;=0.3,I142="nie",Oprávnené_výdavky_obnova!DI144&gt;=0.3,OR($L$11=Smrek)),0,IF(AND(Oprávnené_výdavky_obnova!DI144&gt;=0.3,L142&gt;=0.3),1,0)))</f>
        <v/>
      </c>
      <c r="Y142" s="164" t="str">
        <f t="array" ref="Y142">IF($D142="","",IF(AND(M142&gt;=0.3,I142="nie",Oprávnené_výdavky_obnova!DJ144&gt;=0.3,OR($M$11=Smrek)),0,IF(AND(Oprávnené_výdavky_obnova!DJ144&gt;=0.3,M142&gt;=0.3),1,0)))</f>
        <v/>
      </c>
      <c r="Z142" s="164" t="str">
        <f t="array" ref="Z142">IF($D142="","",IF(AND(N142&gt;=0.3,I142="nie",Oprávnené_výdavky_obnova!DK144&gt;=0.3,OR($N$11=Smrek)),0,IF(AND(Oprávnené_výdavky_obnova!DK144&gt;=0.3,N142&gt;=0.3),1,0)))</f>
        <v/>
      </c>
      <c r="AA142" s="164" t="str">
        <f t="array" ref="AA142">IF($D142="","",IF(AND(O142&gt;=0.3,I142="nie",Oprávnené_výdavky_obnova!DL144&gt;=0.3,OR($O$11=Smrek)),0,IF(AND(Oprávnené_výdavky_obnova!DL144&gt;=0.3,O142&gt;=0.3),1,0)))</f>
        <v/>
      </c>
      <c r="AB142" s="164" t="str">
        <f t="array" ref="AB142">IF($D142="","",IF(AND(P142&gt;=0.3,I142="nie",Oprávnené_výdavky_obnova!DM144&gt;=0.3,OR($P$11=Smrek)),0,IF(AND(Oprávnené_výdavky_obnova!DM144&gt;=0.3,P142&gt;=0.3),1,0)))</f>
        <v/>
      </c>
      <c r="AC142" s="164" t="str">
        <f t="array" ref="AC142">IF($D142="","",IF(AND(Q142&gt;=0.3,I142="nie",Oprávnené_výdavky_obnova!DN144&gt;=0.3,OR($Q$11=Smrek)),0,IF(AND(Oprávnené_výdavky_obnova!DN144&gt;=0.3,Q142&gt;=0.3),1,0)))</f>
        <v/>
      </c>
      <c r="AD142" s="164" t="str">
        <f t="array" ref="AD142">IF($D142="","",IF(AND(R142&gt;=0.3,I142="nie",Oprávnené_výdavky_obnova!DO144&gt;=0.3,OR($R$11=Smrek)),0,IF(AND(Oprávnené_výdavky_obnova!DO144&gt;=0.3,R142&gt;=0.3),1,0)))</f>
        <v/>
      </c>
      <c r="AE142" s="164" t="str">
        <f t="array" ref="AE142">IF($D142="","",IF(AND(S142&gt;=0.3,I142="nie",Oprávnené_výdavky_obnova!DP144&gt;=0.3,OR($S$11=Smrek)),0,IF(AND(Oprávnené_výdavky_obnova!DP144&gt;=0.3,S142&gt;=0.3),1,0)))</f>
        <v/>
      </c>
      <c r="AF142" s="164">
        <f t="shared" ref="AF142:AF205" si="17">SUM(V142:AE142)</f>
        <v>0</v>
      </c>
      <c r="AG142" s="164" t="str">
        <f t="array" ref="AG142">IF($D142="","",IF(AND(J142&gt;=0.1,I142="nie",Oprávnené_výdavky_obnova!DG144&gt;=0.1,OR($J$11=Smrek)),0,IF(AND(Oprávnené_výdavky_obnova!DG144&gt;=0.1,J142&gt;=0.1),1,0)))</f>
        <v/>
      </c>
      <c r="AH142" s="164" t="str">
        <f t="array" ref="AH142">IF($D142="","",IF(AND(K142&gt;=0.1,I142="nie",Oprávnené_výdavky_obnova!DH144&gt;=0.1,OR($K$11=Smrek)),0,IF(AND(Oprávnené_výdavky_obnova!DH144&gt;=0.1,K142&gt;=0.1),1,0)))</f>
        <v/>
      </c>
      <c r="AI142" s="164" t="str">
        <f t="array" ref="AI142">IF($D142="","",IF(AND(L142&gt;=0.1,I142="nie",Oprávnené_výdavky_obnova!DI144&gt;=0.1,OR($L$11=Smrek)),0,IF(AND(Oprávnené_výdavky_obnova!DI144&gt;=0.1,L142&gt;=0.1),1,0)))</f>
        <v/>
      </c>
      <c r="AJ142" s="164" t="str">
        <f t="array" ref="AJ142">IF($D142="","",IF(AND(M142&gt;=0.1,I142="nie",Oprávnené_výdavky_obnova!DJ144&gt;=0.1,OR($M$11=Smrek)),0,IF(AND(Oprávnené_výdavky_obnova!DJ144&gt;=0.1,M142&gt;=0.1),1,0)))</f>
        <v/>
      </c>
      <c r="AK142" s="164" t="str">
        <f t="array" ref="AK142">IF($D142="","",IF(AND(N142&gt;=0.1,I142="nie",Oprávnené_výdavky_obnova!DK144&gt;=0.1,OR($N$11=Smrek)),0,IF(AND(Oprávnené_výdavky_obnova!DK144&gt;=0.1,N142&gt;=0.1),1,0)))</f>
        <v/>
      </c>
      <c r="AL142" s="164" t="str">
        <f t="array" ref="AL142">IF($D142="","",IF(AND(O142&gt;=0.1,I142="nie",Oprávnené_výdavky_obnova!DL144&gt;=0.1,OR($O$11=Smrek)),0,IF(AND(Oprávnené_výdavky_obnova!DL144&gt;=0.1,O142&gt;=0.1),1,0)))</f>
        <v/>
      </c>
      <c r="AM142" s="164" t="str">
        <f t="array" ref="AM142">IF($D142="","",IF(AND(P142&gt;=0.1,I142="nie",Oprávnené_výdavky_obnova!DM144&gt;=0.1,OR($P$11=Smrek)),0,IF(AND(Oprávnené_výdavky_obnova!DM144&gt;=0.1,P142&gt;=0.1),1,0)))</f>
        <v/>
      </c>
      <c r="AN142" s="164" t="str">
        <f t="array" ref="AN142">IF($D142="","",IF(AND(Q142&gt;=0.1,I142="nie",Oprávnené_výdavky_obnova!DN144&gt;=0.1,OR($Q$11=Smrek)),0,IF(AND(Oprávnené_výdavky_obnova!DN144&gt;=0.1,Q142&gt;=0.1),1,0)))</f>
        <v/>
      </c>
      <c r="AO142" s="164" t="str">
        <f t="array" ref="AO142">IF($D142="","",IF(AND(R142&gt;=0.1,I142="nie",Oprávnené_výdavky_obnova!DO144&gt;=0.1,OR($R$11=Smrek)),0,IF(AND(Oprávnené_výdavky_obnova!DO144&gt;=0.1,R142&gt;=0.1),1,0)))</f>
        <v/>
      </c>
      <c r="AP142" s="164" t="str">
        <f t="array" ref="AP142">IF($D142="","",IF(AND(S142&gt;=0.1,I142="nie",Oprávnené_výdavky_obnova!DP144&gt;=0.1,OR($S$11=Smrek)),0,IF(AND(Oprávnené_výdavky_obnova!DP144&gt;=0.1,S142&gt;=0.1),1,0)))</f>
        <v/>
      </c>
      <c r="AQ142" s="164">
        <f t="shared" ref="AQ142:AQ205" si="18">SUM(AG142:AP142)</f>
        <v>0</v>
      </c>
      <c r="AR142" s="132">
        <f t="shared" ref="AR142:AR205" si="19">IF(AF142=0,0,IF(AND(AF142=1,AQ142=1),1,IF(AND(AF142&gt;1,AQ142&gt;1,AF142=AQ142),AF142,IF(AND(AF142=1,AQ142&gt;1),AQ142,IF(AND(AF142&gt;1,AQ142&gt;1),AQ142)))))</f>
        <v>0</v>
      </c>
      <c r="AS142" s="132" t="str">
        <f t="shared" ref="AS142:AS205" si="20">IF(AND(D142&lt;&gt;"",AR142=0),"0 hlavných drevín",IF(AR142=1,"1 hlavná drevina",IF(AR142=2,"2 hlavné dreviny",IF(AR142=3,"3 hlavné dreviny",IF(AR142&gt;3,"viac ako 3 hlavné dreviny","")))))</f>
        <v/>
      </c>
      <c r="AT142" s="164">
        <f>IF(AND(J142="",OR(Oprávnené_výdavky_obnova!CW144&gt;0,Oprávnené_výdavky_obnova!DG144&gt;0)),1,0)</f>
        <v>0</v>
      </c>
      <c r="AU142" s="164">
        <f>IF(AND(K142="",OR(Oprávnené_výdavky_obnova!CX144&gt;0,Oprávnené_výdavky_obnova!DH144&gt;0)),1,0)</f>
        <v>0</v>
      </c>
      <c r="AV142" s="164">
        <f>IF(AND(L142="",OR(Oprávnené_výdavky_obnova!CY144&gt;0,Oprávnené_výdavky_obnova!DI144&gt;0)),1,0)</f>
        <v>0</v>
      </c>
      <c r="AW142" s="164">
        <f>IF(AND(M142="",OR(Oprávnené_výdavky_obnova!CZ144&gt;0,Oprávnené_výdavky_obnova!DJ144&gt;0)),1,0)</f>
        <v>0</v>
      </c>
      <c r="AX142" s="164">
        <f>IF(AND(N142="",OR(Oprávnené_výdavky_obnova!DA144&gt;0,Oprávnené_výdavky_obnova!DK144&gt;0)),1,0)</f>
        <v>0</v>
      </c>
      <c r="AY142" s="164">
        <f>IF(AND(O142="",OR(Oprávnené_výdavky_obnova!DB144&gt;0,Oprávnené_výdavky_obnova!DL144&gt;0)),1,0)</f>
        <v>0</v>
      </c>
      <c r="AZ142" s="164">
        <f>IF(AND(P142="",OR(Oprávnené_výdavky_obnova!DC144&gt;0,Oprávnené_výdavky_obnova!DM144&gt;0)),1,0)</f>
        <v>0</v>
      </c>
      <c r="BA142" s="164">
        <f>IF(AND(Q142="",OR(Oprávnené_výdavky_obnova!DD144&gt;0,Oprávnené_výdavky_obnova!DN144&gt;0)),1,0)</f>
        <v>0</v>
      </c>
      <c r="BB142" s="164">
        <f>IF(AND(R142="",OR(Oprávnené_výdavky_obnova!DE144&gt;0,Oprávnené_výdavky_obnova!DO144&gt;0)),1,0)</f>
        <v>0</v>
      </c>
      <c r="BC142" s="164">
        <f>IF(AND(S142="",OR(Oprávnené_výdavky_obnova!DF144&gt;0,Oprávnené_výdavky_obnova!DP144&gt;0)),1,0)</f>
        <v>0</v>
      </c>
      <c r="BE142" s="132">
        <f t="array" ref="BE142">IF(AND($J$13=Smrek,OR(V142&gt;=0.3,AG142&gt;=0.1)),1,0)</f>
        <v>0</v>
      </c>
      <c r="BF142" s="132">
        <f t="array" ref="BF142">IF(AND($JK142=Smrek,OR(W142&gt;=0.3,AH142&gt;=0.1)),1,0)</f>
        <v>0</v>
      </c>
      <c r="BG142" s="132">
        <f t="array" ref="BG142">IF(AND($L$13=Smrek,OR(X142&gt;=0.3,AI142&gt;=0.1)),1,0)</f>
        <v>0</v>
      </c>
      <c r="BH142" s="132">
        <f t="array" ref="BH142">IF(AND($M$13=Smrek,OR(Y142&gt;=0.3,AJ142&gt;=0.1)),1,0)</f>
        <v>0</v>
      </c>
      <c r="BI142" s="132">
        <f t="array" ref="BI142">IF(AND($N$13=Smrek,OR(Z142&gt;=0.3,AK142&gt;=0.1)),1,0)</f>
        <v>0</v>
      </c>
      <c r="BJ142" s="132">
        <f t="array" ref="BJ142">IF(AND($O$13=Smrek,OR(AA142&gt;=0.3,AL142&gt;=0.1)),1,0)</f>
        <v>0</v>
      </c>
      <c r="BK142" s="132">
        <f t="array" ref="BK142">IF(AND($P$13=Smrek,OR(AB142&gt;=0.3,AM142&gt;=0.1)),1,0)</f>
        <v>0</v>
      </c>
      <c r="BL142" s="132">
        <f t="array" ref="BL142">IF(AND($Q$13=Smrek,OR(AC142&gt;=0.3,AN142&gt;=0.1)),1,0)</f>
        <v>0</v>
      </c>
      <c r="BM142" s="132">
        <f t="array" ref="BM142">IF(AND($R$13=Smrek,OR(AD142&gt;=0.3,AO142&gt;=0.1)),1,0)</f>
        <v>0</v>
      </c>
      <c r="BN142" s="132">
        <f t="array" ref="BN142">IF(AND($S$13=Smrek,OR(AE142&gt;=0.3,AP142&gt;=0.1)),1,0)</f>
        <v>0</v>
      </c>
      <c r="BO142" s="206" t="str">
        <f t="shared" ref="BO142:BO205" si="21">D142&amp;E142&amp;F142&amp;B142</f>
        <v/>
      </c>
    </row>
    <row r="143" spans="1:67" ht="17.100000000000001" customHeight="1" x14ac:dyDescent="0.25">
      <c r="A143" s="144">
        <v>131</v>
      </c>
      <c r="B143" s="180" t="str">
        <f>IF(Oprávnené_výdavky_obnova!AL145="","",Oprávnené_výdavky_obnova!AN145)</f>
        <v/>
      </c>
      <c r="C143" s="181" t="str">
        <f>IF(Oprávnené_výdavky_obnova!AL145="","",Oprávnené_výdavky_obnova!B145)</f>
        <v/>
      </c>
      <c r="D143" s="182" t="str">
        <f>IF(Oprávnené_výdavky_obnova!AL145="","",Oprávnené_výdavky_obnova!AO145)</f>
        <v/>
      </c>
      <c r="E143" s="182" t="str">
        <f>IF(Oprávnené_výdavky_obnova!AL145="","",Oprávnené_výdavky_obnova!AP145)</f>
        <v/>
      </c>
      <c r="F143" s="182" t="str">
        <f>IF(Oprávnené_výdavky_obnova!AL145="","",Oprávnené_výdavky_obnova!AQ145)</f>
        <v/>
      </c>
      <c r="G143" s="183" t="str">
        <f>IF(Oprávnené_výdavky_obnova!AL145="","",Oprávnené_výdavky_obnova!I145)</f>
        <v/>
      </c>
      <c r="H143" s="208" t="str">
        <f>IF(D143="","",SUMIFS(Oprávnené_výdavky_obnova!$K$15:$K$214,JPRL,BO143,Oprávnené_výdavky_obnova!$J$15:$J$214,Oprávnené_výdavky_obnova!$CC$8)+SUMIFS(Oprávnené_výdavky_obnova!$K$15:$K$214,JPRL,BO143,Oprávnené_výdavky_obnova!$J$15:$J$214,Oprávnené_výdavky_obnova!$CC$9))</f>
        <v/>
      </c>
      <c r="I143" s="179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32">
        <f t="array" ref="T143">IF(AND(D143&lt;&gt;"",OR($J$11=Smrek,$K$11=Smrek,$L$11=Smrek,$M$11=Smrek,$N$11=Smrek,$O$11=Smrek,$P$11=Smrek,$Q$11=Smrek,$R$11=Smrek,$S$11=Smrek)),1,0)</f>
        <v>0</v>
      </c>
      <c r="U143" s="132">
        <f t="shared" si="16"/>
        <v>0</v>
      </c>
      <c r="V143" s="164" t="str">
        <f t="array" ref="V143">IF($D143="","",IF(AND(J143&gt;=0.3,I143="nie",Oprávnené_výdavky_obnova!DG145&gt;=0.3,OR($J$11=Smrek)),0,IF(AND(Oprávnené_výdavky_obnova!DG145&gt;=0.3,J143&gt;=0.3),1,0)))</f>
        <v/>
      </c>
      <c r="W143" s="164" t="str">
        <f t="array" ref="W143">IF($D143="","",IF(AND(K143&gt;=0.3,I143="nie",Oprávnené_výdavky_obnova!DH145&gt;=0.3,OR($K$11=Smrek)),0,IF(AND(Oprávnené_výdavky_obnova!DH145&gt;=0.3,K143&gt;=0.3),1,0)))</f>
        <v/>
      </c>
      <c r="X143" s="164" t="str">
        <f t="array" ref="X143">IF($D143="","",IF(AND(L143&gt;=0.3,I143="nie",Oprávnené_výdavky_obnova!DI145&gt;=0.3,OR($L$11=Smrek)),0,IF(AND(Oprávnené_výdavky_obnova!DI145&gt;=0.3,L143&gt;=0.3),1,0)))</f>
        <v/>
      </c>
      <c r="Y143" s="164" t="str">
        <f t="array" ref="Y143">IF($D143="","",IF(AND(M143&gt;=0.3,I143="nie",Oprávnené_výdavky_obnova!DJ145&gt;=0.3,OR($M$11=Smrek)),0,IF(AND(Oprávnené_výdavky_obnova!DJ145&gt;=0.3,M143&gt;=0.3),1,0)))</f>
        <v/>
      </c>
      <c r="Z143" s="164" t="str">
        <f t="array" ref="Z143">IF($D143="","",IF(AND(N143&gt;=0.3,I143="nie",Oprávnené_výdavky_obnova!DK145&gt;=0.3,OR($N$11=Smrek)),0,IF(AND(Oprávnené_výdavky_obnova!DK145&gt;=0.3,N143&gt;=0.3),1,0)))</f>
        <v/>
      </c>
      <c r="AA143" s="164" t="str">
        <f t="array" ref="AA143">IF($D143="","",IF(AND(O143&gt;=0.3,I143="nie",Oprávnené_výdavky_obnova!DL145&gt;=0.3,OR($O$11=Smrek)),0,IF(AND(Oprávnené_výdavky_obnova!DL145&gt;=0.3,O143&gt;=0.3),1,0)))</f>
        <v/>
      </c>
      <c r="AB143" s="164" t="str">
        <f t="array" ref="AB143">IF($D143="","",IF(AND(P143&gt;=0.3,I143="nie",Oprávnené_výdavky_obnova!DM145&gt;=0.3,OR($P$11=Smrek)),0,IF(AND(Oprávnené_výdavky_obnova!DM145&gt;=0.3,P143&gt;=0.3),1,0)))</f>
        <v/>
      </c>
      <c r="AC143" s="164" t="str">
        <f t="array" ref="AC143">IF($D143="","",IF(AND(Q143&gt;=0.3,I143="nie",Oprávnené_výdavky_obnova!DN145&gt;=0.3,OR($Q$11=Smrek)),0,IF(AND(Oprávnené_výdavky_obnova!DN145&gt;=0.3,Q143&gt;=0.3),1,0)))</f>
        <v/>
      </c>
      <c r="AD143" s="164" t="str">
        <f t="array" ref="AD143">IF($D143="","",IF(AND(R143&gt;=0.3,I143="nie",Oprávnené_výdavky_obnova!DO145&gt;=0.3,OR($R$11=Smrek)),0,IF(AND(Oprávnené_výdavky_obnova!DO145&gt;=0.3,R143&gt;=0.3),1,0)))</f>
        <v/>
      </c>
      <c r="AE143" s="164" t="str">
        <f t="array" ref="AE143">IF($D143="","",IF(AND(S143&gt;=0.3,I143="nie",Oprávnené_výdavky_obnova!DP145&gt;=0.3,OR($S$11=Smrek)),0,IF(AND(Oprávnené_výdavky_obnova!DP145&gt;=0.3,S143&gt;=0.3),1,0)))</f>
        <v/>
      </c>
      <c r="AF143" s="164">
        <f t="shared" si="17"/>
        <v>0</v>
      </c>
      <c r="AG143" s="164" t="str">
        <f t="array" ref="AG143">IF($D143="","",IF(AND(J143&gt;=0.1,I143="nie",Oprávnené_výdavky_obnova!DG145&gt;=0.1,OR($J$11=Smrek)),0,IF(AND(Oprávnené_výdavky_obnova!DG145&gt;=0.1,J143&gt;=0.1),1,0)))</f>
        <v/>
      </c>
      <c r="AH143" s="164" t="str">
        <f t="array" ref="AH143">IF($D143="","",IF(AND(K143&gt;=0.1,I143="nie",Oprávnené_výdavky_obnova!DH145&gt;=0.1,OR($K$11=Smrek)),0,IF(AND(Oprávnené_výdavky_obnova!DH145&gt;=0.1,K143&gt;=0.1),1,0)))</f>
        <v/>
      </c>
      <c r="AI143" s="164" t="str">
        <f t="array" ref="AI143">IF($D143="","",IF(AND(L143&gt;=0.1,I143="nie",Oprávnené_výdavky_obnova!DI145&gt;=0.1,OR($L$11=Smrek)),0,IF(AND(Oprávnené_výdavky_obnova!DI145&gt;=0.1,L143&gt;=0.1),1,0)))</f>
        <v/>
      </c>
      <c r="AJ143" s="164" t="str">
        <f t="array" ref="AJ143">IF($D143="","",IF(AND(M143&gt;=0.1,I143="nie",Oprávnené_výdavky_obnova!DJ145&gt;=0.1,OR($M$11=Smrek)),0,IF(AND(Oprávnené_výdavky_obnova!DJ145&gt;=0.1,M143&gt;=0.1),1,0)))</f>
        <v/>
      </c>
      <c r="AK143" s="164" t="str">
        <f t="array" ref="AK143">IF($D143="","",IF(AND(N143&gt;=0.1,I143="nie",Oprávnené_výdavky_obnova!DK145&gt;=0.1,OR($N$11=Smrek)),0,IF(AND(Oprávnené_výdavky_obnova!DK145&gt;=0.1,N143&gt;=0.1),1,0)))</f>
        <v/>
      </c>
      <c r="AL143" s="164" t="str">
        <f t="array" ref="AL143">IF($D143="","",IF(AND(O143&gt;=0.1,I143="nie",Oprávnené_výdavky_obnova!DL145&gt;=0.1,OR($O$11=Smrek)),0,IF(AND(Oprávnené_výdavky_obnova!DL145&gt;=0.1,O143&gt;=0.1),1,0)))</f>
        <v/>
      </c>
      <c r="AM143" s="164" t="str">
        <f t="array" ref="AM143">IF($D143="","",IF(AND(P143&gt;=0.1,I143="nie",Oprávnené_výdavky_obnova!DM145&gt;=0.1,OR($P$11=Smrek)),0,IF(AND(Oprávnené_výdavky_obnova!DM145&gt;=0.1,P143&gt;=0.1),1,0)))</f>
        <v/>
      </c>
      <c r="AN143" s="164" t="str">
        <f t="array" ref="AN143">IF($D143="","",IF(AND(Q143&gt;=0.1,I143="nie",Oprávnené_výdavky_obnova!DN145&gt;=0.1,OR($Q$11=Smrek)),0,IF(AND(Oprávnené_výdavky_obnova!DN145&gt;=0.1,Q143&gt;=0.1),1,0)))</f>
        <v/>
      </c>
      <c r="AO143" s="164" t="str">
        <f t="array" ref="AO143">IF($D143="","",IF(AND(R143&gt;=0.1,I143="nie",Oprávnené_výdavky_obnova!DO145&gt;=0.1,OR($R$11=Smrek)),0,IF(AND(Oprávnené_výdavky_obnova!DO145&gt;=0.1,R143&gt;=0.1),1,0)))</f>
        <v/>
      </c>
      <c r="AP143" s="164" t="str">
        <f t="array" ref="AP143">IF($D143="","",IF(AND(S143&gt;=0.1,I143="nie",Oprávnené_výdavky_obnova!DP145&gt;=0.1,OR($S$11=Smrek)),0,IF(AND(Oprávnené_výdavky_obnova!DP145&gt;=0.1,S143&gt;=0.1),1,0)))</f>
        <v/>
      </c>
      <c r="AQ143" s="164">
        <f t="shared" si="18"/>
        <v>0</v>
      </c>
      <c r="AR143" s="132">
        <f t="shared" si="19"/>
        <v>0</v>
      </c>
      <c r="AS143" s="132" t="str">
        <f t="shared" si="20"/>
        <v/>
      </c>
      <c r="AT143" s="164">
        <f>IF(AND(J143="",OR(Oprávnené_výdavky_obnova!CW145&gt;0,Oprávnené_výdavky_obnova!DG145&gt;0)),1,0)</f>
        <v>0</v>
      </c>
      <c r="AU143" s="164">
        <f>IF(AND(K143="",OR(Oprávnené_výdavky_obnova!CX145&gt;0,Oprávnené_výdavky_obnova!DH145&gt;0)),1,0)</f>
        <v>0</v>
      </c>
      <c r="AV143" s="164">
        <f>IF(AND(L143="",OR(Oprávnené_výdavky_obnova!CY145&gt;0,Oprávnené_výdavky_obnova!DI145&gt;0)),1,0)</f>
        <v>0</v>
      </c>
      <c r="AW143" s="164">
        <f>IF(AND(M143="",OR(Oprávnené_výdavky_obnova!CZ145&gt;0,Oprávnené_výdavky_obnova!DJ145&gt;0)),1,0)</f>
        <v>0</v>
      </c>
      <c r="AX143" s="164">
        <f>IF(AND(N143="",OR(Oprávnené_výdavky_obnova!DA145&gt;0,Oprávnené_výdavky_obnova!DK145&gt;0)),1,0)</f>
        <v>0</v>
      </c>
      <c r="AY143" s="164">
        <f>IF(AND(O143="",OR(Oprávnené_výdavky_obnova!DB145&gt;0,Oprávnené_výdavky_obnova!DL145&gt;0)),1,0)</f>
        <v>0</v>
      </c>
      <c r="AZ143" s="164">
        <f>IF(AND(P143="",OR(Oprávnené_výdavky_obnova!DC145&gt;0,Oprávnené_výdavky_obnova!DM145&gt;0)),1,0)</f>
        <v>0</v>
      </c>
      <c r="BA143" s="164">
        <f>IF(AND(Q143="",OR(Oprávnené_výdavky_obnova!DD145&gt;0,Oprávnené_výdavky_obnova!DN145&gt;0)),1,0)</f>
        <v>0</v>
      </c>
      <c r="BB143" s="164">
        <f>IF(AND(R143="",OR(Oprávnené_výdavky_obnova!DE145&gt;0,Oprávnené_výdavky_obnova!DO145&gt;0)),1,0)</f>
        <v>0</v>
      </c>
      <c r="BC143" s="164">
        <f>IF(AND(S143="",OR(Oprávnené_výdavky_obnova!DF145&gt;0,Oprávnené_výdavky_obnova!DP145&gt;0)),1,0)</f>
        <v>0</v>
      </c>
      <c r="BE143" s="132">
        <f t="array" ref="BE143">IF(AND($J$13=Smrek,OR(V143&gt;=0.3,AG143&gt;=0.1)),1,0)</f>
        <v>0</v>
      </c>
      <c r="BF143" s="132">
        <f t="array" ref="BF143">IF(AND($JK143=Smrek,OR(W143&gt;=0.3,AH143&gt;=0.1)),1,0)</f>
        <v>0</v>
      </c>
      <c r="BG143" s="132">
        <f t="array" ref="BG143">IF(AND($L$13=Smrek,OR(X143&gt;=0.3,AI143&gt;=0.1)),1,0)</f>
        <v>0</v>
      </c>
      <c r="BH143" s="132">
        <f t="array" ref="BH143">IF(AND($M$13=Smrek,OR(Y143&gt;=0.3,AJ143&gt;=0.1)),1,0)</f>
        <v>0</v>
      </c>
      <c r="BI143" s="132">
        <f t="array" ref="BI143">IF(AND($N$13=Smrek,OR(Z143&gt;=0.3,AK143&gt;=0.1)),1,0)</f>
        <v>0</v>
      </c>
      <c r="BJ143" s="132">
        <f t="array" ref="BJ143">IF(AND($O$13=Smrek,OR(AA143&gt;=0.3,AL143&gt;=0.1)),1,0)</f>
        <v>0</v>
      </c>
      <c r="BK143" s="132">
        <f t="array" ref="BK143">IF(AND($P$13=Smrek,OR(AB143&gt;=0.3,AM143&gt;=0.1)),1,0)</f>
        <v>0</v>
      </c>
      <c r="BL143" s="132">
        <f t="array" ref="BL143">IF(AND($Q$13=Smrek,OR(AC143&gt;=0.3,AN143&gt;=0.1)),1,0)</f>
        <v>0</v>
      </c>
      <c r="BM143" s="132">
        <f t="array" ref="BM143">IF(AND($R$13=Smrek,OR(AD143&gt;=0.3,AO143&gt;=0.1)),1,0)</f>
        <v>0</v>
      </c>
      <c r="BN143" s="132">
        <f t="array" ref="BN143">IF(AND($S$13=Smrek,OR(AE143&gt;=0.3,AP143&gt;=0.1)),1,0)</f>
        <v>0</v>
      </c>
      <c r="BO143" s="206" t="str">
        <f t="shared" si="21"/>
        <v/>
      </c>
    </row>
    <row r="144" spans="1:67" ht="17.100000000000001" customHeight="1" x14ac:dyDescent="0.25">
      <c r="A144" s="144">
        <v>132</v>
      </c>
      <c r="B144" s="180" t="str">
        <f>IF(Oprávnené_výdavky_obnova!AL146="","",Oprávnené_výdavky_obnova!AN146)</f>
        <v/>
      </c>
      <c r="C144" s="181" t="str">
        <f>IF(Oprávnené_výdavky_obnova!AL146="","",Oprávnené_výdavky_obnova!B146)</f>
        <v/>
      </c>
      <c r="D144" s="182" t="str">
        <f>IF(Oprávnené_výdavky_obnova!AL146="","",Oprávnené_výdavky_obnova!AO146)</f>
        <v/>
      </c>
      <c r="E144" s="182" t="str">
        <f>IF(Oprávnené_výdavky_obnova!AL146="","",Oprávnené_výdavky_obnova!AP146)</f>
        <v/>
      </c>
      <c r="F144" s="182" t="str">
        <f>IF(Oprávnené_výdavky_obnova!AL146="","",Oprávnené_výdavky_obnova!AQ146)</f>
        <v/>
      </c>
      <c r="G144" s="183" t="str">
        <f>IF(Oprávnené_výdavky_obnova!AL146="","",Oprávnené_výdavky_obnova!I146)</f>
        <v/>
      </c>
      <c r="H144" s="208" t="str">
        <f>IF(D144="","",SUMIFS(Oprávnené_výdavky_obnova!$K$15:$K$214,JPRL,BO144,Oprávnené_výdavky_obnova!$J$15:$J$214,Oprávnené_výdavky_obnova!$CC$8)+SUMIFS(Oprávnené_výdavky_obnova!$K$15:$K$214,JPRL,BO144,Oprávnené_výdavky_obnova!$J$15:$J$214,Oprávnené_výdavky_obnova!$CC$9))</f>
        <v/>
      </c>
      <c r="I144" s="179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32">
        <f t="array" ref="T144">IF(AND(D144&lt;&gt;"",OR($J$11=Smrek,$K$11=Smrek,$L$11=Smrek,$M$11=Smrek,$N$11=Smrek,$O$11=Smrek,$P$11=Smrek,$Q$11=Smrek,$R$11=Smrek,$S$11=Smrek)),1,0)</f>
        <v>0</v>
      </c>
      <c r="U144" s="132">
        <f t="shared" si="16"/>
        <v>0</v>
      </c>
      <c r="V144" s="164" t="str">
        <f t="array" ref="V144">IF($D144="","",IF(AND(J144&gt;=0.3,I144="nie",Oprávnené_výdavky_obnova!DG146&gt;=0.3,OR($J$11=Smrek)),0,IF(AND(Oprávnené_výdavky_obnova!DG146&gt;=0.3,J144&gt;=0.3),1,0)))</f>
        <v/>
      </c>
      <c r="W144" s="164" t="str">
        <f t="array" ref="W144">IF($D144="","",IF(AND(K144&gt;=0.3,I144="nie",Oprávnené_výdavky_obnova!DH146&gt;=0.3,OR($K$11=Smrek)),0,IF(AND(Oprávnené_výdavky_obnova!DH146&gt;=0.3,K144&gt;=0.3),1,0)))</f>
        <v/>
      </c>
      <c r="X144" s="164" t="str">
        <f t="array" ref="X144">IF($D144="","",IF(AND(L144&gt;=0.3,I144="nie",Oprávnené_výdavky_obnova!DI146&gt;=0.3,OR($L$11=Smrek)),0,IF(AND(Oprávnené_výdavky_obnova!DI146&gt;=0.3,L144&gt;=0.3),1,0)))</f>
        <v/>
      </c>
      <c r="Y144" s="164" t="str">
        <f t="array" ref="Y144">IF($D144="","",IF(AND(M144&gt;=0.3,I144="nie",Oprávnené_výdavky_obnova!DJ146&gt;=0.3,OR($M$11=Smrek)),0,IF(AND(Oprávnené_výdavky_obnova!DJ146&gt;=0.3,M144&gt;=0.3),1,0)))</f>
        <v/>
      </c>
      <c r="Z144" s="164" t="str">
        <f t="array" ref="Z144">IF($D144="","",IF(AND(N144&gt;=0.3,I144="nie",Oprávnené_výdavky_obnova!DK146&gt;=0.3,OR($N$11=Smrek)),0,IF(AND(Oprávnené_výdavky_obnova!DK146&gt;=0.3,N144&gt;=0.3),1,0)))</f>
        <v/>
      </c>
      <c r="AA144" s="164" t="str">
        <f t="array" ref="AA144">IF($D144="","",IF(AND(O144&gt;=0.3,I144="nie",Oprávnené_výdavky_obnova!DL146&gt;=0.3,OR($O$11=Smrek)),0,IF(AND(Oprávnené_výdavky_obnova!DL146&gt;=0.3,O144&gt;=0.3),1,0)))</f>
        <v/>
      </c>
      <c r="AB144" s="164" t="str">
        <f t="array" ref="AB144">IF($D144="","",IF(AND(P144&gt;=0.3,I144="nie",Oprávnené_výdavky_obnova!DM146&gt;=0.3,OR($P$11=Smrek)),0,IF(AND(Oprávnené_výdavky_obnova!DM146&gt;=0.3,P144&gt;=0.3),1,0)))</f>
        <v/>
      </c>
      <c r="AC144" s="164" t="str">
        <f t="array" ref="AC144">IF($D144="","",IF(AND(Q144&gt;=0.3,I144="nie",Oprávnené_výdavky_obnova!DN146&gt;=0.3,OR($Q$11=Smrek)),0,IF(AND(Oprávnené_výdavky_obnova!DN146&gt;=0.3,Q144&gt;=0.3),1,0)))</f>
        <v/>
      </c>
      <c r="AD144" s="164" t="str">
        <f t="array" ref="AD144">IF($D144="","",IF(AND(R144&gt;=0.3,I144="nie",Oprávnené_výdavky_obnova!DO146&gt;=0.3,OR($R$11=Smrek)),0,IF(AND(Oprávnené_výdavky_obnova!DO146&gt;=0.3,R144&gt;=0.3),1,0)))</f>
        <v/>
      </c>
      <c r="AE144" s="164" t="str">
        <f t="array" ref="AE144">IF($D144="","",IF(AND(S144&gt;=0.3,I144="nie",Oprávnené_výdavky_obnova!DP146&gt;=0.3,OR($S$11=Smrek)),0,IF(AND(Oprávnené_výdavky_obnova!DP146&gt;=0.3,S144&gt;=0.3),1,0)))</f>
        <v/>
      </c>
      <c r="AF144" s="164">
        <f t="shared" si="17"/>
        <v>0</v>
      </c>
      <c r="AG144" s="164" t="str">
        <f t="array" ref="AG144">IF($D144="","",IF(AND(J144&gt;=0.1,I144="nie",Oprávnené_výdavky_obnova!DG146&gt;=0.1,OR($J$11=Smrek)),0,IF(AND(Oprávnené_výdavky_obnova!DG146&gt;=0.1,J144&gt;=0.1),1,0)))</f>
        <v/>
      </c>
      <c r="AH144" s="164" t="str">
        <f t="array" ref="AH144">IF($D144="","",IF(AND(K144&gt;=0.1,I144="nie",Oprávnené_výdavky_obnova!DH146&gt;=0.1,OR($K$11=Smrek)),0,IF(AND(Oprávnené_výdavky_obnova!DH146&gt;=0.1,K144&gt;=0.1),1,0)))</f>
        <v/>
      </c>
      <c r="AI144" s="164" t="str">
        <f t="array" ref="AI144">IF($D144="","",IF(AND(L144&gt;=0.1,I144="nie",Oprávnené_výdavky_obnova!DI146&gt;=0.1,OR($L$11=Smrek)),0,IF(AND(Oprávnené_výdavky_obnova!DI146&gt;=0.1,L144&gt;=0.1),1,0)))</f>
        <v/>
      </c>
      <c r="AJ144" s="164" t="str">
        <f t="array" ref="AJ144">IF($D144="","",IF(AND(M144&gt;=0.1,I144="nie",Oprávnené_výdavky_obnova!DJ146&gt;=0.1,OR($M$11=Smrek)),0,IF(AND(Oprávnené_výdavky_obnova!DJ146&gt;=0.1,M144&gt;=0.1),1,0)))</f>
        <v/>
      </c>
      <c r="AK144" s="164" t="str">
        <f t="array" ref="AK144">IF($D144="","",IF(AND(N144&gt;=0.1,I144="nie",Oprávnené_výdavky_obnova!DK146&gt;=0.1,OR($N$11=Smrek)),0,IF(AND(Oprávnené_výdavky_obnova!DK146&gt;=0.1,N144&gt;=0.1),1,0)))</f>
        <v/>
      </c>
      <c r="AL144" s="164" t="str">
        <f t="array" ref="AL144">IF($D144="","",IF(AND(O144&gt;=0.1,I144="nie",Oprávnené_výdavky_obnova!DL146&gt;=0.1,OR($O$11=Smrek)),0,IF(AND(Oprávnené_výdavky_obnova!DL146&gt;=0.1,O144&gt;=0.1),1,0)))</f>
        <v/>
      </c>
      <c r="AM144" s="164" t="str">
        <f t="array" ref="AM144">IF($D144="","",IF(AND(P144&gt;=0.1,I144="nie",Oprávnené_výdavky_obnova!DM146&gt;=0.1,OR($P$11=Smrek)),0,IF(AND(Oprávnené_výdavky_obnova!DM146&gt;=0.1,P144&gt;=0.1),1,0)))</f>
        <v/>
      </c>
      <c r="AN144" s="164" t="str">
        <f t="array" ref="AN144">IF($D144="","",IF(AND(Q144&gt;=0.1,I144="nie",Oprávnené_výdavky_obnova!DN146&gt;=0.1,OR($Q$11=Smrek)),0,IF(AND(Oprávnené_výdavky_obnova!DN146&gt;=0.1,Q144&gt;=0.1),1,0)))</f>
        <v/>
      </c>
      <c r="AO144" s="164" t="str">
        <f t="array" ref="AO144">IF($D144="","",IF(AND(R144&gt;=0.1,I144="nie",Oprávnené_výdavky_obnova!DO146&gt;=0.1,OR($R$11=Smrek)),0,IF(AND(Oprávnené_výdavky_obnova!DO146&gt;=0.1,R144&gt;=0.1),1,0)))</f>
        <v/>
      </c>
      <c r="AP144" s="164" t="str">
        <f t="array" ref="AP144">IF($D144="","",IF(AND(S144&gt;=0.1,I144="nie",Oprávnené_výdavky_obnova!DP146&gt;=0.1,OR($S$11=Smrek)),0,IF(AND(Oprávnené_výdavky_obnova!DP146&gt;=0.1,S144&gt;=0.1),1,0)))</f>
        <v/>
      </c>
      <c r="AQ144" s="164">
        <f t="shared" si="18"/>
        <v>0</v>
      </c>
      <c r="AR144" s="132">
        <f t="shared" si="19"/>
        <v>0</v>
      </c>
      <c r="AS144" s="132" t="str">
        <f t="shared" si="20"/>
        <v/>
      </c>
      <c r="AT144" s="164">
        <f>IF(AND(J144="",OR(Oprávnené_výdavky_obnova!CW146&gt;0,Oprávnené_výdavky_obnova!DG146&gt;0)),1,0)</f>
        <v>0</v>
      </c>
      <c r="AU144" s="164">
        <f>IF(AND(K144="",OR(Oprávnené_výdavky_obnova!CX146&gt;0,Oprávnené_výdavky_obnova!DH146&gt;0)),1,0)</f>
        <v>0</v>
      </c>
      <c r="AV144" s="164">
        <f>IF(AND(L144="",OR(Oprávnené_výdavky_obnova!CY146&gt;0,Oprávnené_výdavky_obnova!DI146&gt;0)),1,0)</f>
        <v>0</v>
      </c>
      <c r="AW144" s="164">
        <f>IF(AND(M144="",OR(Oprávnené_výdavky_obnova!CZ146&gt;0,Oprávnené_výdavky_obnova!DJ146&gt;0)),1,0)</f>
        <v>0</v>
      </c>
      <c r="AX144" s="164">
        <f>IF(AND(N144="",OR(Oprávnené_výdavky_obnova!DA146&gt;0,Oprávnené_výdavky_obnova!DK146&gt;0)),1,0)</f>
        <v>0</v>
      </c>
      <c r="AY144" s="164">
        <f>IF(AND(O144="",OR(Oprávnené_výdavky_obnova!DB146&gt;0,Oprávnené_výdavky_obnova!DL146&gt;0)),1,0)</f>
        <v>0</v>
      </c>
      <c r="AZ144" s="164">
        <f>IF(AND(P144="",OR(Oprávnené_výdavky_obnova!DC146&gt;0,Oprávnené_výdavky_obnova!DM146&gt;0)),1,0)</f>
        <v>0</v>
      </c>
      <c r="BA144" s="164">
        <f>IF(AND(Q144="",OR(Oprávnené_výdavky_obnova!DD146&gt;0,Oprávnené_výdavky_obnova!DN146&gt;0)),1,0)</f>
        <v>0</v>
      </c>
      <c r="BB144" s="164">
        <f>IF(AND(R144="",OR(Oprávnené_výdavky_obnova!DE146&gt;0,Oprávnené_výdavky_obnova!DO146&gt;0)),1,0)</f>
        <v>0</v>
      </c>
      <c r="BC144" s="164">
        <f>IF(AND(S144="",OR(Oprávnené_výdavky_obnova!DF146&gt;0,Oprávnené_výdavky_obnova!DP146&gt;0)),1,0)</f>
        <v>0</v>
      </c>
      <c r="BE144" s="132">
        <f t="array" ref="BE144">IF(AND($J$13=Smrek,OR(V144&gt;=0.3,AG144&gt;=0.1)),1,0)</f>
        <v>0</v>
      </c>
      <c r="BF144" s="132">
        <f t="array" ref="BF144">IF(AND($JK144=Smrek,OR(W144&gt;=0.3,AH144&gt;=0.1)),1,0)</f>
        <v>0</v>
      </c>
      <c r="BG144" s="132">
        <f t="array" ref="BG144">IF(AND($L$13=Smrek,OR(X144&gt;=0.3,AI144&gt;=0.1)),1,0)</f>
        <v>0</v>
      </c>
      <c r="BH144" s="132">
        <f t="array" ref="BH144">IF(AND($M$13=Smrek,OR(Y144&gt;=0.3,AJ144&gt;=0.1)),1,0)</f>
        <v>0</v>
      </c>
      <c r="BI144" s="132">
        <f t="array" ref="BI144">IF(AND($N$13=Smrek,OR(Z144&gt;=0.3,AK144&gt;=0.1)),1,0)</f>
        <v>0</v>
      </c>
      <c r="BJ144" s="132">
        <f t="array" ref="BJ144">IF(AND($O$13=Smrek,OR(AA144&gt;=0.3,AL144&gt;=0.1)),1,0)</f>
        <v>0</v>
      </c>
      <c r="BK144" s="132">
        <f t="array" ref="BK144">IF(AND($P$13=Smrek,OR(AB144&gt;=0.3,AM144&gt;=0.1)),1,0)</f>
        <v>0</v>
      </c>
      <c r="BL144" s="132">
        <f t="array" ref="BL144">IF(AND($Q$13=Smrek,OR(AC144&gt;=0.3,AN144&gt;=0.1)),1,0)</f>
        <v>0</v>
      </c>
      <c r="BM144" s="132">
        <f t="array" ref="BM144">IF(AND($R$13=Smrek,OR(AD144&gt;=0.3,AO144&gt;=0.1)),1,0)</f>
        <v>0</v>
      </c>
      <c r="BN144" s="132">
        <f t="array" ref="BN144">IF(AND($S$13=Smrek,OR(AE144&gt;=0.3,AP144&gt;=0.1)),1,0)</f>
        <v>0</v>
      </c>
      <c r="BO144" s="206" t="str">
        <f t="shared" si="21"/>
        <v/>
      </c>
    </row>
    <row r="145" spans="1:67" ht="17.100000000000001" customHeight="1" x14ac:dyDescent="0.25">
      <c r="A145" s="144">
        <v>133</v>
      </c>
      <c r="B145" s="180" t="str">
        <f>IF(Oprávnené_výdavky_obnova!AL147="","",Oprávnené_výdavky_obnova!AN147)</f>
        <v/>
      </c>
      <c r="C145" s="181" t="str">
        <f>IF(Oprávnené_výdavky_obnova!AL147="","",Oprávnené_výdavky_obnova!B147)</f>
        <v/>
      </c>
      <c r="D145" s="182" t="str">
        <f>IF(Oprávnené_výdavky_obnova!AL147="","",Oprávnené_výdavky_obnova!AO147)</f>
        <v/>
      </c>
      <c r="E145" s="182" t="str">
        <f>IF(Oprávnené_výdavky_obnova!AL147="","",Oprávnené_výdavky_obnova!AP147)</f>
        <v/>
      </c>
      <c r="F145" s="182" t="str">
        <f>IF(Oprávnené_výdavky_obnova!AL147="","",Oprávnené_výdavky_obnova!AQ147)</f>
        <v/>
      </c>
      <c r="G145" s="183" t="str">
        <f>IF(Oprávnené_výdavky_obnova!AL147="","",Oprávnené_výdavky_obnova!I147)</f>
        <v/>
      </c>
      <c r="H145" s="208" t="str">
        <f>IF(D145="","",SUMIFS(Oprávnené_výdavky_obnova!$K$15:$K$214,JPRL,BO145,Oprávnené_výdavky_obnova!$J$15:$J$214,Oprávnené_výdavky_obnova!$CC$8)+SUMIFS(Oprávnené_výdavky_obnova!$K$15:$K$214,JPRL,BO145,Oprávnené_výdavky_obnova!$J$15:$J$214,Oprávnené_výdavky_obnova!$CC$9))</f>
        <v/>
      </c>
      <c r="I145" s="179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32">
        <f t="array" ref="T145">IF(AND(D145&lt;&gt;"",OR($J$11=Smrek,$K$11=Smrek,$L$11=Smrek,$M$11=Smrek,$N$11=Smrek,$O$11=Smrek,$P$11=Smrek,$Q$11=Smrek,$R$11=Smrek,$S$11=Smrek)),1,0)</f>
        <v>0</v>
      </c>
      <c r="U145" s="132">
        <f t="shared" si="16"/>
        <v>0</v>
      </c>
      <c r="V145" s="164" t="str">
        <f t="array" ref="V145">IF($D145="","",IF(AND(J145&gt;=0.3,I145="nie",Oprávnené_výdavky_obnova!DG147&gt;=0.3,OR($J$11=Smrek)),0,IF(AND(Oprávnené_výdavky_obnova!DG147&gt;=0.3,J145&gt;=0.3),1,0)))</f>
        <v/>
      </c>
      <c r="W145" s="164" t="str">
        <f t="array" ref="W145">IF($D145="","",IF(AND(K145&gt;=0.3,I145="nie",Oprávnené_výdavky_obnova!DH147&gt;=0.3,OR($K$11=Smrek)),0,IF(AND(Oprávnené_výdavky_obnova!DH147&gt;=0.3,K145&gt;=0.3),1,0)))</f>
        <v/>
      </c>
      <c r="X145" s="164" t="str">
        <f t="array" ref="X145">IF($D145="","",IF(AND(L145&gt;=0.3,I145="nie",Oprávnené_výdavky_obnova!DI147&gt;=0.3,OR($L$11=Smrek)),0,IF(AND(Oprávnené_výdavky_obnova!DI147&gt;=0.3,L145&gt;=0.3),1,0)))</f>
        <v/>
      </c>
      <c r="Y145" s="164" t="str">
        <f t="array" ref="Y145">IF($D145="","",IF(AND(M145&gt;=0.3,I145="nie",Oprávnené_výdavky_obnova!DJ147&gt;=0.3,OR($M$11=Smrek)),0,IF(AND(Oprávnené_výdavky_obnova!DJ147&gt;=0.3,M145&gt;=0.3),1,0)))</f>
        <v/>
      </c>
      <c r="Z145" s="164" t="str">
        <f t="array" ref="Z145">IF($D145="","",IF(AND(N145&gt;=0.3,I145="nie",Oprávnené_výdavky_obnova!DK147&gt;=0.3,OR($N$11=Smrek)),0,IF(AND(Oprávnené_výdavky_obnova!DK147&gt;=0.3,N145&gt;=0.3),1,0)))</f>
        <v/>
      </c>
      <c r="AA145" s="164" t="str">
        <f t="array" ref="AA145">IF($D145="","",IF(AND(O145&gt;=0.3,I145="nie",Oprávnené_výdavky_obnova!DL147&gt;=0.3,OR($O$11=Smrek)),0,IF(AND(Oprávnené_výdavky_obnova!DL147&gt;=0.3,O145&gt;=0.3),1,0)))</f>
        <v/>
      </c>
      <c r="AB145" s="164" t="str">
        <f t="array" ref="AB145">IF($D145="","",IF(AND(P145&gt;=0.3,I145="nie",Oprávnené_výdavky_obnova!DM147&gt;=0.3,OR($P$11=Smrek)),0,IF(AND(Oprávnené_výdavky_obnova!DM147&gt;=0.3,P145&gt;=0.3),1,0)))</f>
        <v/>
      </c>
      <c r="AC145" s="164" t="str">
        <f t="array" ref="AC145">IF($D145="","",IF(AND(Q145&gt;=0.3,I145="nie",Oprávnené_výdavky_obnova!DN147&gt;=0.3,OR($Q$11=Smrek)),0,IF(AND(Oprávnené_výdavky_obnova!DN147&gt;=0.3,Q145&gt;=0.3),1,0)))</f>
        <v/>
      </c>
      <c r="AD145" s="164" t="str">
        <f t="array" ref="AD145">IF($D145="","",IF(AND(R145&gt;=0.3,I145="nie",Oprávnené_výdavky_obnova!DO147&gt;=0.3,OR($R$11=Smrek)),0,IF(AND(Oprávnené_výdavky_obnova!DO147&gt;=0.3,R145&gt;=0.3),1,0)))</f>
        <v/>
      </c>
      <c r="AE145" s="164" t="str">
        <f t="array" ref="AE145">IF($D145="","",IF(AND(S145&gt;=0.3,I145="nie",Oprávnené_výdavky_obnova!DP147&gt;=0.3,OR($S$11=Smrek)),0,IF(AND(Oprávnené_výdavky_obnova!DP147&gt;=0.3,S145&gt;=0.3),1,0)))</f>
        <v/>
      </c>
      <c r="AF145" s="164">
        <f t="shared" si="17"/>
        <v>0</v>
      </c>
      <c r="AG145" s="164" t="str">
        <f t="array" ref="AG145">IF($D145="","",IF(AND(J145&gt;=0.1,I145="nie",Oprávnené_výdavky_obnova!DG147&gt;=0.1,OR($J$11=Smrek)),0,IF(AND(Oprávnené_výdavky_obnova!DG147&gt;=0.1,J145&gt;=0.1),1,0)))</f>
        <v/>
      </c>
      <c r="AH145" s="164" t="str">
        <f t="array" ref="AH145">IF($D145="","",IF(AND(K145&gt;=0.1,I145="nie",Oprávnené_výdavky_obnova!DH147&gt;=0.1,OR($K$11=Smrek)),0,IF(AND(Oprávnené_výdavky_obnova!DH147&gt;=0.1,K145&gt;=0.1),1,0)))</f>
        <v/>
      </c>
      <c r="AI145" s="164" t="str">
        <f t="array" ref="AI145">IF($D145="","",IF(AND(L145&gt;=0.1,I145="nie",Oprávnené_výdavky_obnova!DI147&gt;=0.1,OR($L$11=Smrek)),0,IF(AND(Oprávnené_výdavky_obnova!DI147&gt;=0.1,L145&gt;=0.1),1,0)))</f>
        <v/>
      </c>
      <c r="AJ145" s="164" t="str">
        <f t="array" ref="AJ145">IF($D145="","",IF(AND(M145&gt;=0.1,I145="nie",Oprávnené_výdavky_obnova!DJ147&gt;=0.1,OR($M$11=Smrek)),0,IF(AND(Oprávnené_výdavky_obnova!DJ147&gt;=0.1,M145&gt;=0.1),1,0)))</f>
        <v/>
      </c>
      <c r="AK145" s="164" t="str">
        <f t="array" ref="AK145">IF($D145="","",IF(AND(N145&gt;=0.1,I145="nie",Oprávnené_výdavky_obnova!DK147&gt;=0.1,OR($N$11=Smrek)),0,IF(AND(Oprávnené_výdavky_obnova!DK147&gt;=0.1,N145&gt;=0.1),1,0)))</f>
        <v/>
      </c>
      <c r="AL145" s="164" t="str">
        <f t="array" ref="AL145">IF($D145="","",IF(AND(O145&gt;=0.1,I145="nie",Oprávnené_výdavky_obnova!DL147&gt;=0.1,OR($O$11=Smrek)),0,IF(AND(Oprávnené_výdavky_obnova!DL147&gt;=0.1,O145&gt;=0.1),1,0)))</f>
        <v/>
      </c>
      <c r="AM145" s="164" t="str">
        <f t="array" ref="AM145">IF($D145="","",IF(AND(P145&gt;=0.1,I145="nie",Oprávnené_výdavky_obnova!DM147&gt;=0.1,OR($P$11=Smrek)),0,IF(AND(Oprávnené_výdavky_obnova!DM147&gt;=0.1,P145&gt;=0.1),1,0)))</f>
        <v/>
      </c>
      <c r="AN145" s="164" t="str">
        <f t="array" ref="AN145">IF($D145="","",IF(AND(Q145&gt;=0.1,I145="nie",Oprávnené_výdavky_obnova!DN147&gt;=0.1,OR($Q$11=Smrek)),0,IF(AND(Oprávnené_výdavky_obnova!DN147&gt;=0.1,Q145&gt;=0.1),1,0)))</f>
        <v/>
      </c>
      <c r="AO145" s="164" t="str">
        <f t="array" ref="AO145">IF($D145="","",IF(AND(R145&gt;=0.1,I145="nie",Oprávnené_výdavky_obnova!DO147&gt;=0.1,OR($R$11=Smrek)),0,IF(AND(Oprávnené_výdavky_obnova!DO147&gt;=0.1,R145&gt;=0.1),1,0)))</f>
        <v/>
      </c>
      <c r="AP145" s="164" t="str">
        <f t="array" ref="AP145">IF($D145="","",IF(AND(S145&gt;=0.1,I145="nie",Oprávnené_výdavky_obnova!DP147&gt;=0.1,OR($S$11=Smrek)),0,IF(AND(Oprávnené_výdavky_obnova!DP147&gt;=0.1,S145&gt;=0.1),1,0)))</f>
        <v/>
      </c>
      <c r="AQ145" s="164">
        <f t="shared" si="18"/>
        <v>0</v>
      </c>
      <c r="AR145" s="132">
        <f t="shared" si="19"/>
        <v>0</v>
      </c>
      <c r="AS145" s="132" t="str">
        <f t="shared" si="20"/>
        <v/>
      </c>
      <c r="AT145" s="164">
        <f>IF(AND(J145="",OR(Oprávnené_výdavky_obnova!CW147&gt;0,Oprávnené_výdavky_obnova!DG147&gt;0)),1,0)</f>
        <v>0</v>
      </c>
      <c r="AU145" s="164">
        <f>IF(AND(K145="",OR(Oprávnené_výdavky_obnova!CX147&gt;0,Oprávnené_výdavky_obnova!DH147&gt;0)),1,0)</f>
        <v>0</v>
      </c>
      <c r="AV145" s="164">
        <f>IF(AND(L145="",OR(Oprávnené_výdavky_obnova!CY147&gt;0,Oprávnené_výdavky_obnova!DI147&gt;0)),1,0)</f>
        <v>0</v>
      </c>
      <c r="AW145" s="164">
        <f>IF(AND(M145="",OR(Oprávnené_výdavky_obnova!CZ147&gt;0,Oprávnené_výdavky_obnova!DJ147&gt;0)),1,0)</f>
        <v>0</v>
      </c>
      <c r="AX145" s="164">
        <f>IF(AND(N145="",OR(Oprávnené_výdavky_obnova!DA147&gt;0,Oprávnené_výdavky_obnova!DK147&gt;0)),1,0)</f>
        <v>0</v>
      </c>
      <c r="AY145" s="164">
        <f>IF(AND(O145="",OR(Oprávnené_výdavky_obnova!DB147&gt;0,Oprávnené_výdavky_obnova!DL147&gt;0)),1,0)</f>
        <v>0</v>
      </c>
      <c r="AZ145" s="164">
        <f>IF(AND(P145="",OR(Oprávnené_výdavky_obnova!DC147&gt;0,Oprávnené_výdavky_obnova!DM147&gt;0)),1,0)</f>
        <v>0</v>
      </c>
      <c r="BA145" s="164">
        <f>IF(AND(Q145="",OR(Oprávnené_výdavky_obnova!DD147&gt;0,Oprávnené_výdavky_obnova!DN147&gt;0)),1,0)</f>
        <v>0</v>
      </c>
      <c r="BB145" s="164">
        <f>IF(AND(R145="",OR(Oprávnené_výdavky_obnova!DE147&gt;0,Oprávnené_výdavky_obnova!DO147&gt;0)),1,0)</f>
        <v>0</v>
      </c>
      <c r="BC145" s="164">
        <f>IF(AND(S145="",OR(Oprávnené_výdavky_obnova!DF147&gt;0,Oprávnené_výdavky_obnova!DP147&gt;0)),1,0)</f>
        <v>0</v>
      </c>
      <c r="BE145" s="132">
        <f t="array" ref="BE145">IF(AND($J$13=Smrek,OR(V145&gt;=0.3,AG145&gt;=0.1)),1,0)</f>
        <v>0</v>
      </c>
      <c r="BF145" s="132">
        <f t="array" ref="BF145">IF(AND($JK145=Smrek,OR(W145&gt;=0.3,AH145&gt;=0.1)),1,0)</f>
        <v>0</v>
      </c>
      <c r="BG145" s="132">
        <f t="array" ref="BG145">IF(AND($L$13=Smrek,OR(X145&gt;=0.3,AI145&gt;=0.1)),1,0)</f>
        <v>0</v>
      </c>
      <c r="BH145" s="132">
        <f t="array" ref="BH145">IF(AND($M$13=Smrek,OR(Y145&gt;=0.3,AJ145&gt;=0.1)),1,0)</f>
        <v>0</v>
      </c>
      <c r="BI145" s="132">
        <f t="array" ref="BI145">IF(AND($N$13=Smrek,OR(Z145&gt;=0.3,AK145&gt;=0.1)),1,0)</f>
        <v>0</v>
      </c>
      <c r="BJ145" s="132">
        <f t="array" ref="BJ145">IF(AND($O$13=Smrek,OR(AA145&gt;=0.3,AL145&gt;=0.1)),1,0)</f>
        <v>0</v>
      </c>
      <c r="BK145" s="132">
        <f t="array" ref="BK145">IF(AND($P$13=Smrek,OR(AB145&gt;=0.3,AM145&gt;=0.1)),1,0)</f>
        <v>0</v>
      </c>
      <c r="BL145" s="132">
        <f t="array" ref="BL145">IF(AND($Q$13=Smrek,OR(AC145&gt;=0.3,AN145&gt;=0.1)),1,0)</f>
        <v>0</v>
      </c>
      <c r="BM145" s="132">
        <f t="array" ref="BM145">IF(AND($R$13=Smrek,OR(AD145&gt;=0.3,AO145&gt;=0.1)),1,0)</f>
        <v>0</v>
      </c>
      <c r="BN145" s="132">
        <f t="array" ref="BN145">IF(AND($S$13=Smrek,OR(AE145&gt;=0.3,AP145&gt;=0.1)),1,0)</f>
        <v>0</v>
      </c>
      <c r="BO145" s="206" t="str">
        <f t="shared" si="21"/>
        <v/>
      </c>
    </row>
    <row r="146" spans="1:67" ht="17.100000000000001" customHeight="1" x14ac:dyDescent="0.25">
      <c r="A146" s="144">
        <v>134</v>
      </c>
      <c r="B146" s="180" t="str">
        <f>IF(Oprávnené_výdavky_obnova!AL148="","",Oprávnené_výdavky_obnova!AN148)</f>
        <v/>
      </c>
      <c r="C146" s="181" t="str">
        <f>IF(Oprávnené_výdavky_obnova!AL148="","",Oprávnené_výdavky_obnova!B148)</f>
        <v/>
      </c>
      <c r="D146" s="182" t="str">
        <f>IF(Oprávnené_výdavky_obnova!AL148="","",Oprávnené_výdavky_obnova!AO148)</f>
        <v/>
      </c>
      <c r="E146" s="182" t="str">
        <f>IF(Oprávnené_výdavky_obnova!AL148="","",Oprávnené_výdavky_obnova!AP148)</f>
        <v/>
      </c>
      <c r="F146" s="182" t="str">
        <f>IF(Oprávnené_výdavky_obnova!AL148="","",Oprávnené_výdavky_obnova!AQ148)</f>
        <v/>
      </c>
      <c r="G146" s="183" t="str">
        <f>IF(Oprávnené_výdavky_obnova!AL148="","",Oprávnené_výdavky_obnova!I148)</f>
        <v/>
      </c>
      <c r="H146" s="208" t="str">
        <f>IF(D146="","",SUMIFS(Oprávnené_výdavky_obnova!$K$15:$K$214,JPRL,BO146,Oprávnené_výdavky_obnova!$J$15:$J$214,Oprávnené_výdavky_obnova!$CC$8)+SUMIFS(Oprávnené_výdavky_obnova!$K$15:$K$214,JPRL,BO146,Oprávnené_výdavky_obnova!$J$15:$J$214,Oprávnené_výdavky_obnova!$CC$9))</f>
        <v/>
      </c>
      <c r="I146" s="179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32">
        <f t="array" ref="T146">IF(AND(D146&lt;&gt;"",OR($J$11=Smrek,$K$11=Smrek,$L$11=Smrek,$M$11=Smrek,$N$11=Smrek,$O$11=Smrek,$P$11=Smrek,$Q$11=Smrek,$R$11=Smrek,$S$11=Smrek)),1,0)</f>
        <v>0</v>
      </c>
      <c r="U146" s="132">
        <f t="shared" si="16"/>
        <v>0</v>
      </c>
      <c r="V146" s="164" t="str">
        <f t="array" ref="V146">IF($D146="","",IF(AND(J146&gt;=0.3,I146="nie",Oprávnené_výdavky_obnova!DG148&gt;=0.3,OR($J$11=Smrek)),0,IF(AND(Oprávnené_výdavky_obnova!DG148&gt;=0.3,J146&gt;=0.3),1,0)))</f>
        <v/>
      </c>
      <c r="W146" s="164" t="str">
        <f t="array" ref="W146">IF($D146="","",IF(AND(K146&gt;=0.3,I146="nie",Oprávnené_výdavky_obnova!DH148&gt;=0.3,OR($K$11=Smrek)),0,IF(AND(Oprávnené_výdavky_obnova!DH148&gt;=0.3,K146&gt;=0.3),1,0)))</f>
        <v/>
      </c>
      <c r="X146" s="164" t="str">
        <f t="array" ref="X146">IF($D146="","",IF(AND(L146&gt;=0.3,I146="nie",Oprávnené_výdavky_obnova!DI148&gt;=0.3,OR($L$11=Smrek)),0,IF(AND(Oprávnené_výdavky_obnova!DI148&gt;=0.3,L146&gt;=0.3),1,0)))</f>
        <v/>
      </c>
      <c r="Y146" s="164" t="str">
        <f t="array" ref="Y146">IF($D146="","",IF(AND(M146&gt;=0.3,I146="nie",Oprávnené_výdavky_obnova!DJ148&gt;=0.3,OR($M$11=Smrek)),0,IF(AND(Oprávnené_výdavky_obnova!DJ148&gt;=0.3,M146&gt;=0.3),1,0)))</f>
        <v/>
      </c>
      <c r="Z146" s="164" t="str">
        <f t="array" ref="Z146">IF($D146="","",IF(AND(N146&gt;=0.3,I146="nie",Oprávnené_výdavky_obnova!DK148&gt;=0.3,OR($N$11=Smrek)),0,IF(AND(Oprávnené_výdavky_obnova!DK148&gt;=0.3,N146&gt;=0.3),1,0)))</f>
        <v/>
      </c>
      <c r="AA146" s="164" t="str">
        <f t="array" ref="AA146">IF($D146="","",IF(AND(O146&gt;=0.3,I146="nie",Oprávnené_výdavky_obnova!DL148&gt;=0.3,OR($O$11=Smrek)),0,IF(AND(Oprávnené_výdavky_obnova!DL148&gt;=0.3,O146&gt;=0.3),1,0)))</f>
        <v/>
      </c>
      <c r="AB146" s="164" t="str">
        <f t="array" ref="AB146">IF($D146="","",IF(AND(P146&gt;=0.3,I146="nie",Oprávnené_výdavky_obnova!DM148&gt;=0.3,OR($P$11=Smrek)),0,IF(AND(Oprávnené_výdavky_obnova!DM148&gt;=0.3,P146&gt;=0.3),1,0)))</f>
        <v/>
      </c>
      <c r="AC146" s="164" t="str">
        <f t="array" ref="AC146">IF($D146="","",IF(AND(Q146&gt;=0.3,I146="nie",Oprávnené_výdavky_obnova!DN148&gt;=0.3,OR($Q$11=Smrek)),0,IF(AND(Oprávnené_výdavky_obnova!DN148&gt;=0.3,Q146&gt;=0.3),1,0)))</f>
        <v/>
      </c>
      <c r="AD146" s="164" t="str">
        <f t="array" ref="AD146">IF($D146="","",IF(AND(R146&gt;=0.3,I146="nie",Oprávnené_výdavky_obnova!DO148&gt;=0.3,OR($R$11=Smrek)),0,IF(AND(Oprávnené_výdavky_obnova!DO148&gt;=0.3,R146&gt;=0.3),1,0)))</f>
        <v/>
      </c>
      <c r="AE146" s="164" t="str">
        <f t="array" ref="AE146">IF($D146="","",IF(AND(S146&gt;=0.3,I146="nie",Oprávnené_výdavky_obnova!DP148&gt;=0.3,OR($S$11=Smrek)),0,IF(AND(Oprávnené_výdavky_obnova!DP148&gt;=0.3,S146&gt;=0.3),1,0)))</f>
        <v/>
      </c>
      <c r="AF146" s="164">
        <f t="shared" si="17"/>
        <v>0</v>
      </c>
      <c r="AG146" s="164" t="str">
        <f t="array" ref="AG146">IF($D146="","",IF(AND(J146&gt;=0.1,I146="nie",Oprávnené_výdavky_obnova!DG148&gt;=0.1,OR($J$11=Smrek)),0,IF(AND(Oprávnené_výdavky_obnova!DG148&gt;=0.1,J146&gt;=0.1),1,0)))</f>
        <v/>
      </c>
      <c r="AH146" s="164" t="str">
        <f t="array" ref="AH146">IF($D146="","",IF(AND(K146&gt;=0.1,I146="nie",Oprávnené_výdavky_obnova!DH148&gt;=0.1,OR($K$11=Smrek)),0,IF(AND(Oprávnené_výdavky_obnova!DH148&gt;=0.1,K146&gt;=0.1),1,0)))</f>
        <v/>
      </c>
      <c r="AI146" s="164" t="str">
        <f t="array" ref="AI146">IF($D146="","",IF(AND(L146&gt;=0.1,I146="nie",Oprávnené_výdavky_obnova!DI148&gt;=0.1,OR($L$11=Smrek)),0,IF(AND(Oprávnené_výdavky_obnova!DI148&gt;=0.1,L146&gt;=0.1),1,0)))</f>
        <v/>
      </c>
      <c r="AJ146" s="164" t="str">
        <f t="array" ref="AJ146">IF($D146="","",IF(AND(M146&gt;=0.1,I146="nie",Oprávnené_výdavky_obnova!DJ148&gt;=0.1,OR($M$11=Smrek)),0,IF(AND(Oprávnené_výdavky_obnova!DJ148&gt;=0.1,M146&gt;=0.1),1,0)))</f>
        <v/>
      </c>
      <c r="AK146" s="164" t="str">
        <f t="array" ref="AK146">IF($D146="","",IF(AND(N146&gt;=0.1,I146="nie",Oprávnené_výdavky_obnova!DK148&gt;=0.1,OR($N$11=Smrek)),0,IF(AND(Oprávnené_výdavky_obnova!DK148&gt;=0.1,N146&gt;=0.1),1,0)))</f>
        <v/>
      </c>
      <c r="AL146" s="164" t="str">
        <f t="array" ref="AL146">IF($D146="","",IF(AND(O146&gt;=0.1,I146="nie",Oprávnené_výdavky_obnova!DL148&gt;=0.1,OR($O$11=Smrek)),0,IF(AND(Oprávnené_výdavky_obnova!DL148&gt;=0.1,O146&gt;=0.1),1,0)))</f>
        <v/>
      </c>
      <c r="AM146" s="164" t="str">
        <f t="array" ref="AM146">IF($D146="","",IF(AND(P146&gt;=0.1,I146="nie",Oprávnené_výdavky_obnova!DM148&gt;=0.1,OR($P$11=Smrek)),0,IF(AND(Oprávnené_výdavky_obnova!DM148&gt;=0.1,P146&gt;=0.1),1,0)))</f>
        <v/>
      </c>
      <c r="AN146" s="164" t="str">
        <f t="array" ref="AN146">IF($D146="","",IF(AND(Q146&gt;=0.1,I146="nie",Oprávnené_výdavky_obnova!DN148&gt;=0.1,OR($Q$11=Smrek)),0,IF(AND(Oprávnené_výdavky_obnova!DN148&gt;=0.1,Q146&gt;=0.1),1,0)))</f>
        <v/>
      </c>
      <c r="AO146" s="164" t="str">
        <f t="array" ref="AO146">IF($D146="","",IF(AND(R146&gt;=0.1,I146="nie",Oprávnené_výdavky_obnova!DO148&gt;=0.1,OR($R$11=Smrek)),0,IF(AND(Oprávnené_výdavky_obnova!DO148&gt;=0.1,R146&gt;=0.1),1,0)))</f>
        <v/>
      </c>
      <c r="AP146" s="164" t="str">
        <f t="array" ref="AP146">IF($D146="","",IF(AND(S146&gt;=0.1,I146="nie",Oprávnené_výdavky_obnova!DP148&gt;=0.1,OR($S$11=Smrek)),0,IF(AND(Oprávnené_výdavky_obnova!DP148&gt;=0.1,S146&gt;=0.1),1,0)))</f>
        <v/>
      </c>
      <c r="AQ146" s="164">
        <f t="shared" si="18"/>
        <v>0</v>
      </c>
      <c r="AR146" s="132">
        <f t="shared" si="19"/>
        <v>0</v>
      </c>
      <c r="AS146" s="132" t="str">
        <f t="shared" si="20"/>
        <v/>
      </c>
      <c r="AT146" s="164">
        <f>IF(AND(J146="",OR(Oprávnené_výdavky_obnova!CW148&gt;0,Oprávnené_výdavky_obnova!DG148&gt;0)),1,0)</f>
        <v>0</v>
      </c>
      <c r="AU146" s="164">
        <f>IF(AND(K146="",OR(Oprávnené_výdavky_obnova!CX148&gt;0,Oprávnené_výdavky_obnova!DH148&gt;0)),1,0)</f>
        <v>0</v>
      </c>
      <c r="AV146" s="164">
        <f>IF(AND(L146="",OR(Oprávnené_výdavky_obnova!CY148&gt;0,Oprávnené_výdavky_obnova!DI148&gt;0)),1,0)</f>
        <v>0</v>
      </c>
      <c r="AW146" s="164">
        <f>IF(AND(M146="",OR(Oprávnené_výdavky_obnova!CZ148&gt;0,Oprávnené_výdavky_obnova!DJ148&gt;0)),1,0)</f>
        <v>0</v>
      </c>
      <c r="AX146" s="164">
        <f>IF(AND(N146="",OR(Oprávnené_výdavky_obnova!DA148&gt;0,Oprávnené_výdavky_obnova!DK148&gt;0)),1,0)</f>
        <v>0</v>
      </c>
      <c r="AY146" s="164">
        <f>IF(AND(O146="",OR(Oprávnené_výdavky_obnova!DB148&gt;0,Oprávnené_výdavky_obnova!DL148&gt;0)),1,0)</f>
        <v>0</v>
      </c>
      <c r="AZ146" s="164">
        <f>IF(AND(P146="",OR(Oprávnené_výdavky_obnova!DC148&gt;0,Oprávnené_výdavky_obnova!DM148&gt;0)),1,0)</f>
        <v>0</v>
      </c>
      <c r="BA146" s="164">
        <f>IF(AND(Q146="",OR(Oprávnené_výdavky_obnova!DD148&gt;0,Oprávnené_výdavky_obnova!DN148&gt;0)),1,0)</f>
        <v>0</v>
      </c>
      <c r="BB146" s="164">
        <f>IF(AND(R146="",OR(Oprávnené_výdavky_obnova!DE148&gt;0,Oprávnené_výdavky_obnova!DO148&gt;0)),1,0)</f>
        <v>0</v>
      </c>
      <c r="BC146" s="164">
        <f>IF(AND(S146="",OR(Oprávnené_výdavky_obnova!DF148&gt;0,Oprávnené_výdavky_obnova!DP148&gt;0)),1,0)</f>
        <v>0</v>
      </c>
      <c r="BE146" s="132">
        <f t="array" ref="BE146">IF(AND($J$13=Smrek,OR(V146&gt;=0.3,AG146&gt;=0.1)),1,0)</f>
        <v>0</v>
      </c>
      <c r="BF146" s="132">
        <f t="array" ref="BF146">IF(AND($JK146=Smrek,OR(W146&gt;=0.3,AH146&gt;=0.1)),1,0)</f>
        <v>0</v>
      </c>
      <c r="BG146" s="132">
        <f t="array" ref="BG146">IF(AND($L$13=Smrek,OR(X146&gt;=0.3,AI146&gt;=0.1)),1,0)</f>
        <v>0</v>
      </c>
      <c r="BH146" s="132">
        <f t="array" ref="BH146">IF(AND($M$13=Smrek,OR(Y146&gt;=0.3,AJ146&gt;=0.1)),1,0)</f>
        <v>0</v>
      </c>
      <c r="BI146" s="132">
        <f t="array" ref="BI146">IF(AND($N$13=Smrek,OR(Z146&gt;=0.3,AK146&gt;=0.1)),1,0)</f>
        <v>0</v>
      </c>
      <c r="BJ146" s="132">
        <f t="array" ref="BJ146">IF(AND($O$13=Smrek,OR(AA146&gt;=0.3,AL146&gt;=0.1)),1,0)</f>
        <v>0</v>
      </c>
      <c r="BK146" s="132">
        <f t="array" ref="BK146">IF(AND($P$13=Smrek,OR(AB146&gt;=0.3,AM146&gt;=0.1)),1,0)</f>
        <v>0</v>
      </c>
      <c r="BL146" s="132">
        <f t="array" ref="BL146">IF(AND($Q$13=Smrek,OR(AC146&gt;=0.3,AN146&gt;=0.1)),1,0)</f>
        <v>0</v>
      </c>
      <c r="BM146" s="132">
        <f t="array" ref="BM146">IF(AND($R$13=Smrek,OR(AD146&gt;=0.3,AO146&gt;=0.1)),1,0)</f>
        <v>0</v>
      </c>
      <c r="BN146" s="132">
        <f t="array" ref="BN146">IF(AND($S$13=Smrek,OR(AE146&gt;=0.3,AP146&gt;=0.1)),1,0)</f>
        <v>0</v>
      </c>
      <c r="BO146" s="206" t="str">
        <f t="shared" si="21"/>
        <v/>
      </c>
    </row>
    <row r="147" spans="1:67" ht="17.100000000000001" customHeight="1" x14ac:dyDescent="0.25">
      <c r="A147" s="144">
        <v>135</v>
      </c>
      <c r="B147" s="180" t="str">
        <f>IF(Oprávnené_výdavky_obnova!AL149="","",Oprávnené_výdavky_obnova!AN149)</f>
        <v/>
      </c>
      <c r="C147" s="181" t="str">
        <f>IF(Oprávnené_výdavky_obnova!AL149="","",Oprávnené_výdavky_obnova!B149)</f>
        <v/>
      </c>
      <c r="D147" s="182" t="str">
        <f>IF(Oprávnené_výdavky_obnova!AL149="","",Oprávnené_výdavky_obnova!AO149)</f>
        <v/>
      </c>
      <c r="E147" s="182" t="str">
        <f>IF(Oprávnené_výdavky_obnova!AL149="","",Oprávnené_výdavky_obnova!AP149)</f>
        <v/>
      </c>
      <c r="F147" s="182" t="str">
        <f>IF(Oprávnené_výdavky_obnova!AL149="","",Oprávnené_výdavky_obnova!AQ149)</f>
        <v/>
      </c>
      <c r="G147" s="183" t="str">
        <f>IF(Oprávnené_výdavky_obnova!AL149="","",Oprávnené_výdavky_obnova!I149)</f>
        <v/>
      </c>
      <c r="H147" s="208" t="str">
        <f>IF(D147="","",SUMIFS(Oprávnené_výdavky_obnova!$K$15:$K$214,JPRL,BO147,Oprávnené_výdavky_obnova!$J$15:$J$214,Oprávnené_výdavky_obnova!$CC$8)+SUMIFS(Oprávnené_výdavky_obnova!$K$15:$K$214,JPRL,BO147,Oprávnené_výdavky_obnova!$J$15:$J$214,Oprávnené_výdavky_obnova!$CC$9))</f>
        <v/>
      </c>
      <c r="I147" s="179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32">
        <f t="array" ref="T147">IF(AND(D147&lt;&gt;"",OR($J$11=Smrek,$K$11=Smrek,$L$11=Smrek,$M$11=Smrek,$N$11=Smrek,$O$11=Smrek,$P$11=Smrek,$Q$11=Smrek,$R$11=Smrek,$S$11=Smrek)),1,0)</f>
        <v>0</v>
      </c>
      <c r="U147" s="132">
        <f t="shared" si="16"/>
        <v>0</v>
      </c>
      <c r="V147" s="164" t="str">
        <f t="array" ref="V147">IF($D147="","",IF(AND(J147&gt;=0.3,I147="nie",Oprávnené_výdavky_obnova!DG149&gt;=0.3,OR($J$11=Smrek)),0,IF(AND(Oprávnené_výdavky_obnova!DG149&gt;=0.3,J147&gt;=0.3),1,0)))</f>
        <v/>
      </c>
      <c r="W147" s="164" t="str">
        <f t="array" ref="W147">IF($D147="","",IF(AND(K147&gt;=0.3,I147="nie",Oprávnené_výdavky_obnova!DH149&gt;=0.3,OR($K$11=Smrek)),0,IF(AND(Oprávnené_výdavky_obnova!DH149&gt;=0.3,K147&gt;=0.3),1,0)))</f>
        <v/>
      </c>
      <c r="X147" s="164" t="str">
        <f t="array" ref="X147">IF($D147="","",IF(AND(L147&gt;=0.3,I147="nie",Oprávnené_výdavky_obnova!DI149&gt;=0.3,OR($L$11=Smrek)),0,IF(AND(Oprávnené_výdavky_obnova!DI149&gt;=0.3,L147&gt;=0.3),1,0)))</f>
        <v/>
      </c>
      <c r="Y147" s="164" t="str">
        <f t="array" ref="Y147">IF($D147="","",IF(AND(M147&gt;=0.3,I147="nie",Oprávnené_výdavky_obnova!DJ149&gt;=0.3,OR($M$11=Smrek)),0,IF(AND(Oprávnené_výdavky_obnova!DJ149&gt;=0.3,M147&gt;=0.3),1,0)))</f>
        <v/>
      </c>
      <c r="Z147" s="164" t="str">
        <f t="array" ref="Z147">IF($D147="","",IF(AND(N147&gt;=0.3,I147="nie",Oprávnené_výdavky_obnova!DK149&gt;=0.3,OR($N$11=Smrek)),0,IF(AND(Oprávnené_výdavky_obnova!DK149&gt;=0.3,N147&gt;=0.3),1,0)))</f>
        <v/>
      </c>
      <c r="AA147" s="164" t="str">
        <f t="array" ref="AA147">IF($D147="","",IF(AND(O147&gt;=0.3,I147="nie",Oprávnené_výdavky_obnova!DL149&gt;=0.3,OR($O$11=Smrek)),0,IF(AND(Oprávnené_výdavky_obnova!DL149&gt;=0.3,O147&gt;=0.3),1,0)))</f>
        <v/>
      </c>
      <c r="AB147" s="164" t="str">
        <f t="array" ref="AB147">IF($D147="","",IF(AND(P147&gt;=0.3,I147="nie",Oprávnené_výdavky_obnova!DM149&gt;=0.3,OR($P$11=Smrek)),0,IF(AND(Oprávnené_výdavky_obnova!DM149&gt;=0.3,P147&gt;=0.3),1,0)))</f>
        <v/>
      </c>
      <c r="AC147" s="164" t="str">
        <f t="array" ref="AC147">IF($D147="","",IF(AND(Q147&gt;=0.3,I147="nie",Oprávnené_výdavky_obnova!DN149&gt;=0.3,OR($Q$11=Smrek)),0,IF(AND(Oprávnené_výdavky_obnova!DN149&gt;=0.3,Q147&gt;=0.3),1,0)))</f>
        <v/>
      </c>
      <c r="AD147" s="164" t="str">
        <f t="array" ref="AD147">IF($D147="","",IF(AND(R147&gt;=0.3,I147="nie",Oprávnené_výdavky_obnova!DO149&gt;=0.3,OR($R$11=Smrek)),0,IF(AND(Oprávnené_výdavky_obnova!DO149&gt;=0.3,R147&gt;=0.3),1,0)))</f>
        <v/>
      </c>
      <c r="AE147" s="164" t="str">
        <f t="array" ref="AE147">IF($D147="","",IF(AND(S147&gt;=0.3,I147="nie",Oprávnené_výdavky_obnova!DP149&gt;=0.3,OR($S$11=Smrek)),0,IF(AND(Oprávnené_výdavky_obnova!DP149&gt;=0.3,S147&gt;=0.3),1,0)))</f>
        <v/>
      </c>
      <c r="AF147" s="164">
        <f t="shared" si="17"/>
        <v>0</v>
      </c>
      <c r="AG147" s="164" t="str">
        <f t="array" ref="AG147">IF($D147="","",IF(AND(J147&gt;=0.1,I147="nie",Oprávnené_výdavky_obnova!DG149&gt;=0.1,OR($J$11=Smrek)),0,IF(AND(Oprávnené_výdavky_obnova!DG149&gt;=0.1,J147&gt;=0.1),1,0)))</f>
        <v/>
      </c>
      <c r="AH147" s="164" t="str">
        <f t="array" ref="AH147">IF($D147="","",IF(AND(K147&gt;=0.1,I147="nie",Oprávnené_výdavky_obnova!DH149&gt;=0.1,OR($K$11=Smrek)),0,IF(AND(Oprávnené_výdavky_obnova!DH149&gt;=0.1,K147&gt;=0.1),1,0)))</f>
        <v/>
      </c>
      <c r="AI147" s="164" t="str">
        <f t="array" ref="AI147">IF($D147="","",IF(AND(L147&gt;=0.1,I147="nie",Oprávnené_výdavky_obnova!DI149&gt;=0.1,OR($L$11=Smrek)),0,IF(AND(Oprávnené_výdavky_obnova!DI149&gt;=0.1,L147&gt;=0.1),1,0)))</f>
        <v/>
      </c>
      <c r="AJ147" s="164" t="str">
        <f t="array" ref="AJ147">IF($D147="","",IF(AND(M147&gt;=0.1,I147="nie",Oprávnené_výdavky_obnova!DJ149&gt;=0.1,OR($M$11=Smrek)),0,IF(AND(Oprávnené_výdavky_obnova!DJ149&gt;=0.1,M147&gt;=0.1),1,0)))</f>
        <v/>
      </c>
      <c r="AK147" s="164" t="str">
        <f t="array" ref="AK147">IF($D147="","",IF(AND(N147&gt;=0.1,I147="nie",Oprávnené_výdavky_obnova!DK149&gt;=0.1,OR($N$11=Smrek)),0,IF(AND(Oprávnené_výdavky_obnova!DK149&gt;=0.1,N147&gt;=0.1),1,0)))</f>
        <v/>
      </c>
      <c r="AL147" s="164" t="str">
        <f t="array" ref="AL147">IF($D147="","",IF(AND(O147&gt;=0.1,I147="nie",Oprávnené_výdavky_obnova!DL149&gt;=0.1,OR($O$11=Smrek)),0,IF(AND(Oprávnené_výdavky_obnova!DL149&gt;=0.1,O147&gt;=0.1),1,0)))</f>
        <v/>
      </c>
      <c r="AM147" s="164" t="str">
        <f t="array" ref="AM147">IF($D147="","",IF(AND(P147&gt;=0.1,I147="nie",Oprávnené_výdavky_obnova!DM149&gt;=0.1,OR($P$11=Smrek)),0,IF(AND(Oprávnené_výdavky_obnova!DM149&gt;=0.1,P147&gt;=0.1),1,0)))</f>
        <v/>
      </c>
      <c r="AN147" s="164" t="str">
        <f t="array" ref="AN147">IF($D147="","",IF(AND(Q147&gt;=0.1,I147="nie",Oprávnené_výdavky_obnova!DN149&gt;=0.1,OR($Q$11=Smrek)),0,IF(AND(Oprávnené_výdavky_obnova!DN149&gt;=0.1,Q147&gt;=0.1),1,0)))</f>
        <v/>
      </c>
      <c r="AO147" s="164" t="str">
        <f t="array" ref="AO147">IF($D147="","",IF(AND(R147&gt;=0.1,I147="nie",Oprávnené_výdavky_obnova!DO149&gt;=0.1,OR($R$11=Smrek)),0,IF(AND(Oprávnené_výdavky_obnova!DO149&gt;=0.1,R147&gt;=0.1),1,0)))</f>
        <v/>
      </c>
      <c r="AP147" s="164" t="str">
        <f t="array" ref="AP147">IF($D147="","",IF(AND(S147&gt;=0.1,I147="nie",Oprávnené_výdavky_obnova!DP149&gt;=0.1,OR($S$11=Smrek)),0,IF(AND(Oprávnené_výdavky_obnova!DP149&gt;=0.1,S147&gt;=0.1),1,0)))</f>
        <v/>
      </c>
      <c r="AQ147" s="164">
        <f t="shared" si="18"/>
        <v>0</v>
      </c>
      <c r="AR147" s="132">
        <f t="shared" si="19"/>
        <v>0</v>
      </c>
      <c r="AS147" s="132" t="str">
        <f t="shared" si="20"/>
        <v/>
      </c>
      <c r="AT147" s="164">
        <f>IF(AND(J147="",OR(Oprávnené_výdavky_obnova!CW149&gt;0,Oprávnené_výdavky_obnova!DG149&gt;0)),1,0)</f>
        <v>0</v>
      </c>
      <c r="AU147" s="164">
        <f>IF(AND(K147="",OR(Oprávnené_výdavky_obnova!CX149&gt;0,Oprávnené_výdavky_obnova!DH149&gt;0)),1,0)</f>
        <v>0</v>
      </c>
      <c r="AV147" s="164">
        <f>IF(AND(L147="",OR(Oprávnené_výdavky_obnova!CY149&gt;0,Oprávnené_výdavky_obnova!DI149&gt;0)),1,0)</f>
        <v>0</v>
      </c>
      <c r="AW147" s="164">
        <f>IF(AND(M147="",OR(Oprávnené_výdavky_obnova!CZ149&gt;0,Oprávnené_výdavky_obnova!DJ149&gt;0)),1,0)</f>
        <v>0</v>
      </c>
      <c r="AX147" s="164">
        <f>IF(AND(N147="",OR(Oprávnené_výdavky_obnova!DA149&gt;0,Oprávnené_výdavky_obnova!DK149&gt;0)),1,0)</f>
        <v>0</v>
      </c>
      <c r="AY147" s="164">
        <f>IF(AND(O147="",OR(Oprávnené_výdavky_obnova!DB149&gt;0,Oprávnené_výdavky_obnova!DL149&gt;0)),1,0)</f>
        <v>0</v>
      </c>
      <c r="AZ147" s="164">
        <f>IF(AND(P147="",OR(Oprávnené_výdavky_obnova!DC149&gt;0,Oprávnené_výdavky_obnova!DM149&gt;0)),1,0)</f>
        <v>0</v>
      </c>
      <c r="BA147" s="164">
        <f>IF(AND(Q147="",OR(Oprávnené_výdavky_obnova!DD149&gt;0,Oprávnené_výdavky_obnova!DN149&gt;0)),1,0)</f>
        <v>0</v>
      </c>
      <c r="BB147" s="164">
        <f>IF(AND(R147="",OR(Oprávnené_výdavky_obnova!DE149&gt;0,Oprávnené_výdavky_obnova!DO149&gt;0)),1,0)</f>
        <v>0</v>
      </c>
      <c r="BC147" s="164">
        <f>IF(AND(S147="",OR(Oprávnené_výdavky_obnova!DF149&gt;0,Oprávnené_výdavky_obnova!DP149&gt;0)),1,0)</f>
        <v>0</v>
      </c>
      <c r="BE147" s="132">
        <f t="array" ref="BE147">IF(AND($J$13=Smrek,OR(V147&gt;=0.3,AG147&gt;=0.1)),1,0)</f>
        <v>0</v>
      </c>
      <c r="BF147" s="132">
        <f t="array" ref="BF147">IF(AND($JK147=Smrek,OR(W147&gt;=0.3,AH147&gt;=0.1)),1,0)</f>
        <v>0</v>
      </c>
      <c r="BG147" s="132">
        <f t="array" ref="BG147">IF(AND($L$13=Smrek,OR(X147&gt;=0.3,AI147&gt;=0.1)),1,0)</f>
        <v>0</v>
      </c>
      <c r="BH147" s="132">
        <f t="array" ref="BH147">IF(AND($M$13=Smrek,OR(Y147&gt;=0.3,AJ147&gt;=0.1)),1,0)</f>
        <v>0</v>
      </c>
      <c r="BI147" s="132">
        <f t="array" ref="BI147">IF(AND($N$13=Smrek,OR(Z147&gt;=0.3,AK147&gt;=0.1)),1,0)</f>
        <v>0</v>
      </c>
      <c r="BJ147" s="132">
        <f t="array" ref="BJ147">IF(AND($O$13=Smrek,OR(AA147&gt;=0.3,AL147&gt;=0.1)),1,0)</f>
        <v>0</v>
      </c>
      <c r="BK147" s="132">
        <f t="array" ref="BK147">IF(AND($P$13=Smrek,OR(AB147&gt;=0.3,AM147&gt;=0.1)),1,0)</f>
        <v>0</v>
      </c>
      <c r="BL147" s="132">
        <f t="array" ref="BL147">IF(AND($Q$13=Smrek,OR(AC147&gt;=0.3,AN147&gt;=0.1)),1,0)</f>
        <v>0</v>
      </c>
      <c r="BM147" s="132">
        <f t="array" ref="BM147">IF(AND($R$13=Smrek,OR(AD147&gt;=0.3,AO147&gt;=0.1)),1,0)</f>
        <v>0</v>
      </c>
      <c r="BN147" s="132">
        <f t="array" ref="BN147">IF(AND($S$13=Smrek,OR(AE147&gt;=0.3,AP147&gt;=0.1)),1,0)</f>
        <v>0</v>
      </c>
      <c r="BO147" s="206" t="str">
        <f t="shared" si="21"/>
        <v/>
      </c>
    </row>
    <row r="148" spans="1:67" ht="17.100000000000001" customHeight="1" x14ac:dyDescent="0.25">
      <c r="A148" s="144">
        <v>136</v>
      </c>
      <c r="B148" s="180" t="str">
        <f>IF(Oprávnené_výdavky_obnova!AL150="","",Oprávnené_výdavky_obnova!AN150)</f>
        <v/>
      </c>
      <c r="C148" s="181" t="str">
        <f>IF(Oprávnené_výdavky_obnova!AL150="","",Oprávnené_výdavky_obnova!B150)</f>
        <v/>
      </c>
      <c r="D148" s="182" t="str">
        <f>IF(Oprávnené_výdavky_obnova!AL150="","",Oprávnené_výdavky_obnova!AO150)</f>
        <v/>
      </c>
      <c r="E148" s="182" t="str">
        <f>IF(Oprávnené_výdavky_obnova!AL150="","",Oprávnené_výdavky_obnova!AP150)</f>
        <v/>
      </c>
      <c r="F148" s="182" t="str">
        <f>IF(Oprávnené_výdavky_obnova!AL150="","",Oprávnené_výdavky_obnova!AQ150)</f>
        <v/>
      </c>
      <c r="G148" s="183" t="str">
        <f>IF(Oprávnené_výdavky_obnova!AL150="","",Oprávnené_výdavky_obnova!I150)</f>
        <v/>
      </c>
      <c r="H148" s="208" t="str">
        <f>IF(D148="","",SUMIFS(Oprávnené_výdavky_obnova!$K$15:$K$214,JPRL,BO148,Oprávnené_výdavky_obnova!$J$15:$J$214,Oprávnené_výdavky_obnova!$CC$8)+SUMIFS(Oprávnené_výdavky_obnova!$K$15:$K$214,JPRL,BO148,Oprávnené_výdavky_obnova!$J$15:$J$214,Oprávnené_výdavky_obnova!$CC$9))</f>
        <v/>
      </c>
      <c r="I148" s="179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32">
        <f t="array" ref="T148">IF(AND(D148&lt;&gt;"",OR($J$11=Smrek,$K$11=Smrek,$L$11=Smrek,$M$11=Smrek,$N$11=Smrek,$O$11=Smrek,$P$11=Smrek,$Q$11=Smrek,$R$11=Smrek,$S$11=Smrek)),1,0)</f>
        <v>0</v>
      </c>
      <c r="U148" s="132">
        <f t="shared" si="16"/>
        <v>0</v>
      </c>
      <c r="V148" s="164" t="str">
        <f t="array" ref="V148">IF($D148="","",IF(AND(J148&gt;=0.3,I148="nie",Oprávnené_výdavky_obnova!DG150&gt;=0.3,OR($J$11=Smrek)),0,IF(AND(Oprávnené_výdavky_obnova!DG150&gt;=0.3,J148&gt;=0.3),1,0)))</f>
        <v/>
      </c>
      <c r="W148" s="164" t="str">
        <f t="array" ref="W148">IF($D148="","",IF(AND(K148&gt;=0.3,I148="nie",Oprávnené_výdavky_obnova!DH150&gt;=0.3,OR($K$11=Smrek)),0,IF(AND(Oprávnené_výdavky_obnova!DH150&gt;=0.3,K148&gt;=0.3),1,0)))</f>
        <v/>
      </c>
      <c r="X148" s="164" t="str">
        <f t="array" ref="X148">IF($D148="","",IF(AND(L148&gt;=0.3,I148="nie",Oprávnené_výdavky_obnova!DI150&gt;=0.3,OR($L$11=Smrek)),0,IF(AND(Oprávnené_výdavky_obnova!DI150&gt;=0.3,L148&gt;=0.3),1,0)))</f>
        <v/>
      </c>
      <c r="Y148" s="164" t="str">
        <f t="array" ref="Y148">IF($D148="","",IF(AND(M148&gt;=0.3,I148="nie",Oprávnené_výdavky_obnova!DJ150&gt;=0.3,OR($M$11=Smrek)),0,IF(AND(Oprávnené_výdavky_obnova!DJ150&gt;=0.3,M148&gt;=0.3),1,0)))</f>
        <v/>
      </c>
      <c r="Z148" s="164" t="str">
        <f t="array" ref="Z148">IF($D148="","",IF(AND(N148&gt;=0.3,I148="nie",Oprávnené_výdavky_obnova!DK150&gt;=0.3,OR($N$11=Smrek)),0,IF(AND(Oprávnené_výdavky_obnova!DK150&gt;=0.3,N148&gt;=0.3),1,0)))</f>
        <v/>
      </c>
      <c r="AA148" s="164" t="str">
        <f t="array" ref="AA148">IF($D148="","",IF(AND(O148&gt;=0.3,I148="nie",Oprávnené_výdavky_obnova!DL150&gt;=0.3,OR($O$11=Smrek)),0,IF(AND(Oprávnené_výdavky_obnova!DL150&gt;=0.3,O148&gt;=0.3),1,0)))</f>
        <v/>
      </c>
      <c r="AB148" s="164" t="str">
        <f t="array" ref="AB148">IF($D148="","",IF(AND(P148&gt;=0.3,I148="nie",Oprávnené_výdavky_obnova!DM150&gt;=0.3,OR($P$11=Smrek)),0,IF(AND(Oprávnené_výdavky_obnova!DM150&gt;=0.3,P148&gt;=0.3),1,0)))</f>
        <v/>
      </c>
      <c r="AC148" s="164" t="str">
        <f t="array" ref="AC148">IF($D148="","",IF(AND(Q148&gt;=0.3,I148="nie",Oprávnené_výdavky_obnova!DN150&gt;=0.3,OR($Q$11=Smrek)),0,IF(AND(Oprávnené_výdavky_obnova!DN150&gt;=0.3,Q148&gt;=0.3),1,0)))</f>
        <v/>
      </c>
      <c r="AD148" s="164" t="str">
        <f t="array" ref="AD148">IF($D148="","",IF(AND(R148&gt;=0.3,I148="nie",Oprávnené_výdavky_obnova!DO150&gt;=0.3,OR($R$11=Smrek)),0,IF(AND(Oprávnené_výdavky_obnova!DO150&gt;=0.3,R148&gt;=0.3),1,0)))</f>
        <v/>
      </c>
      <c r="AE148" s="164" t="str">
        <f t="array" ref="AE148">IF($D148="","",IF(AND(S148&gt;=0.3,I148="nie",Oprávnené_výdavky_obnova!DP150&gt;=0.3,OR($S$11=Smrek)),0,IF(AND(Oprávnené_výdavky_obnova!DP150&gt;=0.3,S148&gt;=0.3),1,0)))</f>
        <v/>
      </c>
      <c r="AF148" s="164">
        <f t="shared" si="17"/>
        <v>0</v>
      </c>
      <c r="AG148" s="164" t="str">
        <f t="array" ref="AG148">IF($D148="","",IF(AND(J148&gt;=0.1,I148="nie",Oprávnené_výdavky_obnova!DG150&gt;=0.1,OR($J$11=Smrek)),0,IF(AND(Oprávnené_výdavky_obnova!DG150&gt;=0.1,J148&gt;=0.1),1,0)))</f>
        <v/>
      </c>
      <c r="AH148" s="164" t="str">
        <f t="array" ref="AH148">IF($D148="","",IF(AND(K148&gt;=0.1,I148="nie",Oprávnené_výdavky_obnova!DH150&gt;=0.1,OR($K$11=Smrek)),0,IF(AND(Oprávnené_výdavky_obnova!DH150&gt;=0.1,K148&gt;=0.1),1,0)))</f>
        <v/>
      </c>
      <c r="AI148" s="164" t="str">
        <f t="array" ref="AI148">IF($D148="","",IF(AND(L148&gt;=0.1,I148="nie",Oprávnené_výdavky_obnova!DI150&gt;=0.1,OR($L$11=Smrek)),0,IF(AND(Oprávnené_výdavky_obnova!DI150&gt;=0.1,L148&gt;=0.1),1,0)))</f>
        <v/>
      </c>
      <c r="AJ148" s="164" t="str">
        <f t="array" ref="AJ148">IF($D148="","",IF(AND(M148&gt;=0.1,I148="nie",Oprávnené_výdavky_obnova!DJ150&gt;=0.1,OR($M$11=Smrek)),0,IF(AND(Oprávnené_výdavky_obnova!DJ150&gt;=0.1,M148&gt;=0.1),1,0)))</f>
        <v/>
      </c>
      <c r="AK148" s="164" t="str">
        <f t="array" ref="AK148">IF($D148="","",IF(AND(N148&gt;=0.1,I148="nie",Oprávnené_výdavky_obnova!DK150&gt;=0.1,OR($N$11=Smrek)),0,IF(AND(Oprávnené_výdavky_obnova!DK150&gt;=0.1,N148&gt;=0.1),1,0)))</f>
        <v/>
      </c>
      <c r="AL148" s="164" t="str">
        <f t="array" ref="AL148">IF($D148="","",IF(AND(O148&gt;=0.1,I148="nie",Oprávnené_výdavky_obnova!DL150&gt;=0.1,OR($O$11=Smrek)),0,IF(AND(Oprávnené_výdavky_obnova!DL150&gt;=0.1,O148&gt;=0.1),1,0)))</f>
        <v/>
      </c>
      <c r="AM148" s="164" t="str">
        <f t="array" ref="AM148">IF($D148="","",IF(AND(P148&gt;=0.1,I148="nie",Oprávnené_výdavky_obnova!DM150&gt;=0.1,OR($P$11=Smrek)),0,IF(AND(Oprávnené_výdavky_obnova!DM150&gt;=0.1,P148&gt;=0.1),1,0)))</f>
        <v/>
      </c>
      <c r="AN148" s="164" t="str">
        <f t="array" ref="AN148">IF($D148="","",IF(AND(Q148&gt;=0.1,I148="nie",Oprávnené_výdavky_obnova!DN150&gt;=0.1,OR($Q$11=Smrek)),0,IF(AND(Oprávnené_výdavky_obnova!DN150&gt;=0.1,Q148&gt;=0.1),1,0)))</f>
        <v/>
      </c>
      <c r="AO148" s="164" t="str">
        <f t="array" ref="AO148">IF($D148="","",IF(AND(R148&gt;=0.1,I148="nie",Oprávnené_výdavky_obnova!DO150&gt;=0.1,OR($R$11=Smrek)),0,IF(AND(Oprávnené_výdavky_obnova!DO150&gt;=0.1,R148&gt;=0.1),1,0)))</f>
        <v/>
      </c>
      <c r="AP148" s="164" t="str">
        <f t="array" ref="AP148">IF($D148="","",IF(AND(S148&gt;=0.1,I148="nie",Oprávnené_výdavky_obnova!DP150&gt;=0.1,OR($S$11=Smrek)),0,IF(AND(Oprávnené_výdavky_obnova!DP150&gt;=0.1,S148&gt;=0.1),1,0)))</f>
        <v/>
      </c>
      <c r="AQ148" s="164">
        <f t="shared" si="18"/>
        <v>0</v>
      </c>
      <c r="AR148" s="132">
        <f t="shared" si="19"/>
        <v>0</v>
      </c>
      <c r="AS148" s="132" t="str">
        <f t="shared" si="20"/>
        <v/>
      </c>
      <c r="AT148" s="164">
        <f>IF(AND(J148="",OR(Oprávnené_výdavky_obnova!CW150&gt;0,Oprávnené_výdavky_obnova!DG150&gt;0)),1,0)</f>
        <v>0</v>
      </c>
      <c r="AU148" s="164">
        <f>IF(AND(K148="",OR(Oprávnené_výdavky_obnova!CX150&gt;0,Oprávnené_výdavky_obnova!DH150&gt;0)),1,0)</f>
        <v>0</v>
      </c>
      <c r="AV148" s="164">
        <f>IF(AND(L148="",OR(Oprávnené_výdavky_obnova!CY150&gt;0,Oprávnené_výdavky_obnova!DI150&gt;0)),1,0)</f>
        <v>0</v>
      </c>
      <c r="AW148" s="164">
        <f>IF(AND(M148="",OR(Oprávnené_výdavky_obnova!CZ150&gt;0,Oprávnené_výdavky_obnova!DJ150&gt;0)),1,0)</f>
        <v>0</v>
      </c>
      <c r="AX148" s="164">
        <f>IF(AND(N148="",OR(Oprávnené_výdavky_obnova!DA150&gt;0,Oprávnené_výdavky_obnova!DK150&gt;0)),1,0)</f>
        <v>0</v>
      </c>
      <c r="AY148" s="164">
        <f>IF(AND(O148="",OR(Oprávnené_výdavky_obnova!DB150&gt;0,Oprávnené_výdavky_obnova!DL150&gt;0)),1,0)</f>
        <v>0</v>
      </c>
      <c r="AZ148" s="164">
        <f>IF(AND(P148="",OR(Oprávnené_výdavky_obnova!DC150&gt;0,Oprávnené_výdavky_obnova!DM150&gt;0)),1,0)</f>
        <v>0</v>
      </c>
      <c r="BA148" s="164">
        <f>IF(AND(Q148="",OR(Oprávnené_výdavky_obnova!DD150&gt;0,Oprávnené_výdavky_obnova!DN150&gt;0)),1,0)</f>
        <v>0</v>
      </c>
      <c r="BB148" s="164">
        <f>IF(AND(R148="",OR(Oprávnené_výdavky_obnova!DE150&gt;0,Oprávnené_výdavky_obnova!DO150&gt;0)),1,0)</f>
        <v>0</v>
      </c>
      <c r="BC148" s="164">
        <f>IF(AND(S148="",OR(Oprávnené_výdavky_obnova!DF150&gt;0,Oprávnené_výdavky_obnova!DP150&gt;0)),1,0)</f>
        <v>0</v>
      </c>
      <c r="BE148" s="132">
        <f t="array" ref="BE148">IF(AND($J$13=Smrek,OR(V148&gt;=0.3,AG148&gt;=0.1)),1,0)</f>
        <v>0</v>
      </c>
      <c r="BF148" s="132">
        <f t="array" ref="BF148">IF(AND($JK148=Smrek,OR(W148&gt;=0.3,AH148&gt;=0.1)),1,0)</f>
        <v>0</v>
      </c>
      <c r="BG148" s="132">
        <f t="array" ref="BG148">IF(AND($L$13=Smrek,OR(X148&gt;=0.3,AI148&gt;=0.1)),1,0)</f>
        <v>0</v>
      </c>
      <c r="BH148" s="132">
        <f t="array" ref="BH148">IF(AND($M$13=Smrek,OR(Y148&gt;=0.3,AJ148&gt;=0.1)),1,0)</f>
        <v>0</v>
      </c>
      <c r="BI148" s="132">
        <f t="array" ref="BI148">IF(AND($N$13=Smrek,OR(Z148&gt;=0.3,AK148&gt;=0.1)),1,0)</f>
        <v>0</v>
      </c>
      <c r="BJ148" s="132">
        <f t="array" ref="BJ148">IF(AND($O$13=Smrek,OR(AA148&gt;=0.3,AL148&gt;=0.1)),1,0)</f>
        <v>0</v>
      </c>
      <c r="BK148" s="132">
        <f t="array" ref="BK148">IF(AND($P$13=Smrek,OR(AB148&gt;=0.3,AM148&gt;=0.1)),1,0)</f>
        <v>0</v>
      </c>
      <c r="BL148" s="132">
        <f t="array" ref="BL148">IF(AND($Q$13=Smrek,OR(AC148&gt;=0.3,AN148&gt;=0.1)),1,0)</f>
        <v>0</v>
      </c>
      <c r="BM148" s="132">
        <f t="array" ref="BM148">IF(AND($R$13=Smrek,OR(AD148&gt;=0.3,AO148&gt;=0.1)),1,0)</f>
        <v>0</v>
      </c>
      <c r="BN148" s="132">
        <f t="array" ref="BN148">IF(AND($S$13=Smrek,OR(AE148&gt;=0.3,AP148&gt;=0.1)),1,0)</f>
        <v>0</v>
      </c>
      <c r="BO148" s="206" t="str">
        <f t="shared" si="21"/>
        <v/>
      </c>
    </row>
    <row r="149" spans="1:67" ht="17.100000000000001" customHeight="1" x14ac:dyDescent="0.25">
      <c r="A149" s="144">
        <v>137</v>
      </c>
      <c r="B149" s="180" t="str">
        <f>IF(Oprávnené_výdavky_obnova!AL151="","",Oprávnené_výdavky_obnova!AN151)</f>
        <v/>
      </c>
      <c r="C149" s="181" t="str">
        <f>IF(Oprávnené_výdavky_obnova!AL151="","",Oprávnené_výdavky_obnova!B151)</f>
        <v/>
      </c>
      <c r="D149" s="182" t="str">
        <f>IF(Oprávnené_výdavky_obnova!AL151="","",Oprávnené_výdavky_obnova!AO151)</f>
        <v/>
      </c>
      <c r="E149" s="182" t="str">
        <f>IF(Oprávnené_výdavky_obnova!AL151="","",Oprávnené_výdavky_obnova!AP151)</f>
        <v/>
      </c>
      <c r="F149" s="182" t="str">
        <f>IF(Oprávnené_výdavky_obnova!AL151="","",Oprávnené_výdavky_obnova!AQ151)</f>
        <v/>
      </c>
      <c r="G149" s="183" t="str">
        <f>IF(Oprávnené_výdavky_obnova!AL151="","",Oprávnené_výdavky_obnova!I151)</f>
        <v/>
      </c>
      <c r="H149" s="208" t="str">
        <f>IF(D149="","",SUMIFS(Oprávnené_výdavky_obnova!$K$15:$K$214,JPRL,BO149,Oprávnené_výdavky_obnova!$J$15:$J$214,Oprávnené_výdavky_obnova!$CC$8)+SUMIFS(Oprávnené_výdavky_obnova!$K$15:$K$214,JPRL,BO149,Oprávnené_výdavky_obnova!$J$15:$J$214,Oprávnené_výdavky_obnova!$CC$9))</f>
        <v/>
      </c>
      <c r="I149" s="179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32">
        <f t="array" ref="T149">IF(AND(D149&lt;&gt;"",OR($J$11=Smrek,$K$11=Smrek,$L$11=Smrek,$M$11=Smrek,$N$11=Smrek,$O$11=Smrek,$P$11=Smrek,$Q$11=Smrek,$R$11=Smrek,$S$11=Smrek)),1,0)</f>
        <v>0</v>
      </c>
      <c r="U149" s="132">
        <f t="shared" si="16"/>
        <v>0</v>
      </c>
      <c r="V149" s="164" t="str">
        <f t="array" ref="V149">IF($D149="","",IF(AND(J149&gt;=0.3,I149="nie",Oprávnené_výdavky_obnova!DG151&gt;=0.3,OR($J$11=Smrek)),0,IF(AND(Oprávnené_výdavky_obnova!DG151&gt;=0.3,J149&gt;=0.3),1,0)))</f>
        <v/>
      </c>
      <c r="W149" s="164" t="str">
        <f t="array" ref="W149">IF($D149="","",IF(AND(K149&gt;=0.3,I149="nie",Oprávnené_výdavky_obnova!DH151&gt;=0.3,OR($K$11=Smrek)),0,IF(AND(Oprávnené_výdavky_obnova!DH151&gt;=0.3,K149&gt;=0.3),1,0)))</f>
        <v/>
      </c>
      <c r="X149" s="164" t="str">
        <f t="array" ref="X149">IF($D149="","",IF(AND(L149&gt;=0.3,I149="nie",Oprávnené_výdavky_obnova!DI151&gt;=0.3,OR($L$11=Smrek)),0,IF(AND(Oprávnené_výdavky_obnova!DI151&gt;=0.3,L149&gt;=0.3),1,0)))</f>
        <v/>
      </c>
      <c r="Y149" s="164" t="str">
        <f t="array" ref="Y149">IF($D149="","",IF(AND(M149&gt;=0.3,I149="nie",Oprávnené_výdavky_obnova!DJ151&gt;=0.3,OR($M$11=Smrek)),0,IF(AND(Oprávnené_výdavky_obnova!DJ151&gt;=0.3,M149&gt;=0.3),1,0)))</f>
        <v/>
      </c>
      <c r="Z149" s="164" t="str">
        <f t="array" ref="Z149">IF($D149="","",IF(AND(N149&gt;=0.3,I149="nie",Oprávnené_výdavky_obnova!DK151&gt;=0.3,OR($N$11=Smrek)),0,IF(AND(Oprávnené_výdavky_obnova!DK151&gt;=0.3,N149&gt;=0.3),1,0)))</f>
        <v/>
      </c>
      <c r="AA149" s="164" t="str">
        <f t="array" ref="AA149">IF($D149="","",IF(AND(O149&gt;=0.3,I149="nie",Oprávnené_výdavky_obnova!DL151&gt;=0.3,OR($O$11=Smrek)),0,IF(AND(Oprávnené_výdavky_obnova!DL151&gt;=0.3,O149&gt;=0.3),1,0)))</f>
        <v/>
      </c>
      <c r="AB149" s="164" t="str">
        <f t="array" ref="AB149">IF($D149="","",IF(AND(P149&gt;=0.3,I149="nie",Oprávnené_výdavky_obnova!DM151&gt;=0.3,OR($P$11=Smrek)),0,IF(AND(Oprávnené_výdavky_obnova!DM151&gt;=0.3,P149&gt;=0.3),1,0)))</f>
        <v/>
      </c>
      <c r="AC149" s="164" t="str">
        <f t="array" ref="AC149">IF($D149="","",IF(AND(Q149&gt;=0.3,I149="nie",Oprávnené_výdavky_obnova!DN151&gt;=0.3,OR($Q$11=Smrek)),0,IF(AND(Oprávnené_výdavky_obnova!DN151&gt;=0.3,Q149&gt;=0.3),1,0)))</f>
        <v/>
      </c>
      <c r="AD149" s="164" t="str">
        <f t="array" ref="AD149">IF($D149="","",IF(AND(R149&gt;=0.3,I149="nie",Oprávnené_výdavky_obnova!DO151&gt;=0.3,OR($R$11=Smrek)),0,IF(AND(Oprávnené_výdavky_obnova!DO151&gt;=0.3,R149&gt;=0.3),1,0)))</f>
        <v/>
      </c>
      <c r="AE149" s="164" t="str">
        <f t="array" ref="AE149">IF($D149="","",IF(AND(S149&gt;=0.3,I149="nie",Oprávnené_výdavky_obnova!DP151&gt;=0.3,OR($S$11=Smrek)),0,IF(AND(Oprávnené_výdavky_obnova!DP151&gt;=0.3,S149&gt;=0.3),1,0)))</f>
        <v/>
      </c>
      <c r="AF149" s="164">
        <f t="shared" si="17"/>
        <v>0</v>
      </c>
      <c r="AG149" s="164" t="str">
        <f t="array" ref="AG149">IF($D149="","",IF(AND(J149&gt;=0.1,I149="nie",Oprávnené_výdavky_obnova!DG151&gt;=0.1,OR($J$11=Smrek)),0,IF(AND(Oprávnené_výdavky_obnova!DG151&gt;=0.1,J149&gt;=0.1),1,0)))</f>
        <v/>
      </c>
      <c r="AH149" s="164" t="str">
        <f t="array" ref="AH149">IF($D149="","",IF(AND(K149&gt;=0.1,I149="nie",Oprávnené_výdavky_obnova!DH151&gt;=0.1,OR($K$11=Smrek)),0,IF(AND(Oprávnené_výdavky_obnova!DH151&gt;=0.1,K149&gt;=0.1),1,0)))</f>
        <v/>
      </c>
      <c r="AI149" s="164" t="str">
        <f t="array" ref="AI149">IF($D149="","",IF(AND(L149&gt;=0.1,I149="nie",Oprávnené_výdavky_obnova!DI151&gt;=0.1,OR($L$11=Smrek)),0,IF(AND(Oprávnené_výdavky_obnova!DI151&gt;=0.1,L149&gt;=0.1),1,0)))</f>
        <v/>
      </c>
      <c r="AJ149" s="164" t="str">
        <f t="array" ref="AJ149">IF($D149="","",IF(AND(M149&gt;=0.1,I149="nie",Oprávnené_výdavky_obnova!DJ151&gt;=0.1,OR($M$11=Smrek)),0,IF(AND(Oprávnené_výdavky_obnova!DJ151&gt;=0.1,M149&gt;=0.1),1,0)))</f>
        <v/>
      </c>
      <c r="AK149" s="164" t="str">
        <f t="array" ref="AK149">IF($D149="","",IF(AND(N149&gt;=0.1,I149="nie",Oprávnené_výdavky_obnova!DK151&gt;=0.1,OR($N$11=Smrek)),0,IF(AND(Oprávnené_výdavky_obnova!DK151&gt;=0.1,N149&gt;=0.1),1,0)))</f>
        <v/>
      </c>
      <c r="AL149" s="164" t="str">
        <f t="array" ref="AL149">IF($D149="","",IF(AND(O149&gt;=0.1,I149="nie",Oprávnené_výdavky_obnova!DL151&gt;=0.1,OR($O$11=Smrek)),0,IF(AND(Oprávnené_výdavky_obnova!DL151&gt;=0.1,O149&gt;=0.1),1,0)))</f>
        <v/>
      </c>
      <c r="AM149" s="164" t="str">
        <f t="array" ref="AM149">IF($D149="","",IF(AND(P149&gt;=0.1,I149="nie",Oprávnené_výdavky_obnova!DM151&gt;=0.1,OR($P$11=Smrek)),0,IF(AND(Oprávnené_výdavky_obnova!DM151&gt;=0.1,P149&gt;=0.1),1,0)))</f>
        <v/>
      </c>
      <c r="AN149" s="164" t="str">
        <f t="array" ref="AN149">IF($D149="","",IF(AND(Q149&gt;=0.1,I149="nie",Oprávnené_výdavky_obnova!DN151&gt;=0.1,OR($Q$11=Smrek)),0,IF(AND(Oprávnené_výdavky_obnova!DN151&gt;=0.1,Q149&gt;=0.1),1,0)))</f>
        <v/>
      </c>
      <c r="AO149" s="164" t="str">
        <f t="array" ref="AO149">IF($D149="","",IF(AND(R149&gt;=0.1,I149="nie",Oprávnené_výdavky_obnova!DO151&gt;=0.1,OR($R$11=Smrek)),0,IF(AND(Oprávnené_výdavky_obnova!DO151&gt;=0.1,R149&gt;=0.1),1,0)))</f>
        <v/>
      </c>
      <c r="AP149" s="164" t="str">
        <f t="array" ref="AP149">IF($D149="","",IF(AND(S149&gt;=0.1,I149="nie",Oprávnené_výdavky_obnova!DP151&gt;=0.1,OR($S$11=Smrek)),0,IF(AND(Oprávnené_výdavky_obnova!DP151&gt;=0.1,S149&gt;=0.1),1,0)))</f>
        <v/>
      </c>
      <c r="AQ149" s="164">
        <f t="shared" si="18"/>
        <v>0</v>
      </c>
      <c r="AR149" s="132">
        <f t="shared" si="19"/>
        <v>0</v>
      </c>
      <c r="AS149" s="132" t="str">
        <f t="shared" si="20"/>
        <v/>
      </c>
      <c r="AT149" s="164">
        <f>IF(AND(J149="",OR(Oprávnené_výdavky_obnova!CW151&gt;0,Oprávnené_výdavky_obnova!DG151&gt;0)),1,0)</f>
        <v>0</v>
      </c>
      <c r="AU149" s="164">
        <f>IF(AND(K149="",OR(Oprávnené_výdavky_obnova!CX151&gt;0,Oprávnené_výdavky_obnova!DH151&gt;0)),1,0)</f>
        <v>0</v>
      </c>
      <c r="AV149" s="164">
        <f>IF(AND(L149="",OR(Oprávnené_výdavky_obnova!CY151&gt;0,Oprávnené_výdavky_obnova!DI151&gt;0)),1,0)</f>
        <v>0</v>
      </c>
      <c r="AW149" s="164">
        <f>IF(AND(M149="",OR(Oprávnené_výdavky_obnova!CZ151&gt;0,Oprávnené_výdavky_obnova!DJ151&gt;0)),1,0)</f>
        <v>0</v>
      </c>
      <c r="AX149" s="164">
        <f>IF(AND(N149="",OR(Oprávnené_výdavky_obnova!DA151&gt;0,Oprávnené_výdavky_obnova!DK151&gt;0)),1,0)</f>
        <v>0</v>
      </c>
      <c r="AY149" s="164">
        <f>IF(AND(O149="",OR(Oprávnené_výdavky_obnova!DB151&gt;0,Oprávnené_výdavky_obnova!DL151&gt;0)),1,0)</f>
        <v>0</v>
      </c>
      <c r="AZ149" s="164">
        <f>IF(AND(P149="",OR(Oprávnené_výdavky_obnova!DC151&gt;0,Oprávnené_výdavky_obnova!DM151&gt;0)),1,0)</f>
        <v>0</v>
      </c>
      <c r="BA149" s="164">
        <f>IF(AND(Q149="",OR(Oprávnené_výdavky_obnova!DD151&gt;0,Oprávnené_výdavky_obnova!DN151&gt;0)),1,0)</f>
        <v>0</v>
      </c>
      <c r="BB149" s="164">
        <f>IF(AND(R149="",OR(Oprávnené_výdavky_obnova!DE151&gt;0,Oprávnené_výdavky_obnova!DO151&gt;0)),1,0)</f>
        <v>0</v>
      </c>
      <c r="BC149" s="164">
        <f>IF(AND(S149="",OR(Oprávnené_výdavky_obnova!DF151&gt;0,Oprávnené_výdavky_obnova!DP151&gt;0)),1,0)</f>
        <v>0</v>
      </c>
      <c r="BE149" s="132">
        <f t="array" ref="BE149">IF(AND($J$13=Smrek,OR(V149&gt;=0.3,AG149&gt;=0.1)),1,0)</f>
        <v>0</v>
      </c>
      <c r="BF149" s="132">
        <f t="array" ref="BF149">IF(AND($JK149=Smrek,OR(W149&gt;=0.3,AH149&gt;=0.1)),1,0)</f>
        <v>0</v>
      </c>
      <c r="BG149" s="132">
        <f t="array" ref="BG149">IF(AND($L$13=Smrek,OR(X149&gt;=0.3,AI149&gt;=0.1)),1,0)</f>
        <v>0</v>
      </c>
      <c r="BH149" s="132">
        <f t="array" ref="BH149">IF(AND($M$13=Smrek,OR(Y149&gt;=0.3,AJ149&gt;=0.1)),1,0)</f>
        <v>0</v>
      </c>
      <c r="BI149" s="132">
        <f t="array" ref="BI149">IF(AND($N$13=Smrek,OR(Z149&gt;=0.3,AK149&gt;=0.1)),1,0)</f>
        <v>0</v>
      </c>
      <c r="BJ149" s="132">
        <f t="array" ref="BJ149">IF(AND($O$13=Smrek,OR(AA149&gt;=0.3,AL149&gt;=0.1)),1,0)</f>
        <v>0</v>
      </c>
      <c r="BK149" s="132">
        <f t="array" ref="BK149">IF(AND($P$13=Smrek,OR(AB149&gt;=0.3,AM149&gt;=0.1)),1,0)</f>
        <v>0</v>
      </c>
      <c r="BL149" s="132">
        <f t="array" ref="BL149">IF(AND($Q$13=Smrek,OR(AC149&gt;=0.3,AN149&gt;=0.1)),1,0)</f>
        <v>0</v>
      </c>
      <c r="BM149" s="132">
        <f t="array" ref="BM149">IF(AND($R$13=Smrek,OR(AD149&gt;=0.3,AO149&gt;=0.1)),1,0)</f>
        <v>0</v>
      </c>
      <c r="BN149" s="132">
        <f t="array" ref="BN149">IF(AND($S$13=Smrek,OR(AE149&gt;=0.3,AP149&gt;=0.1)),1,0)</f>
        <v>0</v>
      </c>
      <c r="BO149" s="206" t="str">
        <f t="shared" si="21"/>
        <v/>
      </c>
    </row>
    <row r="150" spans="1:67" ht="17.100000000000001" customHeight="1" x14ac:dyDescent="0.25">
      <c r="A150" s="144">
        <v>138</v>
      </c>
      <c r="B150" s="180" t="str">
        <f>IF(Oprávnené_výdavky_obnova!AL152="","",Oprávnené_výdavky_obnova!AN152)</f>
        <v/>
      </c>
      <c r="C150" s="181" t="str">
        <f>IF(Oprávnené_výdavky_obnova!AL152="","",Oprávnené_výdavky_obnova!B152)</f>
        <v/>
      </c>
      <c r="D150" s="182" t="str">
        <f>IF(Oprávnené_výdavky_obnova!AL152="","",Oprávnené_výdavky_obnova!AO152)</f>
        <v/>
      </c>
      <c r="E150" s="182" t="str">
        <f>IF(Oprávnené_výdavky_obnova!AL152="","",Oprávnené_výdavky_obnova!AP152)</f>
        <v/>
      </c>
      <c r="F150" s="182" t="str">
        <f>IF(Oprávnené_výdavky_obnova!AL152="","",Oprávnené_výdavky_obnova!AQ152)</f>
        <v/>
      </c>
      <c r="G150" s="183" t="str">
        <f>IF(Oprávnené_výdavky_obnova!AL152="","",Oprávnené_výdavky_obnova!I152)</f>
        <v/>
      </c>
      <c r="H150" s="208" t="str">
        <f>IF(D150="","",SUMIFS(Oprávnené_výdavky_obnova!$K$15:$K$214,JPRL,BO150,Oprávnené_výdavky_obnova!$J$15:$J$214,Oprávnené_výdavky_obnova!$CC$8)+SUMIFS(Oprávnené_výdavky_obnova!$K$15:$K$214,JPRL,BO150,Oprávnené_výdavky_obnova!$J$15:$J$214,Oprávnené_výdavky_obnova!$CC$9))</f>
        <v/>
      </c>
      <c r="I150" s="179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32">
        <f t="array" ref="T150">IF(AND(D150&lt;&gt;"",OR($J$11=Smrek,$K$11=Smrek,$L$11=Smrek,$M$11=Smrek,$N$11=Smrek,$O$11=Smrek,$P$11=Smrek,$Q$11=Smrek,$R$11=Smrek,$S$11=Smrek)),1,0)</f>
        <v>0</v>
      </c>
      <c r="U150" s="132">
        <f t="shared" si="16"/>
        <v>0</v>
      </c>
      <c r="V150" s="164" t="str">
        <f t="array" ref="V150">IF($D150="","",IF(AND(J150&gt;=0.3,I150="nie",Oprávnené_výdavky_obnova!DG152&gt;=0.3,OR($J$11=Smrek)),0,IF(AND(Oprávnené_výdavky_obnova!DG152&gt;=0.3,J150&gt;=0.3),1,0)))</f>
        <v/>
      </c>
      <c r="W150" s="164" t="str">
        <f t="array" ref="W150">IF($D150="","",IF(AND(K150&gt;=0.3,I150="nie",Oprávnené_výdavky_obnova!DH152&gt;=0.3,OR($K$11=Smrek)),0,IF(AND(Oprávnené_výdavky_obnova!DH152&gt;=0.3,K150&gt;=0.3),1,0)))</f>
        <v/>
      </c>
      <c r="X150" s="164" t="str">
        <f t="array" ref="X150">IF($D150="","",IF(AND(L150&gt;=0.3,I150="nie",Oprávnené_výdavky_obnova!DI152&gt;=0.3,OR($L$11=Smrek)),0,IF(AND(Oprávnené_výdavky_obnova!DI152&gt;=0.3,L150&gt;=0.3),1,0)))</f>
        <v/>
      </c>
      <c r="Y150" s="164" t="str">
        <f t="array" ref="Y150">IF($D150="","",IF(AND(M150&gt;=0.3,I150="nie",Oprávnené_výdavky_obnova!DJ152&gt;=0.3,OR($M$11=Smrek)),0,IF(AND(Oprávnené_výdavky_obnova!DJ152&gt;=0.3,M150&gt;=0.3),1,0)))</f>
        <v/>
      </c>
      <c r="Z150" s="164" t="str">
        <f t="array" ref="Z150">IF($D150="","",IF(AND(N150&gt;=0.3,I150="nie",Oprávnené_výdavky_obnova!DK152&gt;=0.3,OR($N$11=Smrek)),0,IF(AND(Oprávnené_výdavky_obnova!DK152&gt;=0.3,N150&gt;=0.3),1,0)))</f>
        <v/>
      </c>
      <c r="AA150" s="164" t="str">
        <f t="array" ref="AA150">IF($D150="","",IF(AND(O150&gt;=0.3,I150="nie",Oprávnené_výdavky_obnova!DL152&gt;=0.3,OR($O$11=Smrek)),0,IF(AND(Oprávnené_výdavky_obnova!DL152&gt;=0.3,O150&gt;=0.3),1,0)))</f>
        <v/>
      </c>
      <c r="AB150" s="164" t="str">
        <f t="array" ref="AB150">IF($D150="","",IF(AND(P150&gt;=0.3,I150="nie",Oprávnené_výdavky_obnova!DM152&gt;=0.3,OR($P$11=Smrek)),0,IF(AND(Oprávnené_výdavky_obnova!DM152&gt;=0.3,P150&gt;=0.3),1,0)))</f>
        <v/>
      </c>
      <c r="AC150" s="164" t="str">
        <f t="array" ref="AC150">IF($D150="","",IF(AND(Q150&gt;=0.3,I150="nie",Oprávnené_výdavky_obnova!DN152&gt;=0.3,OR($Q$11=Smrek)),0,IF(AND(Oprávnené_výdavky_obnova!DN152&gt;=0.3,Q150&gt;=0.3),1,0)))</f>
        <v/>
      </c>
      <c r="AD150" s="164" t="str">
        <f t="array" ref="AD150">IF($D150="","",IF(AND(R150&gt;=0.3,I150="nie",Oprávnené_výdavky_obnova!DO152&gt;=0.3,OR($R$11=Smrek)),0,IF(AND(Oprávnené_výdavky_obnova!DO152&gt;=0.3,R150&gt;=0.3),1,0)))</f>
        <v/>
      </c>
      <c r="AE150" s="164" t="str">
        <f t="array" ref="AE150">IF($D150="","",IF(AND(S150&gt;=0.3,I150="nie",Oprávnené_výdavky_obnova!DP152&gt;=0.3,OR($S$11=Smrek)),0,IF(AND(Oprávnené_výdavky_obnova!DP152&gt;=0.3,S150&gt;=0.3),1,0)))</f>
        <v/>
      </c>
      <c r="AF150" s="164">
        <f t="shared" si="17"/>
        <v>0</v>
      </c>
      <c r="AG150" s="164" t="str">
        <f t="array" ref="AG150">IF($D150="","",IF(AND(J150&gt;=0.1,I150="nie",Oprávnené_výdavky_obnova!DG152&gt;=0.1,OR($J$11=Smrek)),0,IF(AND(Oprávnené_výdavky_obnova!DG152&gt;=0.1,J150&gt;=0.1),1,0)))</f>
        <v/>
      </c>
      <c r="AH150" s="164" t="str">
        <f t="array" ref="AH150">IF($D150="","",IF(AND(K150&gt;=0.1,I150="nie",Oprávnené_výdavky_obnova!DH152&gt;=0.1,OR($K$11=Smrek)),0,IF(AND(Oprávnené_výdavky_obnova!DH152&gt;=0.1,K150&gt;=0.1),1,0)))</f>
        <v/>
      </c>
      <c r="AI150" s="164" t="str">
        <f t="array" ref="AI150">IF($D150="","",IF(AND(L150&gt;=0.1,I150="nie",Oprávnené_výdavky_obnova!DI152&gt;=0.1,OR($L$11=Smrek)),0,IF(AND(Oprávnené_výdavky_obnova!DI152&gt;=0.1,L150&gt;=0.1),1,0)))</f>
        <v/>
      </c>
      <c r="AJ150" s="164" t="str">
        <f t="array" ref="AJ150">IF($D150="","",IF(AND(M150&gt;=0.1,I150="nie",Oprávnené_výdavky_obnova!DJ152&gt;=0.1,OR($M$11=Smrek)),0,IF(AND(Oprávnené_výdavky_obnova!DJ152&gt;=0.1,M150&gt;=0.1),1,0)))</f>
        <v/>
      </c>
      <c r="AK150" s="164" t="str">
        <f t="array" ref="AK150">IF($D150="","",IF(AND(N150&gt;=0.1,I150="nie",Oprávnené_výdavky_obnova!DK152&gt;=0.1,OR($N$11=Smrek)),0,IF(AND(Oprávnené_výdavky_obnova!DK152&gt;=0.1,N150&gt;=0.1),1,0)))</f>
        <v/>
      </c>
      <c r="AL150" s="164" t="str">
        <f t="array" ref="AL150">IF($D150="","",IF(AND(O150&gt;=0.1,I150="nie",Oprávnené_výdavky_obnova!DL152&gt;=0.1,OR($O$11=Smrek)),0,IF(AND(Oprávnené_výdavky_obnova!DL152&gt;=0.1,O150&gt;=0.1),1,0)))</f>
        <v/>
      </c>
      <c r="AM150" s="164" t="str">
        <f t="array" ref="AM150">IF($D150="","",IF(AND(P150&gt;=0.1,I150="nie",Oprávnené_výdavky_obnova!DM152&gt;=0.1,OR($P$11=Smrek)),0,IF(AND(Oprávnené_výdavky_obnova!DM152&gt;=0.1,P150&gt;=0.1),1,0)))</f>
        <v/>
      </c>
      <c r="AN150" s="164" t="str">
        <f t="array" ref="AN150">IF($D150="","",IF(AND(Q150&gt;=0.1,I150="nie",Oprávnené_výdavky_obnova!DN152&gt;=0.1,OR($Q$11=Smrek)),0,IF(AND(Oprávnené_výdavky_obnova!DN152&gt;=0.1,Q150&gt;=0.1),1,0)))</f>
        <v/>
      </c>
      <c r="AO150" s="164" t="str">
        <f t="array" ref="AO150">IF($D150="","",IF(AND(R150&gt;=0.1,I150="nie",Oprávnené_výdavky_obnova!DO152&gt;=0.1,OR($R$11=Smrek)),0,IF(AND(Oprávnené_výdavky_obnova!DO152&gt;=0.1,R150&gt;=0.1),1,0)))</f>
        <v/>
      </c>
      <c r="AP150" s="164" t="str">
        <f t="array" ref="AP150">IF($D150="","",IF(AND(S150&gt;=0.1,I150="nie",Oprávnené_výdavky_obnova!DP152&gt;=0.1,OR($S$11=Smrek)),0,IF(AND(Oprávnené_výdavky_obnova!DP152&gt;=0.1,S150&gt;=0.1),1,0)))</f>
        <v/>
      </c>
      <c r="AQ150" s="164">
        <f t="shared" si="18"/>
        <v>0</v>
      </c>
      <c r="AR150" s="132">
        <f t="shared" si="19"/>
        <v>0</v>
      </c>
      <c r="AS150" s="132" t="str">
        <f t="shared" si="20"/>
        <v/>
      </c>
      <c r="AT150" s="164">
        <f>IF(AND(J150="",OR(Oprávnené_výdavky_obnova!CW152&gt;0,Oprávnené_výdavky_obnova!DG152&gt;0)),1,0)</f>
        <v>0</v>
      </c>
      <c r="AU150" s="164">
        <f>IF(AND(K150="",OR(Oprávnené_výdavky_obnova!CX152&gt;0,Oprávnené_výdavky_obnova!DH152&gt;0)),1,0)</f>
        <v>0</v>
      </c>
      <c r="AV150" s="164">
        <f>IF(AND(L150="",OR(Oprávnené_výdavky_obnova!CY152&gt;0,Oprávnené_výdavky_obnova!DI152&gt;0)),1,0)</f>
        <v>0</v>
      </c>
      <c r="AW150" s="164">
        <f>IF(AND(M150="",OR(Oprávnené_výdavky_obnova!CZ152&gt;0,Oprávnené_výdavky_obnova!DJ152&gt;0)),1,0)</f>
        <v>0</v>
      </c>
      <c r="AX150" s="164">
        <f>IF(AND(N150="",OR(Oprávnené_výdavky_obnova!DA152&gt;0,Oprávnené_výdavky_obnova!DK152&gt;0)),1,0)</f>
        <v>0</v>
      </c>
      <c r="AY150" s="164">
        <f>IF(AND(O150="",OR(Oprávnené_výdavky_obnova!DB152&gt;0,Oprávnené_výdavky_obnova!DL152&gt;0)),1,0)</f>
        <v>0</v>
      </c>
      <c r="AZ150" s="164">
        <f>IF(AND(P150="",OR(Oprávnené_výdavky_obnova!DC152&gt;0,Oprávnené_výdavky_obnova!DM152&gt;0)),1,0)</f>
        <v>0</v>
      </c>
      <c r="BA150" s="164">
        <f>IF(AND(Q150="",OR(Oprávnené_výdavky_obnova!DD152&gt;0,Oprávnené_výdavky_obnova!DN152&gt;0)),1,0)</f>
        <v>0</v>
      </c>
      <c r="BB150" s="164">
        <f>IF(AND(R150="",OR(Oprávnené_výdavky_obnova!DE152&gt;0,Oprávnené_výdavky_obnova!DO152&gt;0)),1,0)</f>
        <v>0</v>
      </c>
      <c r="BC150" s="164">
        <f>IF(AND(S150="",OR(Oprávnené_výdavky_obnova!DF152&gt;0,Oprávnené_výdavky_obnova!DP152&gt;0)),1,0)</f>
        <v>0</v>
      </c>
      <c r="BE150" s="132">
        <f t="array" ref="BE150">IF(AND($J$13=Smrek,OR(V150&gt;=0.3,AG150&gt;=0.1)),1,0)</f>
        <v>0</v>
      </c>
      <c r="BF150" s="132">
        <f t="array" ref="BF150">IF(AND($JK150=Smrek,OR(W150&gt;=0.3,AH150&gt;=0.1)),1,0)</f>
        <v>0</v>
      </c>
      <c r="BG150" s="132">
        <f t="array" ref="BG150">IF(AND($L$13=Smrek,OR(X150&gt;=0.3,AI150&gt;=0.1)),1,0)</f>
        <v>0</v>
      </c>
      <c r="BH150" s="132">
        <f t="array" ref="BH150">IF(AND($M$13=Smrek,OR(Y150&gt;=0.3,AJ150&gt;=0.1)),1,0)</f>
        <v>0</v>
      </c>
      <c r="BI150" s="132">
        <f t="array" ref="BI150">IF(AND($N$13=Smrek,OR(Z150&gt;=0.3,AK150&gt;=0.1)),1,0)</f>
        <v>0</v>
      </c>
      <c r="BJ150" s="132">
        <f t="array" ref="BJ150">IF(AND($O$13=Smrek,OR(AA150&gt;=0.3,AL150&gt;=0.1)),1,0)</f>
        <v>0</v>
      </c>
      <c r="BK150" s="132">
        <f t="array" ref="BK150">IF(AND($P$13=Smrek,OR(AB150&gt;=0.3,AM150&gt;=0.1)),1,0)</f>
        <v>0</v>
      </c>
      <c r="BL150" s="132">
        <f t="array" ref="BL150">IF(AND($Q$13=Smrek,OR(AC150&gt;=0.3,AN150&gt;=0.1)),1,0)</f>
        <v>0</v>
      </c>
      <c r="BM150" s="132">
        <f t="array" ref="BM150">IF(AND($R$13=Smrek,OR(AD150&gt;=0.3,AO150&gt;=0.1)),1,0)</f>
        <v>0</v>
      </c>
      <c r="BN150" s="132">
        <f t="array" ref="BN150">IF(AND($S$13=Smrek,OR(AE150&gt;=0.3,AP150&gt;=0.1)),1,0)</f>
        <v>0</v>
      </c>
      <c r="BO150" s="206" t="str">
        <f t="shared" si="21"/>
        <v/>
      </c>
    </row>
    <row r="151" spans="1:67" ht="17.100000000000001" customHeight="1" x14ac:dyDescent="0.25">
      <c r="A151" s="144">
        <v>139</v>
      </c>
      <c r="B151" s="180" t="str">
        <f>IF(Oprávnené_výdavky_obnova!AL153="","",Oprávnené_výdavky_obnova!AN153)</f>
        <v/>
      </c>
      <c r="C151" s="181" t="str">
        <f>IF(Oprávnené_výdavky_obnova!AL153="","",Oprávnené_výdavky_obnova!B153)</f>
        <v/>
      </c>
      <c r="D151" s="182" t="str">
        <f>IF(Oprávnené_výdavky_obnova!AL153="","",Oprávnené_výdavky_obnova!AO153)</f>
        <v/>
      </c>
      <c r="E151" s="182" t="str">
        <f>IF(Oprávnené_výdavky_obnova!AL153="","",Oprávnené_výdavky_obnova!AP153)</f>
        <v/>
      </c>
      <c r="F151" s="182" t="str">
        <f>IF(Oprávnené_výdavky_obnova!AL153="","",Oprávnené_výdavky_obnova!AQ153)</f>
        <v/>
      </c>
      <c r="G151" s="183" t="str">
        <f>IF(Oprávnené_výdavky_obnova!AL153="","",Oprávnené_výdavky_obnova!I153)</f>
        <v/>
      </c>
      <c r="H151" s="208" t="str">
        <f>IF(D151="","",SUMIFS(Oprávnené_výdavky_obnova!$K$15:$K$214,JPRL,BO151,Oprávnené_výdavky_obnova!$J$15:$J$214,Oprávnené_výdavky_obnova!$CC$8)+SUMIFS(Oprávnené_výdavky_obnova!$K$15:$K$214,JPRL,BO151,Oprávnené_výdavky_obnova!$J$15:$J$214,Oprávnené_výdavky_obnova!$CC$9))</f>
        <v/>
      </c>
      <c r="I151" s="179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32">
        <f t="array" ref="T151">IF(AND(D151&lt;&gt;"",OR($J$11=Smrek,$K$11=Smrek,$L$11=Smrek,$M$11=Smrek,$N$11=Smrek,$O$11=Smrek,$P$11=Smrek,$Q$11=Smrek,$R$11=Smrek,$S$11=Smrek)),1,0)</f>
        <v>0</v>
      </c>
      <c r="U151" s="132">
        <f t="shared" si="16"/>
        <v>0</v>
      </c>
      <c r="V151" s="164" t="str">
        <f t="array" ref="V151">IF($D151="","",IF(AND(J151&gt;=0.3,I151="nie",Oprávnené_výdavky_obnova!DG153&gt;=0.3,OR($J$11=Smrek)),0,IF(AND(Oprávnené_výdavky_obnova!DG153&gt;=0.3,J151&gt;=0.3),1,0)))</f>
        <v/>
      </c>
      <c r="W151" s="164" t="str">
        <f t="array" ref="W151">IF($D151="","",IF(AND(K151&gt;=0.3,I151="nie",Oprávnené_výdavky_obnova!DH153&gt;=0.3,OR($K$11=Smrek)),0,IF(AND(Oprávnené_výdavky_obnova!DH153&gt;=0.3,K151&gt;=0.3),1,0)))</f>
        <v/>
      </c>
      <c r="X151" s="164" t="str">
        <f t="array" ref="X151">IF($D151="","",IF(AND(L151&gt;=0.3,I151="nie",Oprávnené_výdavky_obnova!DI153&gt;=0.3,OR($L$11=Smrek)),0,IF(AND(Oprávnené_výdavky_obnova!DI153&gt;=0.3,L151&gt;=0.3),1,0)))</f>
        <v/>
      </c>
      <c r="Y151" s="164" t="str">
        <f t="array" ref="Y151">IF($D151="","",IF(AND(M151&gt;=0.3,I151="nie",Oprávnené_výdavky_obnova!DJ153&gt;=0.3,OR($M$11=Smrek)),0,IF(AND(Oprávnené_výdavky_obnova!DJ153&gt;=0.3,M151&gt;=0.3),1,0)))</f>
        <v/>
      </c>
      <c r="Z151" s="164" t="str">
        <f t="array" ref="Z151">IF($D151="","",IF(AND(N151&gt;=0.3,I151="nie",Oprávnené_výdavky_obnova!DK153&gt;=0.3,OR($N$11=Smrek)),0,IF(AND(Oprávnené_výdavky_obnova!DK153&gt;=0.3,N151&gt;=0.3),1,0)))</f>
        <v/>
      </c>
      <c r="AA151" s="164" t="str">
        <f t="array" ref="AA151">IF($D151="","",IF(AND(O151&gt;=0.3,I151="nie",Oprávnené_výdavky_obnova!DL153&gt;=0.3,OR($O$11=Smrek)),0,IF(AND(Oprávnené_výdavky_obnova!DL153&gt;=0.3,O151&gt;=0.3),1,0)))</f>
        <v/>
      </c>
      <c r="AB151" s="164" t="str">
        <f t="array" ref="AB151">IF($D151="","",IF(AND(P151&gt;=0.3,I151="nie",Oprávnené_výdavky_obnova!DM153&gt;=0.3,OR($P$11=Smrek)),0,IF(AND(Oprávnené_výdavky_obnova!DM153&gt;=0.3,P151&gt;=0.3),1,0)))</f>
        <v/>
      </c>
      <c r="AC151" s="164" t="str">
        <f t="array" ref="AC151">IF($D151="","",IF(AND(Q151&gt;=0.3,I151="nie",Oprávnené_výdavky_obnova!DN153&gt;=0.3,OR($Q$11=Smrek)),0,IF(AND(Oprávnené_výdavky_obnova!DN153&gt;=0.3,Q151&gt;=0.3),1,0)))</f>
        <v/>
      </c>
      <c r="AD151" s="164" t="str">
        <f t="array" ref="AD151">IF($D151="","",IF(AND(R151&gt;=0.3,I151="nie",Oprávnené_výdavky_obnova!DO153&gt;=0.3,OR($R$11=Smrek)),0,IF(AND(Oprávnené_výdavky_obnova!DO153&gt;=0.3,R151&gt;=0.3),1,0)))</f>
        <v/>
      </c>
      <c r="AE151" s="164" t="str">
        <f t="array" ref="AE151">IF($D151="","",IF(AND(S151&gt;=0.3,I151="nie",Oprávnené_výdavky_obnova!DP153&gt;=0.3,OR($S$11=Smrek)),0,IF(AND(Oprávnené_výdavky_obnova!DP153&gt;=0.3,S151&gt;=0.3),1,0)))</f>
        <v/>
      </c>
      <c r="AF151" s="164">
        <f t="shared" si="17"/>
        <v>0</v>
      </c>
      <c r="AG151" s="164" t="str">
        <f t="array" ref="AG151">IF($D151="","",IF(AND(J151&gt;=0.1,I151="nie",Oprávnené_výdavky_obnova!DG153&gt;=0.1,OR($J$11=Smrek)),0,IF(AND(Oprávnené_výdavky_obnova!DG153&gt;=0.1,J151&gt;=0.1),1,0)))</f>
        <v/>
      </c>
      <c r="AH151" s="164" t="str">
        <f t="array" ref="AH151">IF($D151="","",IF(AND(K151&gt;=0.1,I151="nie",Oprávnené_výdavky_obnova!DH153&gt;=0.1,OR($K$11=Smrek)),0,IF(AND(Oprávnené_výdavky_obnova!DH153&gt;=0.1,K151&gt;=0.1),1,0)))</f>
        <v/>
      </c>
      <c r="AI151" s="164" t="str">
        <f t="array" ref="AI151">IF($D151="","",IF(AND(L151&gt;=0.1,I151="nie",Oprávnené_výdavky_obnova!DI153&gt;=0.1,OR($L$11=Smrek)),0,IF(AND(Oprávnené_výdavky_obnova!DI153&gt;=0.1,L151&gt;=0.1),1,0)))</f>
        <v/>
      </c>
      <c r="AJ151" s="164" t="str">
        <f t="array" ref="AJ151">IF($D151="","",IF(AND(M151&gt;=0.1,I151="nie",Oprávnené_výdavky_obnova!DJ153&gt;=0.1,OR($M$11=Smrek)),0,IF(AND(Oprávnené_výdavky_obnova!DJ153&gt;=0.1,M151&gt;=0.1),1,0)))</f>
        <v/>
      </c>
      <c r="AK151" s="164" t="str">
        <f t="array" ref="AK151">IF($D151="","",IF(AND(N151&gt;=0.1,I151="nie",Oprávnené_výdavky_obnova!DK153&gt;=0.1,OR($N$11=Smrek)),0,IF(AND(Oprávnené_výdavky_obnova!DK153&gt;=0.1,N151&gt;=0.1),1,0)))</f>
        <v/>
      </c>
      <c r="AL151" s="164" t="str">
        <f t="array" ref="AL151">IF($D151="","",IF(AND(O151&gt;=0.1,I151="nie",Oprávnené_výdavky_obnova!DL153&gt;=0.1,OR($O$11=Smrek)),0,IF(AND(Oprávnené_výdavky_obnova!DL153&gt;=0.1,O151&gt;=0.1),1,0)))</f>
        <v/>
      </c>
      <c r="AM151" s="164" t="str">
        <f t="array" ref="AM151">IF($D151="","",IF(AND(P151&gt;=0.1,I151="nie",Oprávnené_výdavky_obnova!DM153&gt;=0.1,OR($P$11=Smrek)),0,IF(AND(Oprávnené_výdavky_obnova!DM153&gt;=0.1,P151&gt;=0.1),1,0)))</f>
        <v/>
      </c>
      <c r="AN151" s="164" t="str">
        <f t="array" ref="AN151">IF($D151="","",IF(AND(Q151&gt;=0.1,I151="nie",Oprávnené_výdavky_obnova!DN153&gt;=0.1,OR($Q$11=Smrek)),0,IF(AND(Oprávnené_výdavky_obnova!DN153&gt;=0.1,Q151&gt;=0.1),1,0)))</f>
        <v/>
      </c>
      <c r="AO151" s="164" t="str">
        <f t="array" ref="AO151">IF($D151="","",IF(AND(R151&gt;=0.1,I151="nie",Oprávnené_výdavky_obnova!DO153&gt;=0.1,OR($R$11=Smrek)),0,IF(AND(Oprávnené_výdavky_obnova!DO153&gt;=0.1,R151&gt;=0.1),1,0)))</f>
        <v/>
      </c>
      <c r="AP151" s="164" t="str">
        <f t="array" ref="AP151">IF($D151="","",IF(AND(S151&gt;=0.1,I151="nie",Oprávnené_výdavky_obnova!DP153&gt;=0.1,OR($S$11=Smrek)),0,IF(AND(Oprávnené_výdavky_obnova!DP153&gt;=0.1,S151&gt;=0.1),1,0)))</f>
        <v/>
      </c>
      <c r="AQ151" s="164">
        <f t="shared" si="18"/>
        <v>0</v>
      </c>
      <c r="AR151" s="132">
        <f t="shared" si="19"/>
        <v>0</v>
      </c>
      <c r="AS151" s="132" t="str">
        <f t="shared" si="20"/>
        <v/>
      </c>
      <c r="AT151" s="164">
        <f>IF(AND(J151="",OR(Oprávnené_výdavky_obnova!CW153&gt;0,Oprávnené_výdavky_obnova!DG153&gt;0)),1,0)</f>
        <v>0</v>
      </c>
      <c r="AU151" s="164">
        <f>IF(AND(K151="",OR(Oprávnené_výdavky_obnova!CX153&gt;0,Oprávnené_výdavky_obnova!DH153&gt;0)),1,0)</f>
        <v>0</v>
      </c>
      <c r="AV151" s="164">
        <f>IF(AND(L151="",OR(Oprávnené_výdavky_obnova!CY153&gt;0,Oprávnené_výdavky_obnova!DI153&gt;0)),1,0)</f>
        <v>0</v>
      </c>
      <c r="AW151" s="164">
        <f>IF(AND(M151="",OR(Oprávnené_výdavky_obnova!CZ153&gt;0,Oprávnené_výdavky_obnova!DJ153&gt;0)),1,0)</f>
        <v>0</v>
      </c>
      <c r="AX151" s="164">
        <f>IF(AND(N151="",OR(Oprávnené_výdavky_obnova!DA153&gt;0,Oprávnené_výdavky_obnova!DK153&gt;0)),1,0)</f>
        <v>0</v>
      </c>
      <c r="AY151" s="164">
        <f>IF(AND(O151="",OR(Oprávnené_výdavky_obnova!DB153&gt;0,Oprávnené_výdavky_obnova!DL153&gt;0)),1,0)</f>
        <v>0</v>
      </c>
      <c r="AZ151" s="164">
        <f>IF(AND(P151="",OR(Oprávnené_výdavky_obnova!DC153&gt;0,Oprávnené_výdavky_obnova!DM153&gt;0)),1,0)</f>
        <v>0</v>
      </c>
      <c r="BA151" s="164">
        <f>IF(AND(Q151="",OR(Oprávnené_výdavky_obnova!DD153&gt;0,Oprávnené_výdavky_obnova!DN153&gt;0)),1,0)</f>
        <v>0</v>
      </c>
      <c r="BB151" s="164">
        <f>IF(AND(R151="",OR(Oprávnené_výdavky_obnova!DE153&gt;0,Oprávnené_výdavky_obnova!DO153&gt;0)),1,0)</f>
        <v>0</v>
      </c>
      <c r="BC151" s="164">
        <f>IF(AND(S151="",OR(Oprávnené_výdavky_obnova!DF153&gt;0,Oprávnené_výdavky_obnova!DP153&gt;0)),1,0)</f>
        <v>0</v>
      </c>
      <c r="BE151" s="132">
        <f t="array" ref="BE151">IF(AND($J$13=Smrek,OR(V151&gt;=0.3,AG151&gt;=0.1)),1,0)</f>
        <v>0</v>
      </c>
      <c r="BF151" s="132">
        <f t="array" ref="BF151">IF(AND($JK151=Smrek,OR(W151&gt;=0.3,AH151&gt;=0.1)),1,0)</f>
        <v>0</v>
      </c>
      <c r="BG151" s="132">
        <f t="array" ref="BG151">IF(AND($L$13=Smrek,OR(X151&gt;=0.3,AI151&gt;=0.1)),1,0)</f>
        <v>0</v>
      </c>
      <c r="BH151" s="132">
        <f t="array" ref="BH151">IF(AND($M$13=Smrek,OR(Y151&gt;=0.3,AJ151&gt;=0.1)),1,0)</f>
        <v>0</v>
      </c>
      <c r="BI151" s="132">
        <f t="array" ref="BI151">IF(AND($N$13=Smrek,OR(Z151&gt;=0.3,AK151&gt;=0.1)),1,0)</f>
        <v>0</v>
      </c>
      <c r="BJ151" s="132">
        <f t="array" ref="BJ151">IF(AND($O$13=Smrek,OR(AA151&gt;=0.3,AL151&gt;=0.1)),1,0)</f>
        <v>0</v>
      </c>
      <c r="BK151" s="132">
        <f t="array" ref="BK151">IF(AND($P$13=Smrek,OR(AB151&gt;=0.3,AM151&gt;=0.1)),1,0)</f>
        <v>0</v>
      </c>
      <c r="BL151" s="132">
        <f t="array" ref="BL151">IF(AND($Q$13=Smrek,OR(AC151&gt;=0.3,AN151&gt;=0.1)),1,0)</f>
        <v>0</v>
      </c>
      <c r="BM151" s="132">
        <f t="array" ref="BM151">IF(AND($R$13=Smrek,OR(AD151&gt;=0.3,AO151&gt;=0.1)),1,0)</f>
        <v>0</v>
      </c>
      <c r="BN151" s="132">
        <f t="array" ref="BN151">IF(AND($S$13=Smrek,OR(AE151&gt;=0.3,AP151&gt;=0.1)),1,0)</f>
        <v>0</v>
      </c>
      <c r="BO151" s="206" t="str">
        <f t="shared" si="21"/>
        <v/>
      </c>
    </row>
    <row r="152" spans="1:67" ht="17.100000000000001" customHeight="1" x14ac:dyDescent="0.25">
      <c r="A152" s="144">
        <v>140</v>
      </c>
      <c r="B152" s="180" t="str">
        <f>IF(Oprávnené_výdavky_obnova!AL154="","",Oprávnené_výdavky_obnova!AN154)</f>
        <v/>
      </c>
      <c r="C152" s="181" t="str">
        <f>IF(Oprávnené_výdavky_obnova!AL154="","",Oprávnené_výdavky_obnova!B154)</f>
        <v/>
      </c>
      <c r="D152" s="182" t="str">
        <f>IF(Oprávnené_výdavky_obnova!AL154="","",Oprávnené_výdavky_obnova!AO154)</f>
        <v/>
      </c>
      <c r="E152" s="182" t="str">
        <f>IF(Oprávnené_výdavky_obnova!AL154="","",Oprávnené_výdavky_obnova!AP154)</f>
        <v/>
      </c>
      <c r="F152" s="182" t="str">
        <f>IF(Oprávnené_výdavky_obnova!AL154="","",Oprávnené_výdavky_obnova!AQ154)</f>
        <v/>
      </c>
      <c r="G152" s="183" t="str">
        <f>IF(Oprávnené_výdavky_obnova!AL154="","",Oprávnené_výdavky_obnova!I154)</f>
        <v/>
      </c>
      <c r="H152" s="208" t="str">
        <f>IF(D152="","",SUMIFS(Oprávnené_výdavky_obnova!$K$15:$K$214,JPRL,BO152,Oprávnené_výdavky_obnova!$J$15:$J$214,Oprávnené_výdavky_obnova!$CC$8)+SUMIFS(Oprávnené_výdavky_obnova!$K$15:$K$214,JPRL,BO152,Oprávnené_výdavky_obnova!$J$15:$J$214,Oprávnené_výdavky_obnova!$CC$9))</f>
        <v/>
      </c>
      <c r="I152" s="179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32">
        <f t="array" ref="T152">IF(AND(D152&lt;&gt;"",OR($J$11=Smrek,$K$11=Smrek,$L$11=Smrek,$M$11=Smrek,$N$11=Smrek,$O$11=Smrek,$P$11=Smrek,$Q$11=Smrek,$R$11=Smrek,$S$11=Smrek)),1,0)</f>
        <v>0</v>
      </c>
      <c r="U152" s="132">
        <f t="shared" si="16"/>
        <v>0</v>
      </c>
      <c r="V152" s="164" t="str">
        <f t="array" ref="V152">IF($D152="","",IF(AND(J152&gt;=0.3,I152="nie",Oprávnené_výdavky_obnova!DG154&gt;=0.3,OR($J$11=Smrek)),0,IF(AND(Oprávnené_výdavky_obnova!DG154&gt;=0.3,J152&gt;=0.3),1,0)))</f>
        <v/>
      </c>
      <c r="W152" s="164" t="str">
        <f t="array" ref="W152">IF($D152="","",IF(AND(K152&gt;=0.3,I152="nie",Oprávnené_výdavky_obnova!DH154&gt;=0.3,OR($K$11=Smrek)),0,IF(AND(Oprávnené_výdavky_obnova!DH154&gt;=0.3,K152&gt;=0.3),1,0)))</f>
        <v/>
      </c>
      <c r="X152" s="164" t="str">
        <f t="array" ref="X152">IF($D152="","",IF(AND(L152&gt;=0.3,I152="nie",Oprávnené_výdavky_obnova!DI154&gt;=0.3,OR($L$11=Smrek)),0,IF(AND(Oprávnené_výdavky_obnova!DI154&gt;=0.3,L152&gt;=0.3),1,0)))</f>
        <v/>
      </c>
      <c r="Y152" s="164" t="str">
        <f t="array" ref="Y152">IF($D152="","",IF(AND(M152&gt;=0.3,I152="nie",Oprávnené_výdavky_obnova!DJ154&gt;=0.3,OR($M$11=Smrek)),0,IF(AND(Oprávnené_výdavky_obnova!DJ154&gt;=0.3,M152&gt;=0.3),1,0)))</f>
        <v/>
      </c>
      <c r="Z152" s="164" t="str">
        <f t="array" ref="Z152">IF($D152="","",IF(AND(N152&gt;=0.3,I152="nie",Oprávnené_výdavky_obnova!DK154&gt;=0.3,OR($N$11=Smrek)),0,IF(AND(Oprávnené_výdavky_obnova!DK154&gt;=0.3,N152&gt;=0.3),1,0)))</f>
        <v/>
      </c>
      <c r="AA152" s="164" t="str">
        <f t="array" ref="AA152">IF($D152="","",IF(AND(O152&gt;=0.3,I152="nie",Oprávnené_výdavky_obnova!DL154&gt;=0.3,OR($O$11=Smrek)),0,IF(AND(Oprávnené_výdavky_obnova!DL154&gt;=0.3,O152&gt;=0.3),1,0)))</f>
        <v/>
      </c>
      <c r="AB152" s="164" t="str">
        <f t="array" ref="AB152">IF($D152="","",IF(AND(P152&gt;=0.3,I152="nie",Oprávnené_výdavky_obnova!DM154&gt;=0.3,OR($P$11=Smrek)),0,IF(AND(Oprávnené_výdavky_obnova!DM154&gt;=0.3,P152&gt;=0.3),1,0)))</f>
        <v/>
      </c>
      <c r="AC152" s="164" t="str">
        <f t="array" ref="AC152">IF($D152="","",IF(AND(Q152&gt;=0.3,I152="nie",Oprávnené_výdavky_obnova!DN154&gt;=0.3,OR($Q$11=Smrek)),0,IF(AND(Oprávnené_výdavky_obnova!DN154&gt;=0.3,Q152&gt;=0.3),1,0)))</f>
        <v/>
      </c>
      <c r="AD152" s="164" t="str">
        <f t="array" ref="AD152">IF($D152="","",IF(AND(R152&gt;=0.3,I152="nie",Oprávnené_výdavky_obnova!DO154&gt;=0.3,OR($R$11=Smrek)),0,IF(AND(Oprávnené_výdavky_obnova!DO154&gt;=0.3,R152&gt;=0.3),1,0)))</f>
        <v/>
      </c>
      <c r="AE152" s="164" t="str">
        <f t="array" ref="AE152">IF($D152="","",IF(AND(S152&gt;=0.3,I152="nie",Oprávnené_výdavky_obnova!DP154&gt;=0.3,OR($S$11=Smrek)),0,IF(AND(Oprávnené_výdavky_obnova!DP154&gt;=0.3,S152&gt;=0.3),1,0)))</f>
        <v/>
      </c>
      <c r="AF152" s="164">
        <f t="shared" si="17"/>
        <v>0</v>
      </c>
      <c r="AG152" s="164" t="str">
        <f t="array" ref="AG152">IF($D152="","",IF(AND(J152&gt;=0.1,I152="nie",Oprávnené_výdavky_obnova!DG154&gt;=0.1,OR($J$11=Smrek)),0,IF(AND(Oprávnené_výdavky_obnova!DG154&gt;=0.1,J152&gt;=0.1),1,0)))</f>
        <v/>
      </c>
      <c r="AH152" s="164" t="str">
        <f t="array" ref="AH152">IF($D152="","",IF(AND(K152&gt;=0.1,I152="nie",Oprávnené_výdavky_obnova!DH154&gt;=0.1,OR($K$11=Smrek)),0,IF(AND(Oprávnené_výdavky_obnova!DH154&gt;=0.1,K152&gt;=0.1),1,0)))</f>
        <v/>
      </c>
      <c r="AI152" s="164" t="str">
        <f t="array" ref="AI152">IF($D152="","",IF(AND(L152&gt;=0.1,I152="nie",Oprávnené_výdavky_obnova!DI154&gt;=0.1,OR($L$11=Smrek)),0,IF(AND(Oprávnené_výdavky_obnova!DI154&gt;=0.1,L152&gt;=0.1),1,0)))</f>
        <v/>
      </c>
      <c r="AJ152" s="164" t="str">
        <f t="array" ref="AJ152">IF($D152="","",IF(AND(M152&gt;=0.1,I152="nie",Oprávnené_výdavky_obnova!DJ154&gt;=0.1,OR($M$11=Smrek)),0,IF(AND(Oprávnené_výdavky_obnova!DJ154&gt;=0.1,M152&gt;=0.1),1,0)))</f>
        <v/>
      </c>
      <c r="AK152" s="164" t="str">
        <f t="array" ref="AK152">IF($D152="","",IF(AND(N152&gt;=0.1,I152="nie",Oprávnené_výdavky_obnova!DK154&gt;=0.1,OR($N$11=Smrek)),0,IF(AND(Oprávnené_výdavky_obnova!DK154&gt;=0.1,N152&gt;=0.1),1,0)))</f>
        <v/>
      </c>
      <c r="AL152" s="164" t="str">
        <f t="array" ref="AL152">IF($D152="","",IF(AND(O152&gt;=0.1,I152="nie",Oprávnené_výdavky_obnova!DL154&gt;=0.1,OR($O$11=Smrek)),0,IF(AND(Oprávnené_výdavky_obnova!DL154&gt;=0.1,O152&gt;=0.1),1,0)))</f>
        <v/>
      </c>
      <c r="AM152" s="164" t="str">
        <f t="array" ref="AM152">IF($D152="","",IF(AND(P152&gt;=0.1,I152="nie",Oprávnené_výdavky_obnova!DM154&gt;=0.1,OR($P$11=Smrek)),0,IF(AND(Oprávnené_výdavky_obnova!DM154&gt;=0.1,P152&gt;=0.1),1,0)))</f>
        <v/>
      </c>
      <c r="AN152" s="164" t="str">
        <f t="array" ref="AN152">IF($D152="","",IF(AND(Q152&gt;=0.1,I152="nie",Oprávnené_výdavky_obnova!DN154&gt;=0.1,OR($Q$11=Smrek)),0,IF(AND(Oprávnené_výdavky_obnova!DN154&gt;=0.1,Q152&gt;=0.1),1,0)))</f>
        <v/>
      </c>
      <c r="AO152" s="164" t="str">
        <f t="array" ref="AO152">IF($D152="","",IF(AND(R152&gt;=0.1,I152="nie",Oprávnené_výdavky_obnova!DO154&gt;=0.1,OR($R$11=Smrek)),0,IF(AND(Oprávnené_výdavky_obnova!DO154&gt;=0.1,R152&gt;=0.1),1,0)))</f>
        <v/>
      </c>
      <c r="AP152" s="164" t="str">
        <f t="array" ref="AP152">IF($D152="","",IF(AND(S152&gt;=0.1,I152="nie",Oprávnené_výdavky_obnova!DP154&gt;=0.1,OR($S$11=Smrek)),0,IF(AND(Oprávnené_výdavky_obnova!DP154&gt;=0.1,S152&gt;=0.1),1,0)))</f>
        <v/>
      </c>
      <c r="AQ152" s="164">
        <f t="shared" si="18"/>
        <v>0</v>
      </c>
      <c r="AR152" s="132">
        <f t="shared" si="19"/>
        <v>0</v>
      </c>
      <c r="AS152" s="132" t="str">
        <f t="shared" si="20"/>
        <v/>
      </c>
      <c r="AT152" s="164">
        <f>IF(AND(J152="",OR(Oprávnené_výdavky_obnova!CW154&gt;0,Oprávnené_výdavky_obnova!DG154&gt;0)),1,0)</f>
        <v>0</v>
      </c>
      <c r="AU152" s="164">
        <f>IF(AND(K152="",OR(Oprávnené_výdavky_obnova!CX154&gt;0,Oprávnené_výdavky_obnova!DH154&gt;0)),1,0)</f>
        <v>0</v>
      </c>
      <c r="AV152" s="164">
        <f>IF(AND(L152="",OR(Oprávnené_výdavky_obnova!CY154&gt;0,Oprávnené_výdavky_obnova!DI154&gt;0)),1,0)</f>
        <v>0</v>
      </c>
      <c r="AW152" s="164">
        <f>IF(AND(M152="",OR(Oprávnené_výdavky_obnova!CZ154&gt;0,Oprávnené_výdavky_obnova!DJ154&gt;0)),1,0)</f>
        <v>0</v>
      </c>
      <c r="AX152" s="164">
        <f>IF(AND(N152="",OR(Oprávnené_výdavky_obnova!DA154&gt;0,Oprávnené_výdavky_obnova!DK154&gt;0)),1,0)</f>
        <v>0</v>
      </c>
      <c r="AY152" s="164">
        <f>IF(AND(O152="",OR(Oprávnené_výdavky_obnova!DB154&gt;0,Oprávnené_výdavky_obnova!DL154&gt;0)),1,0)</f>
        <v>0</v>
      </c>
      <c r="AZ152" s="164">
        <f>IF(AND(P152="",OR(Oprávnené_výdavky_obnova!DC154&gt;0,Oprávnené_výdavky_obnova!DM154&gt;0)),1,0)</f>
        <v>0</v>
      </c>
      <c r="BA152" s="164">
        <f>IF(AND(Q152="",OR(Oprávnené_výdavky_obnova!DD154&gt;0,Oprávnené_výdavky_obnova!DN154&gt;0)),1,0)</f>
        <v>0</v>
      </c>
      <c r="BB152" s="164">
        <f>IF(AND(R152="",OR(Oprávnené_výdavky_obnova!DE154&gt;0,Oprávnené_výdavky_obnova!DO154&gt;0)),1,0)</f>
        <v>0</v>
      </c>
      <c r="BC152" s="164">
        <f>IF(AND(S152="",OR(Oprávnené_výdavky_obnova!DF154&gt;0,Oprávnené_výdavky_obnova!DP154&gt;0)),1,0)</f>
        <v>0</v>
      </c>
      <c r="BE152" s="132">
        <f t="array" ref="BE152">IF(AND($J$13=Smrek,OR(V152&gt;=0.3,AG152&gt;=0.1)),1,0)</f>
        <v>0</v>
      </c>
      <c r="BF152" s="132">
        <f t="array" ref="BF152">IF(AND($JK152=Smrek,OR(W152&gt;=0.3,AH152&gt;=0.1)),1,0)</f>
        <v>0</v>
      </c>
      <c r="BG152" s="132">
        <f t="array" ref="BG152">IF(AND($L$13=Smrek,OR(X152&gt;=0.3,AI152&gt;=0.1)),1,0)</f>
        <v>0</v>
      </c>
      <c r="BH152" s="132">
        <f t="array" ref="BH152">IF(AND($M$13=Smrek,OR(Y152&gt;=0.3,AJ152&gt;=0.1)),1,0)</f>
        <v>0</v>
      </c>
      <c r="BI152" s="132">
        <f t="array" ref="BI152">IF(AND($N$13=Smrek,OR(Z152&gt;=0.3,AK152&gt;=0.1)),1,0)</f>
        <v>0</v>
      </c>
      <c r="BJ152" s="132">
        <f t="array" ref="BJ152">IF(AND($O$13=Smrek,OR(AA152&gt;=0.3,AL152&gt;=0.1)),1,0)</f>
        <v>0</v>
      </c>
      <c r="BK152" s="132">
        <f t="array" ref="BK152">IF(AND($P$13=Smrek,OR(AB152&gt;=0.3,AM152&gt;=0.1)),1,0)</f>
        <v>0</v>
      </c>
      <c r="BL152" s="132">
        <f t="array" ref="BL152">IF(AND($Q$13=Smrek,OR(AC152&gt;=0.3,AN152&gt;=0.1)),1,0)</f>
        <v>0</v>
      </c>
      <c r="BM152" s="132">
        <f t="array" ref="BM152">IF(AND($R$13=Smrek,OR(AD152&gt;=0.3,AO152&gt;=0.1)),1,0)</f>
        <v>0</v>
      </c>
      <c r="BN152" s="132">
        <f t="array" ref="BN152">IF(AND($S$13=Smrek,OR(AE152&gt;=0.3,AP152&gt;=0.1)),1,0)</f>
        <v>0</v>
      </c>
      <c r="BO152" s="206" t="str">
        <f t="shared" si="21"/>
        <v/>
      </c>
    </row>
    <row r="153" spans="1:67" ht="17.100000000000001" customHeight="1" x14ac:dyDescent="0.25">
      <c r="A153" s="144">
        <v>141</v>
      </c>
      <c r="B153" s="180" t="str">
        <f>IF(Oprávnené_výdavky_obnova!AL155="","",Oprávnené_výdavky_obnova!AN155)</f>
        <v/>
      </c>
      <c r="C153" s="181" t="str">
        <f>IF(Oprávnené_výdavky_obnova!AL155="","",Oprávnené_výdavky_obnova!B155)</f>
        <v/>
      </c>
      <c r="D153" s="182" t="str">
        <f>IF(Oprávnené_výdavky_obnova!AL155="","",Oprávnené_výdavky_obnova!AO155)</f>
        <v/>
      </c>
      <c r="E153" s="182" t="str">
        <f>IF(Oprávnené_výdavky_obnova!AL155="","",Oprávnené_výdavky_obnova!AP155)</f>
        <v/>
      </c>
      <c r="F153" s="182" t="str">
        <f>IF(Oprávnené_výdavky_obnova!AL155="","",Oprávnené_výdavky_obnova!AQ155)</f>
        <v/>
      </c>
      <c r="G153" s="183" t="str">
        <f>IF(Oprávnené_výdavky_obnova!AL155="","",Oprávnené_výdavky_obnova!I155)</f>
        <v/>
      </c>
      <c r="H153" s="208" t="str">
        <f>IF(D153="","",SUMIFS(Oprávnené_výdavky_obnova!$K$15:$K$214,JPRL,BO153,Oprávnené_výdavky_obnova!$J$15:$J$214,Oprávnené_výdavky_obnova!$CC$8)+SUMIFS(Oprávnené_výdavky_obnova!$K$15:$K$214,JPRL,BO153,Oprávnené_výdavky_obnova!$J$15:$J$214,Oprávnené_výdavky_obnova!$CC$9))</f>
        <v/>
      </c>
      <c r="I153" s="179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32">
        <f t="array" ref="T153">IF(AND(D153&lt;&gt;"",OR($J$11=Smrek,$K$11=Smrek,$L$11=Smrek,$M$11=Smrek,$N$11=Smrek,$O$11=Smrek,$P$11=Smrek,$Q$11=Smrek,$R$11=Smrek,$S$11=Smrek)),1,0)</f>
        <v>0</v>
      </c>
      <c r="U153" s="132">
        <f t="shared" si="16"/>
        <v>0</v>
      </c>
      <c r="V153" s="164" t="str">
        <f t="array" ref="V153">IF($D153="","",IF(AND(J153&gt;=0.3,I153="nie",Oprávnené_výdavky_obnova!DG155&gt;=0.3,OR($J$11=Smrek)),0,IF(AND(Oprávnené_výdavky_obnova!DG155&gt;=0.3,J153&gt;=0.3),1,0)))</f>
        <v/>
      </c>
      <c r="W153" s="164" t="str">
        <f t="array" ref="W153">IF($D153="","",IF(AND(K153&gt;=0.3,I153="nie",Oprávnené_výdavky_obnova!DH155&gt;=0.3,OR($K$11=Smrek)),0,IF(AND(Oprávnené_výdavky_obnova!DH155&gt;=0.3,K153&gt;=0.3),1,0)))</f>
        <v/>
      </c>
      <c r="X153" s="164" t="str">
        <f t="array" ref="X153">IF($D153="","",IF(AND(L153&gt;=0.3,I153="nie",Oprávnené_výdavky_obnova!DI155&gt;=0.3,OR($L$11=Smrek)),0,IF(AND(Oprávnené_výdavky_obnova!DI155&gt;=0.3,L153&gt;=0.3),1,0)))</f>
        <v/>
      </c>
      <c r="Y153" s="164" t="str">
        <f t="array" ref="Y153">IF($D153="","",IF(AND(M153&gt;=0.3,I153="nie",Oprávnené_výdavky_obnova!DJ155&gt;=0.3,OR($M$11=Smrek)),0,IF(AND(Oprávnené_výdavky_obnova!DJ155&gt;=0.3,M153&gt;=0.3),1,0)))</f>
        <v/>
      </c>
      <c r="Z153" s="164" t="str">
        <f t="array" ref="Z153">IF($D153="","",IF(AND(N153&gt;=0.3,I153="nie",Oprávnené_výdavky_obnova!DK155&gt;=0.3,OR($N$11=Smrek)),0,IF(AND(Oprávnené_výdavky_obnova!DK155&gt;=0.3,N153&gt;=0.3),1,0)))</f>
        <v/>
      </c>
      <c r="AA153" s="164" t="str">
        <f t="array" ref="AA153">IF($D153="","",IF(AND(O153&gt;=0.3,I153="nie",Oprávnené_výdavky_obnova!DL155&gt;=0.3,OR($O$11=Smrek)),0,IF(AND(Oprávnené_výdavky_obnova!DL155&gt;=0.3,O153&gt;=0.3),1,0)))</f>
        <v/>
      </c>
      <c r="AB153" s="164" t="str">
        <f t="array" ref="AB153">IF($D153="","",IF(AND(P153&gt;=0.3,I153="nie",Oprávnené_výdavky_obnova!DM155&gt;=0.3,OR($P$11=Smrek)),0,IF(AND(Oprávnené_výdavky_obnova!DM155&gt;=0.3,P153&gt;=0.3),1,0)))</f>
        <v/>
      </c>
      <c r="AC153" s="164" t="str">
        <f t="array" ref="AC153">IF($D153="","",IF(AND(Q153&gt;=0.3,I153="nie",Oprávnené_výdavky_obnova!DN155&gt;=0.3,OR($Q$11=Smrek)),0,IF(AND(Oprávnené_výdavky_obnova!DN155&gt;=0.3,Q153&gt;=0.3),1,0)))</f>
        <v/>
      </c>
      <c r="AD153" s="164" t="str">
        <f t="array" ref="AD153">IF($D153="","",IF(AND(R153&gt;=0.3,I153="nie",Oprávnené_výdavky_obnova!DO155&gt;=0.3,OR($R$11=Smrek)),0,IF(AND(Oprávnené_výdavky_obnova!DO155&gt;=0.3,R153&gt;=0.3),1,0)))</f>
        <v/>
      </c>
      <c r="AE153" s="164" t="str">
        <f t="array" ref="AE153">IF($D153="","",IF(AND(S153&gt;=0.3,I153="nie",Oprávnené_výdavky_obnova!DP155&gt;=0.3,OR($S$11=Smrek)),0,IF(AND(Oprávnené_výdavky_obnova!DP155&gt;=0.3,S153&gt;=0.3),1,0)))</f>
        <v/>
      </c>
      <c r="AF153" s="164">
        <f t="shared" si="17"/>
        <v>0</v>
      </c>
      <c r="AG153" s="164" t="str">
        <f t="array" ref="AG153">IF($D153="","",IF(AND(J153&gt;=0.1,I153="nie",Oprávnené_výdavky_obnova!DG155&gt;=0.1,OR($J$11=Smrek)),0,IF(AND(Oprávnené_výdavky_obnova!DG155&gt;=0.1,J153&gt;=0.1),1,0)))</f>
        <v/>
      </c>
      <c r="AH153" s="164" t="str">
        <f t="array" ref="AH153">IF($D153="","",IF(AND(K153&gt;=0.1,I153="nie",Oprávnené_výdavky_obnova!DH155&gt;=0.1,OR($K$11=Smrek)),0,IF(AND(Oprávnené_výdavky_obnova!DH155&gt;=0.1,K153&gt;=0.1),1,0)))</f>
        <v/>
      </c>
      <c r="AI153" s="164" t="str">
        <f t="array" ref="AI153">IF($D153="","",IF(AND(L153&gt;=0.1,I153="nie",Oprávnené_výdavky_obnova!DI155&gt;=0.1,OR($L$11=Smrek)),0,IF(AND(Oprávnené_výdavky_obnova!DI155&gt;=0.1,L153&gt;=0.1),1,0)))</f>
        <v/>
      </c>
      <c r="AJ153" s="164" t="str">
        <f t="array" ref="AJ153">IF($D153="","",IF(AND(M153&gt;=0.1,I153="nie",Oprávnené_výdavky_obnova!DJ155&gt;=0.1,OR($M$11=Smrek)),0,IF(AND(Oprávnené_výdavky_obnova!DJ155&gt;=0.1,M153&gt;=0.1),1,0)))</f>
        <v/>
      </c>
      <c r="AK153" s="164" t="str">
        <f t="array" ref="AK153">IF($D153="","",IF(AND(N153&gt;=0.1,I153="nie",Oprávnené_výdavky_obnova!DK155&gt;=0.1,OR($N$11=Smrek)),0,IF(AND(Oprávnené_výdavky_obnova!DK155&gt;=0.1,N153&gt;=0.1),1,0)))</f>
        <v/>
      </c>
      <c r="AL153" s="164" t="str">
        <f t="array" ref="AL153">IF($D153="","",IF(AND(O153&gt;=0.1,I153="nie",Oprávnené_výdavky_obnova!DL155&gt;=0.1,OR($O$11=Smrek)),0,IF(AND(Oprávnené_výdavky_obnova!DL155&gt;=0.1,O153&gt;=0.1),1,0)))</f>
        <v/>
      </c>
      <c r="AM153" s="164" t="str">
        <f t="array" ref="AM153">IF($D153="","",IF(AND(P153&gt;=0.1,I153="nie",Oprávnené_výdavky_obnova!DM155&gt;=0.1,OR($P$11=Smrek)),0,IF(AND(Oprávnené_výdavky_obnova!DM155&gt;=0.1,P153&gt;=0.1),1,0)))</f>
        <v/>
      </c>
      <c r="AN153" s="164" t="str">
        <f t="array" ref="AN153">IF($D153="","",IF(AND(Q153&gt;=0.1,I153="nie",Oprávnené_výdavky_obnova!DN155&gt;=0.1,OR($Q$11=Smrek)),0,IF(AND(Oprávnené_výdavky_obnova!DN155&gt;=0.1,Q153&gt;=0.1),1,0)))</f>
        <v/>
      </c>
      <c r="AO153" s="164" t="str">
        <f t="array" ref="AO153">IF($D153="","",IF(AND(R153&gt;=0.1,I153="nie",Oprávnené_výdavky_obnova!DO155&gt;=0.1,OR($R$11=Smrek)),0,IF(AND(Oprávnené_výdavky_obnova!DO155&gt;=0.1,R153&gt;=0.1),1,0)))</f>
        <v/>
      </c>
      <c r="AP153" s="164" t="str">
        <f t="array" ref="AP153">IF($D153="","",IF(AND(S153&gt;=0.1,I153="nie",Oprávnené_výdavky_obnova!DP155&gt;=0.1,OR($S$11=Smrek)),0,IF(AND(Oprávnené_výdavky_obnova!DP155&gt;=0.1,S153&gt;=0.1),1,0)))</f>
        <v/>
      </c>
      <c r="AQ153" s="164">
        <f t="shared" si="18"/>
        <v>0</v>
      </c>
      <c r="AR153" s="132">
        <f t="shared" si="19"/>
        <v>0</v>
      </c>
      <c r="AS153" s="132" t="str">
        <f t="shared" si="20"/>
        <v/>
      </c>
      <c r="AT153" s="164">
        <f>IF(AND(J153="",OR(Oprávnené_výdavky_obnova!CW155&gt;0,Oprávnené_výdavky_obnova!DG155&gt;0)),1,0)</f>
        <v>0</v>
      </c>
      <c r="AU153" s="164">
        <f>IF(AND(K153="",OR(Oprávnené_výdavky_obnova!CX155&gt;0,Oprávnené_výdavky_obnova!DH155&gt;0)),1,0)</f>
        <v>0</v>
      </c>
      <c r="AV153" s="164">
        <f>IF(AND(L153="",OR(Oprávnené_výdavky_obnova!CY155&gt;0,Oprávnené_výdavky_obnova!DI155&gt;0)),1,0)</f>
        <v>0</v>
      </c>
      <c r="AW153" s="164">
        <f>IF(AND(M153="",OR(Oprávnené_výdavky_obnova!CZ155&gt;0,Oprávnené_výdavky_obnova!DJ155&gt;0)),1,0)</f>
        <v>0</v>
      </c>
      <c r="AX153" s="164">
        <f>IF(AND(N153="",OR(Oprávnené_výdavky_obnova!DA155&gt;0,Oprávnené_výdavky_obnova!DK155&gt;0)),1,0)</f>
        <v>0</v>
      </c>
      <c r="AY153" s="164">
        <f>IF(AND(O153="",OR(Oprávnené_výdavky_obnova!DB155&gt;0,Oprávnené_výdavky_obnova!DL155&gt;0)),1,0)</f>
        <v>0</v>
      </c>
      <c r="AZ153" s="164">
        <f>IF(AND(P153="",OR(Oprávnené_výdavky_obnova!DC155&gt;0,Oprávnené_výdavky_obnova!DM155&gt;0)),1,0)</f>
        <v>0</v>
      </c>
      <c r="BA153" s="164">
        <f>IF(AND(Q153="",OR(Oprávnené_výdavky_obnova!DD155&gt;0,Oprávnené_výdavky_obnova!DN155&gt;0)),1,0)</f>
        <v>0</v>
      </c>
      <c r="BB153" s="164">
        <f>IF(AND(R153="",OR(Oprávnené_výdavky_obnova!DE155&gt;0,Oprávnené_výdavky_obnova!DO155&gt;0)),1,0)</f>
        <v>0</v>
      </c>
      <c r="BC153" s="164">
        <f>IF(AND(S153="",OR(Oprávnené_výdavky_obnova!DF155&gt;0,Oprávnené_výdavky_obnova!DP155&gt;0)),1,0)</f>
        <v>0</v>
      </c>
      <c r="BE153" s="132">
        <f t="array" ref="BE153">IF(AND($J$13=Smrek,OR(V153&gt;=0.3,AG153&gt;=0.1)),1,0)</f>
        <v>0</v>
      </c>
      <c r="BF153" s="132">
        <f t="array" ref="BF153">IF(AND($JK153=Smrek,OR(W153&gt;=0.3,AH153&gt;=0.1)),1,0)</f>
        <v>0</v>
      </c>
      <c r="BG153" s="132">
        <f t="array" ref="BG153">IF(AND($L$13=Smrek,OR(X153&gt;=0.3,AI153&gt;=0.1)),1,0)</f>
        <v>0</v>
      </c>
      <c r="BH153" s="132">
        <f t="array" ref="BH153">IF(AND($M$13=Smrek,OR(Y153&gt;=0.3,AJ153&gt;=0.1)),1,0)</f>
        <v>0</v>
      </c>
      <c r="BI153" s="132">
        <f t="array" ref="BI153">IF(AND($N$13=Smrek,OR(Z153&gt;=0.3,AK153&gt;=0.1)),1,0)</f>
        <v>0</v>
      </c>
      <c r="BJ153" s="132">
        <f t="array" ref="BJ153">IF(AND($O$13=Smrek,OR(AA153&gt;=0.3,AL153&gt;=0.1)),1,0)</f>
        <v>0</v>
      </c>
      <c r="BK153" s="132">
        <f t="array" ref="BK153">IF(AND($P$13=Smrek,OR(AB153&gt;=0.3,AM153&gt;=0.1)),1,0)</f>
        <v>0</v>
      </c>
      <c r="BL153" s="132">
        <f t="array" ref="BL153">IF(AND($Q$13=Smrek,OR(AC153&gt;=0.3,AN153&gt;=0.1)),1,0)</f>
        <v>0</v>
      </c>
      <c r="BM153" s="132">
        <f t="array" ref="BM153">IF(AND($R$13=Smrek,OR(AD153&gt;=0.3,AO153&gt;=0.1)),1,0)</f>
        <v>0</v>
      </c>
      <c r="BN153" s="132">
        <f t="array" ref="BN153">IF(AND($S$13=Smrek,OR(AE153&gt;=0.3,AP153&gt;=0.1)),1,0)</f>
        <v>0</v>
      </c>
      <c r="BO153" s="206" t="str">
        <f t="shared" si="21"/>
        <v/>
      </c>
    </row>
    <row r="154" spans="1:67" ht="17.100000000000001" customHeight="1" x14ac:dyDescent="0.25">
      <c r="A154" s="144">
        <v>142</v>
      </c>
      <c r="B154" s="180" t="str">
        <f>IF(Oprávnené_výdavky_obnova!AL156="","",Oprávnené_výdavky_obnova!AN156)</f>
        <v/>
      </c>
      <c r="C154" s="181" t="str">
        <f>IF(Oprávnené_výdavky_obnova!AL156="","",Oprávnené_výdavky_obnova!B156)</f>
        <v/>
      </c>
      <c r="D154" s="182" t="str">
        <f>IF(Oprávnené_výdavky_obnova!AL156="","",Oprávnené_výdavky_obnova!AO156)</f>
        <v/>
      </c>
      <c r="E154" s="182" t="str">
        <f>IF(Oprávnené_výdavky_obnova!AL156="","",Oprávnené_výdavky_obnova!AP156)</f>
        <v/>
      </c>
      <c r="F154" s="182" t="str">
        <f>IF(Oprávnené_výdavky_obnova!AL156="","",Oprávnené_výdavky_obnova!AQ156)</f>
        <v/>
      </c>
      <c r="G154" s="183" t="str">
        <f>IF(Oprávnené_výdavky_obnova!AL156="","",Oprávnené_výdavky_obnova!I156)</f>
        <v/>
      </c>
      <c r="H154" s="208" t="str">
        <f>IF(D154="","",SUMIFS(Oprávnené_výdavky_obnova!$K$15:$K$214,JPRL,BO154,Oprávnené_výdavky_obnova!$J$15:$J$214,Oprávnené_výdavky_obnova!$CC$8)+SUMIFS(Oprávnené_výdavky_obnova!$K$15:$K$214,JPRL,BO154,Oprávnené_výdavky_obnova!$J$15:$J$214,Oprávnené_výdavky_obnova!$CC$9))</f>
        <v/>
      </c>
      <c r="I154" s="179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32">
        <f t="array" ref="T154">IF(AND(D154&lt;&gt;"",OR($J$11=Smrek,$K$11=Smrek,$L$11=Smrek,$M$11=Smrek,$N$11=Smrek,$O$11=Smrek,$P$11=Smrek,$Q$11=Smrek,$R$11=Smrek,$S$11=Smrek)),1,0)</f>
        <v>0</v>
      </c>
      <c r="U154" s="132">
        <f t="shared" si="16"/>
        <v>0</v>
      </c>
      <c r="V154" s="164" t="str">
        <f t="array" ref="V154">IF($D154="","",IF(AND(J154&gt;=0.3,I154="nie",Oprávnené_výdavky_obnova!DG156&gt;=0.3,OR($J$11=Smrek)),0,IF(AND(Oprávnené_výdavky_obnova!DG156&gt;=0.3,J154&gt;=0.3),1,0)))</f>
        <v/>
      </c>
      <c r="W154" s="164" t="str">
        <f t="array" ref="W154">IF($D154="","",IF(AND(K154&gt;=0.3,I154="nie",Oprávnené_výdavky_obnova!DH156&gt;=0.3,OR($K$11=Smrek)),0,IF(AND(Oprávnené_výdavky_obnova!DH156&gt;=0.3,K154&gt;=0.3),1,0)))</f>
        <v/>
      </c>
      <c r="X154" s="164" t="str">
        <f t="array" ref="X154">IF($D154="","",IF(AND(L154&gt;=0.3,I154="nie",Oprávnené_výdavky_obnova!DI156&gt;=0.3,OR($L$11=Smrek)),0,IF(AND(Oprávnené_výdavky_obnova!DI156&gt;=0.3,L154&gt;=0.3),1,0)))</f>
        <v/>
      </c>
      <c r="Y154" s="164" t="str">
        <f t="array" ref="Y154">IF($D154="","",IF(AND(M154&gt;=0.3,I154="nie",Oprávnené_výdavky_obnova!DJ156&gt;=0.3,OR($M$11=Smrek)),0,IF(AND(Oprávnené_výdavky_obnova!DJ156&gt;=0.3,M154&gt;=0.3),1,0)))</f>
        <v/>
      </c>
      <c r="Z154" s="164" t="str">
        <f t="array" ref="Z154">IF($D154="","",IF(AND(N154&gt;=0.3,I154="nie",Oprávnené_výdavky_obnova!DK156&gt;=0.3,OR($N$11=Smrek)),0,IF(AND(Oprávnené_výdavky_obnova!DK156&gt;=0.3,N154&gt;=0.3),1,0)))</f>
        <v/>
      </c>
      <c r="AA154" s="164" t="str">
        <f t="array" ref="AA154">IF($D154="","",IF(AND(O154&gt;=0.3,I154="nie",Oprávnené_výdavky_obnova!DL156&gt;=0.3,OR($O$11=Smrek)),0,IF(AND(Oprávnené_výdavky_obnova!DL156&gt;=0.3,O154&gt;=0.3),1,0)))</f>
        <v/>
      </c>
      <c r="AB154" s="164" t="str">
        <f t="array" ref="AB154">IF($D154="","",IF(AND(P154&gt;=0.3,I154="nie",Oprávnené_výdavky_obnova!DM156&gt;=0.3,OR($P$11=Smrek)),0,IF(AND(Oprávnené_výdavky_obnova!DM156&gt;=0.3,P154&gt;=0.3),1,0)))</f>
        <v/>
      </c>
      <c r="AC154" s="164" t="str">
        <f t="array" ref="AC154">IF($D154="","",IF(AND(Q154&gt;=0.3,I154="nie",Oprávnené_výdavky_obnova!DN156&gt;=0.3,OR($Q$11=Smrek)),0,IF(AND(Oprávnené_výdavky_obnova!DN156&gt;=0.3,Q154&gt;=0.3),1,0)))</f>
        <v/>
      </c>
      <c r="AD154" s="164" t="str">
        <f t="array" ref="AD154">IF($D154="","",IF(AND(R154&gt;=0.3,I154="nie",Oprávnené_výdavky_obnova!DO156&gt;=0.3,OR($R$11=Smrek)),0,IF(AND(Oprávnené_výdavky_obnova!DO156&gt;=0.3,R154&gt;=0.3),1,0)))</f>
        <v/>
      </c>
      <c r="AE154" s="164" t="str">
        <f t="array" ref="AE154">IF($D154="","",IF(AND(S154&gt;=0.3,I154="nie",Oprávnené_výdavky_obnova!DP156&gt;=0.3,OR($S$11=Smrek)),0,IF(AND(Oprávnené_výdavky_obnova!DP156&gt;=0.3,S154&gt;=0.3),1,0)))</f>
        <v/>
      </c>
      <c r="AF154" s="164">
        <f t="shared" si="17"/>
        <v>0</v>
      </c>
      <c r="AG154" s="164" t="str">
        <f t="array" ref="AG154">IF($D154="","",IF(AND(J154&gt;=0.1,I154="nie",Oprávnené_výdavky_obnova!DG156&gt;=0.1,OR($J$11=Smrek)),0,IF(AND(Oprávnené_výdavky_obnova!DG156&gt;=0.1,J154&gt;=0.1),1,0)))</f>
        <v/>
      </c>
      <c r="AH154" s="164" t="str">
        <f t="array" ref="AH154">IF($D154="","",IF(AND(K154&gt;=0.1,I154="nie",Oprávnené_výdavky_obnova!DH156&gt;=0.1,OR($K$11=Smrek)),0,IF(AND(Oprávnené_výdavky_obnova!DH156&gt;=0.1,K154&gt;=0.1),1,0)))</f>
        <v/>
      </c>
      <c r="AI154" s="164" t="str">
        <f t="array" ref="AI154">IF($D154="","",IF(AND(L154&gt;=0.1,I154="nie",Oprávnené_výdavky_obnova!DI156&gt;=0.1,OR($L$11=Smrek)),0,IF(AND(Oprávnené_výdavky_obnova!DI156&gt;=0.1,L154&gt;=0.1),1,0)))</f>
        <v/>
      </c>
      <c r="AJ154" s="164" t="str">
        <f t="array" ref="AJ154">IF($D154="","",IF(AND(M154&gt;=0.1,I154="nie",Oprávnené_výdavky_obnova!DJ156&gt;=0.1,OR($M$11=Smrek)),0,IF(AND(Oprávnené_výdavky_obnova!DJ156&gt;=0.1,M154&gt;=0.1),1,0)))</f>
        <v/>
      </c>
      <c r="AK154" s="164" t="str">
        <f t="array" ref="AK154">IF($D154="","",IF(AND(N154&gt;=0.1,I154="nie",Oprávnené_výdavky_obnova!DK156&gt;=0.1,OR($N$11=Smrek)),0,IF(AND(Oprávnené_výdavky_obnova!DK156&gt;=0.1,N154&gt;=0.1),1,0)))</f>
        <v/>
      </c>
      <c r="AL154" s="164" t="str">
        <f t="array" ref="AL154">IF($D154="","",IF(AND(O154&gt;=0.1,I154="nie",Oprávnené_výdavky_obnova!DL156&gt;=0.1,OR($O$11=Smrek)),0,IF(AND(Oprávnené_výdavky_obnova!DL156&gt;=0.1,O154&gt;=0.1),1,0)))</f>
        <v/>
      </c>
      <c r="AM154" s="164" t="str">
        <f t="array" ref="AM154">IF($D154="","",IF(AND(P154&gt;=0.1,I154="nie",Oprávnené_výdavky_obnova!DM156&gt;=0.1,OR($P$11=Smrek)),0,IF(AND(Oprávnené_výdavky_obnova!DM156&gt;=0.1,P154&gt;=0.1),1,0)))</f>
        <v/>
      </c>
      <c r="AN154" s="164" t="str">
        <f t="array" ref="AN154">IF($D154="","",IF(AND(Q154&gt;=0.1,I154="nie",Oprávnené_výdavky_obnova!DN156&gt;=0.1,OR($Q$11=Smrek)),0,IF(AND(Oprávnené_výdavky_obnova!DN156&gt;=0.1,Q154&gt;=0.1),1,0)))</f>
        <v/>
      </c>
      <c r="AO154" s="164" t="str">
        <f t="array" ref="AO154">IF($D154="","",IF(AND(R154&gt;=0.1,I154="nie",Oprávnené_výdavky_obnova!DO156&gt;=0.1,OR($R$11=Smrek)),0,IF(AND(Oprávnené_výdavky_obnova!DO156&gt;=0.1,R154&gt;=0.1),1,0)))</f>
        <v/>
      </c>
      <c r="AP154" s="164" t="str">
        <f t="array" ref="AP154">IF($D154="","",IF(AND(S154&gt;=0.1,I154="nie",Oprávnené_výdavky_obnova!DP156&gt;=0.1,OR($S$11=Smrek)),0,IF(AND(Oprávnené_výdavky_obnova!DP156&gt;=0.1,S154&gt;=0.1),1,0)))</f>
        <v/>
      </c>
      <c r="AQ154" s="164">
        <f t="shared" si="18"/>
        <v>0</v>
      </c>
      <c r="AR154" s="132">
        <f t="shared" si="19"/>
        <v>0</v>
      </c>
      <c r="AS154" s="132" t="str">
        <f t="shared" si="20"/>
        <v/>
      </c>
      <c r="AT154" s="164">
        <f>IF(AND(J154="",OR(Oprávnené_výdavky_obnova!CW156&gt;0,Oprávnené_výdavky_obnova!DG156&gt;0)),1,0)</f>
        <v>0</v>
      </c>
      <c r="AU154" s="164">
        <f>IF(AND(K154="",OR(Oprávnené_výdavky_obnova!CX156&gt;0,Oprávnené_výdavky_obnova!DH156&gt;0)),1,0)</f>
        <v>0</v>
      </c>
      <c r="AV154" s="164">
        <f>IF(AND(L154="",OR(Oprávnené_výdavky_obnova!CY156&gt;0,Oprávnené_výdavky_obnova!DI156&gt;0)),1,0)</f>
        <v>0</v>
      </c>
      <c r="AW154" s="164">
        <f>IF(AND(M154="",OR(Oprávnené_výdavky_obnova!CZ156&gt;0,Oprávnené_výdavky_obnova!DJ156&gt;0)),1,0)</f>
        <v>0</v>
      </c>
      <c r="AX154" s="164">
        <f>IF(AND(N154="",OR(Oprávnené_výdavky_obnova!DA156&gt;0,Oprávnené_výdavky_obnova!DK156&gt;0)),1,0)</f>
        <v>0</v>
      </c>
      <c r="AY154" s="164">
        <f>IF(AND(O154="",OR(Oprávnené_výdavky_obnova!DB156&gt;0,Oprávnené_výdavky_obnova!DL156&gt;0)),1,0)</f>
        <v>0</v>
      </c>
      <c r="AZ154" s="164">
        <f>IF(AND(P154="",OR(Oprávnené_výdavky_obnova!DC156&gt;0,Oprávnené_výdavky_obnova!DM156&gt;0)),1,0)</f>
        <v>0</v>
      </c>
      <c r="BA154" s="164">
        <f>IF(AND(Q154="",OR(Oprávnené_výdavky_obnova!DD156&gt;0,Oprávnené_výdavky_obnova!DN156&gt;0)),1,0)</f>
        <v>0</v>
      </c>
      <c r="BB154" s="164">
        <f>IF(AND(R154="",OR(Oprávnené_výdavky_obnova!DE156&gt;0,Oprávnené_výdavky_obnova!DO156&gt;0)),1,0)</f>
        <v>0</v>
      </c>
      <c r="BC154" s="164">
        <f>IF(AND(S154="",OR(Oprávnené_výdavky_obnova!DF156&gt;0,Oprávnené_výdavky_obnova!DP156&gt;0)),1,0)</f>
        <v>0</v>
      </c>
      <c r="BE154" s="132">
        <f t="array" ref="BE154">IF(AND($J$13=Smrek,OR(V154&gt;=0.3,AG154&gt;=0.1)),1,0)</f>
        <v>0</v>
      </c>
      <c r="BF154" s="132">
        <f t="array" ref="BF154">IF(AND($JK154=Smrek,OR(W154&gt;=0.3,AH154&gt;=0.1)),1,0)</f>
        <v>0</v>
      </c>
      <c r="BG154" s="132">
        <f t="array" ref="BG154">IF(AND($L$13=Smrek,OR(X154&gt;=0.3,AI154&gt;=0.1)),1,0)</f>
        <v>0</v>
      </c>
      <c r="BH154" s="132">
        <f t="array" ref="BH154">IF(AND($M$13=Smrek,OR(Y154&gt;=0.3,AJ154&gt;=0.1)),1,0)</f>
        <v>0</v>
      </c>
      <c r="BI154" s="132">
        <f t="array" ref="BI154">IF(AND($N$13=Smrek,OR(Z154&gt;=0.3,AK154&gt;=0.1)),1,0)</f>
        <v>0</v>
      </c>
      <c r="BJ154" s="132">
        <f t="array" ref="BJ154">IF(AND($O$13=Smrek,OR(AA154&gt;=0.3,AL154&gt;=0.1)),1,0)</f>
        <v>0</v>
      </c>
      <c r="BK154" s="132">
        <f t="array" ref="BK154">IF(AND($P$13=Smrek,OR(AB154&gt;=0.3,AM154&gt;=0.1)),1,0)</f>
        <v>0</v>
      </c>
      <c r="BL154" s="132">
        <f t="array" ref="BL154">IF(AND($Q$13=Smrek,OR(AC154&gt;=0.3,AN154&gt;=0.1)),1,0)</f>
        <v>0</v>
      </c>
      <c r="BM154" s="132">
        <f t="array" ref="BM154">IF(AND($R$13=Smrek,OR(AD154&gt;=0.3,AO154&gt;=0.1)),1,0)</f>
        <v>0</v>
      </c>
      <c r="BN154" s="132">
        <f t="array" ref="BN154">IF(AND($S$13=Smrek,OR(AE154&gt;=0.3,AP154&gt;=0.1)),1,0)</f>
        <v>0</v>
      </c>
      <c r="BO154" s="206" t="str">
        <f t="shared" si="21"/>
        <v/>
      </c>
    </row>
    <row r="155" spans="1:67" ht="17.100000000000001" customHeight="1" x14ac:dyDescent="0.25">
      <c r="A155" s="144">
        <v>143</v>
      </c>
      <c r="B155" s="180" t="str">
        <f>IF(Oprávnené_výdavky_obnova!AL157="","",Oprávnené_výdavky_obnova!AN157)</f>
        <v/>
      </c>
      <c r="C155" s="181" t="str">
        <f>IF(Oprávnené_výdavky_obnova!AL157="","",Oprávnené_výdavky_obnova!B157)</f>
        <v/>
      </c>
      <c r="D155" s="182" t="str">
        <f>IF(Oprávnené_výdavky_obnova!AL157="","",Oprávnené_výdavky_obnova!AO157)</f>
        <v/>
      </c>
      <c r="E155" s="182" t="str">
        <f>IF(Oprávnené_výdavky_obnova!AL157="","",Oprávnené_výdavky_obnova!AP157)</f>
        <v/>
      </c>
      <c r="F155" s="182" t="str">
        <f>IF(Oprávnené_výdavky_obnova!AL157="","",Oprávnené_výdavky_obnova!AQ157)</f>
        <v/>
      </c>
      <c r="G155" s="183" t="str">
        <f>IF(Oprávnené_výdavky_obnova!AL157="","",Oprávnené_výdavky_obnova!I157)</f>
        <v/>
      </c>
      <c r="H155" s="208" t="str">
        <f>IF(D155="","",SUMIFS(Oprávnené_výdavky_obnova!$K$15:$K$214,JPRL,BO155,Oprávnené_výdavky_obnova!$J$15:$J$214,Oprávnené_výdavky_obnova!$CC$8)+SUMIFS(Oprávnené_výdavky_obnova!$K$15:$K$214,JPRL,BO155,Oprávnené_výdavky_obnova!$J$15:$J$214,Oprávnené_výdavky_obnova!$CC$9))</f>
        <v/>
      </c>
      <c r="I155" s="179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32">
        <f t="array" ref="T155">IF(AND(D155&lt;&gt;"",OR($J$11=Smrek,$K$11=Smrek,$L$11=Smrek,$M$11=Smrek,$N$11=Smrek,$O$11=Smrek,$P$11=Smrek,$Q$11=Smrek,$R$11=Smrek,$S$11=Smrek)),1,0)</f>
        <v>0</v>
      </c>
      <c r="U155" s="132">
        <f t="shared" si="16"/>
        <v>0</v>
      </c>
      <c r="V155" s="164" t="str">
        <f t="array" ref="V155">IF($D155="","",IF(AND(J155&gt;=0.3,I155="nie",Oprávnené_výdavky_obnova!DG157&gt;=0.3,OR($J$11=Smrek)),0,IF(AND(Oprávnené_výdavky_obnova!DG157&gt;=0.3,J155&gt;=0.3),1,0)))</f>
        <v/>
      </c>
      <c r="W155" s="164" t="str">
        <f t="array" ref="W155">IF($D155="","",IF(AND(K155&gt;=0.3,I155="nie",Oprávnené_výdavky_obnova!DH157&gt;=0.3,OR($K$11=Smrek)),0,IF(AND(Oprávnené_výdavky_obnova!DH157&gt;=0.3,K155&gt;=0.3),1,0)))</f>
        <v/>
      </c>
      <c r="X155" s="164" t="str">
        <f t="array" ref="X155">IF($D155="","",IF(AND(L155&gt;=0.3,I155="nie",Oprávnené_výdavky_obnova!DI157&gt;=0.3,OR($L$11=Smrek)),0,IF(AND(Oprávnené_výdavky_obnova!DI157&gt;=0.3,L155&gt;=0.3),1,0)))</f>
        <v/>
      </c>
      <c r="Y155" s="164" t="str">
        <f t="array" ref="Y155">IF($D155="","",IF(AND(M155&gt;=0.3,I155="nie",Oprávnené_výdavky_obnova!DJ157&gt;=0.3,OR($M$11=Smrek)),0,IF(AND(Oprávnené_výdavky_obnova!DJ157&gt;=0.3,M155&gt;=0.3),1,0)))</f>
        <v/>
      </c>
      <c r="Z155" s="164" t="str">
        <f t="array" ref="Z155">IF($D155="","",IF(AND(N155&gt;=0.3,I155="nie",Oprávnené_výdavky_obnova!DK157&gt;=0.3,OR($N$11=Smrek)),0,IF(AND(Oprávnené_výdavky_obnova!DK157&gt;=0.3,N155&gt;=0.3),1,0)))</f>
        <v/>
      </c>
      <c r="AA155" s="164" t="str">
        <f t="array" ref="AA155">IF($D155="","",IF(AND(O155&gt;=0.3,I155="nie",Oprávnené_výdavky_obnova!DL157&gt;=0.3,OR($O$11=Smrek)),0,IF(AND(Oprávnené_výdavky_obnova!DL157&gt;=0.3,O155&gt;=0.3),1,0)))</f>
        <v/>
      </c>
      <c r="AB155" s="164" t="str">
        <f t="array" ref="AB155">IF($D155="","",IF(AND(P155&gt;=0.3,I155="nie",Oprávnené_výdavky_obnova!DM157&gt;=0.3,OR($P$11=Smrek)),0,IF(AND(Oprávnené_výdavky_obnova!DM157&gt;=0.3,P155&gt;=0.3),1,0)))</f>
        <v/>
      </c>
      <c r="AC155" s="164" t="str">
        <f t="array" ref="AC155">IF($D155="","",IF(AND(Q155&gt;=0.3,I155="nie",Oprávnené_výdavky_obnova!DN157&gt;=0.3,OR($Q$11=Smrek)),0,IF(AND(Oprávnené_výdavky_obnova!DN157&gt;=0.3,Q155&gt;=0.3),1,0)))</f>
        <v/>
      </c>
      <c r="AD155" s="164" t="str">
        <f t="array" ref="AD155">IF($D155="","",IF(AND(R155&gt;=0.3,I155="nie",Oprávnené_výdavky_obnova!DO157&gt;=0.3,OR($R$11=Smrek)),0,IF(AND(Oprávnené_výdavky_obnova!DO157&gt;=0.3,R155&gt;=0.3),1,0)))</f>
        <v/>
      </c>
      <c r="AE155" s="164" t="str">
        <f t="array" ref="AE155">IF($D155="","",IF(AND(S155&gt;=0.3,I155="nie",Oprávnené_výdavky_obnova!DP157&gt;=0.3,OR($S$11=Smrek)),0,IF(AND(Oprávnené_výdavky_obnova!DP157&gt;=0.3,S155&gt;=0.3),1,0)))</f>
        <v/>
      </c>
      <c r="AF155" s="164">
        <f t="shared" si="17"/>
        <v>0</v>
      </c>
      <c r="AG155" s="164" t="str">
        <f t="array" ref="AG155">IF($D155="","",IF(AND(J155&gt;=0.1,I155="nie",Oprávnené_výdavky_obnova!DG157&gt;=0.1,OR($J$11=Smrek)),0,IF(AND(Oprávnené_výdavky_obnova!DG157&gt;=0.1,J155&gt;=0.1),1,0)))</f>
        <v/>
      </c>
      <c r="AH155" s="164" t="str">
        <f t="array" ref="AH155">IF($D155="","",IF(AND(K155&gt;=0.1,I155="nie",Oprávnené_výdavky_obnova!DH157&gt;=0.1,OR($K$11=Smrek)),0,IF(AND(Oprávnené_výdavky_obnova!DH157&gt;=0.1,K155&gt;=0.1),1,0)))</f>
        <v/>
      </c>
      <c r="AI155" s="164" t="str">
        <f t="array" ref="AI155">IF($D155="","",IF(AND(L155&gt;=0.1,I155="nie",Oprávnené_výdavky_obnova!DI157&gt;=0.1,OR($L$11=Smrek)),0,IF(AND(Oprávnené_výdavky_obnova!DI157&gt;=0.1,L155&gt;=0.1),1,0)))</f>
        <v/>
      </c>
      <c r="AJ155" s="164" t="str">
        <f t="array" ref="AJ155">IF($D155="","",IF(AND(M155&gt;=0.1,I155="nie",Oprávnené_výdavky_obnova!DJ157&gt;=0.1,OR($M$11=Smrek)),0,IF(AND(Oprávnené_výdavky_obnova!DJ157&gt;=0.1,M155&gt;=0.1),1,0)))</f>
        <v/>
      </c>
      <c r="AK155" s="164" t="str">
        <f t="array" ref="AK155">IF($D155="","",IF(AND(N155&gt;=0.1,I155="nie",Oprávnené_výdavky_obnova!DK157&gt;=0.1,OR($N$11=Smrek)),0,IF(AND(Oprávnené_výdavky_obnova!DK157&gt;=0.1,N155&gt;=0.1),1,0)))</f>
        <v/>
      </c>
      <c r="AL155" s="164" t="str">
        <f t="array" ref="AL155">IF($D155="","",IF(AND(O155&gt;=0.1,I155="nie",Oprávnené_výdavky_obnova!DL157&gt;=0.1,OR($O$11=Smrek)),0,IF(AND(Oprávnené_výdavky_obnova!DL157&gt;=0.1,O155&gt;=0.1),1,0)))</f>
        <v/>
      </c>
      <c r="AM155" s="164" t="str">
        <f t="array" ref="AM155">IF($D155="","",IF(AND(P155&gt;=0.1,I155="nie",Oprávnené_výdavky_obnova!DM157&gt;=0.1,OR($P$11=Smrek)),0,IF(AND(Oprávnené_výdavky_obnova!DM157&gt;=0.1,P155&gt;=0.1),1,0)))</f>
        <v/>
      </c>
      <c r="AN155" s="164" t="str">
        <f t="array" ref="AN155">IF($D155="","",IF(AND(Q155&gt;=0.1,I155="nie",Oprávnené_výdavky_obnova!DN157&gt;=0.1,OR($Q$11=Smrek)),0,IF(AND(Oprávnené_výdavky_obnova!DN157&gt;=0.1,Q155&gt;=0.1),1,0)))</f>
        <v/>
      </c>
      <c r="AO155" s="164" t="str">
        <f t="array" ref="AO155">IF($D155="","",IF(AND(R155&gt;=0.1,I155="nie",Oprávnené_výdavky_obnova!DO157&gt;=0.1,OR($R$11=Smrek)),0,IF(AND(Oprávnené_výdavky_obnova!DO157&gt;=0.1,R155&gt;=0.1),1,0)))</f>
        <v/>
      </c>
      <c r="AP155" s="164" t="str">
        <f t="array" ref="AP155">IF($D155="","",IF(AND(S155&gt;=0.1,I155="nie",Oprávnené_výdavky_obnova!DP157&gt;=0.1,OR($S$11=Smrek)),0,IF(AND(Oprávnené_výdavky_obnova!DP157&gt;=0.1,S155&gt;=0.1),1,0)))</f>
        <v/>
      </c>
      <c r="AQ155" s="164">
        <f t="shared" si="18"/>
        <v>0</v>
      </c>
      <c r="AR155" s="132">
        <f t="shared" si="19"/>
        <v>0</v>
      </c>
      <c r="AS155" s="132" t="str">
        <f t="shared" si="20"/>
        <v/>
      </c>
      <c r="AT155" s="164">
        <f>IF(AND(J155="",OR(Oprávnené_výdavky_obnova!CW157&gt;0,Oprávnené_výdavky_obnova!DG157&gt;0)),1,0)</f>
        <v>0</v>
      </c>
      <c r="AU155" s="164">
        <f>IF(AND(K155="",OR(Oprávnené_výdavky_obnova!CX157&gt;0,Oprávnené_výdavky_obnova!DH157&gt;0)),1,0)</f>
        <v>0</v>
      </c>
      <c r="AV155" s="164">
        <f>IF(AND(L155="",OR(Oprávnené_výdavky_obnova!CY157&gt;0,Oprávnené_výdavky_obnova!DI157&gt;0)),1,0)</f>
        <v>0</v>
      </c>
      <c r="AW155" s="164">
        <f>IF(AND(M155="",OR(Oprávnené_výdavky_obnova!CZ157&gt;0,Oprávnené_výdavky_obnova!DJ157&gt;0)),1,0)</f>
        <v>0</v>
      </c>
      <c r="AX155" s="164">
        <f>IF(AND(N155="",OR(Oprávnené_výdavky_obnova!DA157&gt;0,Oprávnené_výdavky_obnova!DK157&gt;0)),1,0)</f>
        <v>0</v>
      </c>
      <c r="AY155" s="164">
        <f>IF(AND(O155="",OR(Oprávnené_výdavky_obnova!DB157&gt;0,Oprávnené_výdavky_obnova!DL157&gt;0)),1,0)</f>
        <v>0</v>
      </c>
      <c r="AZ155" s="164">
        <f>IF(AND(P155="",OR(Oprávnené_výdavky_obnova!DC157&gt;0,Oprávnené_výdavky_obnova!DM157&gt;0)),1,0)</f>
        <v>0</v>
      </c>
      <c r="BA155" s="164">
        <f>IF(AND(Q155="",OR(Oprávnené_výdavky_obnova!DD157&gt;0,Oprávnené_výdavky_obnova!DN157&gt;0)),1,0)</f>
        <v>0</v>
      </c>
      <c r="BB155" s="164">
        <f>IF(AND(R155="",OR(Oprávnené_výdavky_obnova!DE157&gt;0,Oprávnené_výdavky_obnova!DO157&gt;0)),1,0)</f>
        <v>0</v>
      </c>
      <c r="BC155" s="164">
        <f>IF(AND(S155="",OR(Oprávnené_výdavky_obnova!DF157&gt;0,Oprávnené_výdavky_obnova!DP157&gt;0)),1,0)</f>
        <v>0</v>
      </c>
      <c r="BE155" s="132">
        <f t="array" ref="BE155">IF(AND($J$13=Smrek,OR(V155&gt;=0.3,AG155&gt;=0.1)),1,0)</f>
        <v>0</v>
      </c>
      <c r="BF155" s="132">
        <f t="array" ref="BF155">IF(AND($JK155=Smrek,OR(W155&gt;=0.3,AH155&gt;=0.1)),1,0)</f>
        <v>0</v>
      </c>
      <c r="BG155" s="132">
        <f t="array" ref="BG155">IF(AND($L$13=Smrek,OR(X155&gt;=0.3,AI155&gt;=0.1)),1,0)</f>
        <v>0</v>
      </c>
      <c r="BH155" s="132">
        <f t="array" ref="BH155">IF(AND($M$13=Smrek,OR(Y155&gt;=0.3,AJ155&gt;=0.1)),1,0)</f>
        <v>0</v>
      </c>
      <c r="BI155" s="132">
        <f t="array" ref="BI155">IF(AND($N$13=Smrek,OR(Z155&gt;=0.3,AK155&gt;=0.1)),1,0)</f>
        <v>0</v>
      </c>
      <c r="BJ155" s="132">
        <f t="array" ref="BJ155">IF(AND($O$13=Smrek,OR(AA155&gt;=0.3,AL155&gt;=0.1)),1,0)</f>
        <v>0</v>
      </c>
      <c r="BK155" s="132">
        <f t="array" ref="BK155">IF(AND($P$13=Smrek,OR(AB155&gt;=0.3,AM155&gt;=0.1)),1,0)</f>
        <v>0</v>
      </c>
      <c r="BL155" s="132">
        <f t="array" ref="BL155">IF(AND($Q$13=Smrek,OR(AC155&gt;=0.3,AN155&gt;=0.1)),1,0)</f>
        <v>0</v>
      </c>
      <c r="BM155" s="132">
        <f t="array" ref="BM155">IF(AND($R$13=Smrek,OR(AD155&gt;=0.3,AO155&gt;=0.1)),1,0)</f>
        <v>0</v>
      </c>
      <c r="BN155" s="132">
        <f t="array" ref="BN155">IF(AND($S$13=Smrek,OR(AE155&gt;=0.3,AP155&gt;=0.1)),1,0)</f>
        <v>0</v>
      </c>
      <c r="BO155" s="206" t="str">
        <f t="shared" si="21"/>
        <v/>
      </c>
    </row>
    <row r="156" spans="1:67" ht="17.100000000000001" customHeight="1" x14ac:dyDescent="0.25">
      <c r="A156" s="144">
        <v>144</v>
      </c>
      <c r="B156" s="180" t="str">
        <f>IF(Oprávnené_výdavky_obnova!AL158="","",Oprávnené_výdavky_obnova!AN158)</f>
        <v/>
      </c>
      <c r="C156" s="181" t="str">
        <f>IF(Oprávnené_výdavky_obnova!AL158="","",Oprávnené_výdavky_obnova!B158)</f>
        <v/>
      </c>
      <c r="D156" s="182" t="str">
        <f>IF(Oprávnené_výdavky_obnova!AL158="","",Oprávnené_výdavky_obnova!AO158)</f>
        <v/>
      </c>
      <c r="E156" s="182" t="str">
        <f>IF(Oprávnené_výdavky_obnova!AL158="","",Oprávnené_výdavky_obnova!AP158)</f>
        <v/>
      </c>
      <c r="F156" s="182" t="str">
        <f>IF(Oprávnené_výdavky_obnova!AL158="","",Oprávnené_výdavky_obnova!AQ158)</f>
        <v/>
      </c>
      <c r="G156" s="183" t="str">
        <f>IF(Oprávnené_výdavky_obnova!AL158="","",Oprávnené_výdavky_obnova!I158)</f>
        <v/>
      </c>
      <c r="H156" s="208" t="str">
        <f>IF(D156="","",SUMIFS(Oprávnené_výdavky_obnova!$K$15:$K$214,JPRL,BO156,Oprávnené_výdavky_obnova!$J$15:$J$214,Oprávnené_výdavky_obnova!$CC$8)+SUMIFS(Oprávnené_výdavky_obnova!$K$15:$K$214,JPRL,BO156,Oprávnené_výdavky_obnova!$J$15:$J$214,Oprávnené_výdavky_obnova!$CC$9))</f>
        <v/>
      </c>
      <c r="I156" s="179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32">
        <f t="array" ref="T156">IF(AND(D156&lt;&gt;"",OR($J$11=Smrek,$K$11=Smrek,$L$11=Smrek,$M$11=Smrek,$N$11=Smrek,$O$11=Smrek,$P$11=Smrek,$Q$11=Smrek,$R$11=Smrek,$S$11=Smrek)),1,0)</f>
        <v>0</v>
      </c>
      <c r="U156" s="132">
        <f t="shared" si="16"/>
        <v>0</v>
      </c>
      <c r="V156" s="164" t="str">
        <f t="array" ref="V156">IF($D156="","",IF(AND(J156&gt;=0.3,I156="nie",Oprávnené_výdavky_obnova!DG158&gt;=0.3,OR($J$11=Smrek)),0,IF(AND(Oprávnené_výdavky_obnova!DG158&gt;=0.3,J156&gt;=0.3),1,0)))</f>
        <v/>
      </c>
      <c r="W156" s="164" t="str">
        <f t="array" ref="W156">IF($D156="","",IF(AND(K156&gt;=0.3,I156="nie",Oprávnené_výdavky_obnova!DH158&gt;=0.3,OR($K$11=Smrek)),0,IF(AND(Oprávnené_výdavky_obnova!DH158&gt;=0.3,K156&gt;=0.3),1,0)))</f>
        <v/>
      </c>
      <c r="X156" s="164" t="str">
        <f t="array" ref="X156">IF($D156="","",IF(AND(L156&gt;=0.3,I156="nie",Oprávnené_výdavky_obnova!DI158&gt;=0.3,OR($L$11=Smrek)),0,IF(AND(Oprávnené_výdavky_obnova!DI158&gt;=0.3,L156&gt;=0.3),1,0)))</f>
        <v/>
      </c>
      <c r="Y156" s="164" t="str">
        <f t="array" ref="Y156">IF($D156="","",IF(AND(M156&gt;=0.3,I156="nie",Oprávnené_výdavky_obnova!DJ158&gt;=0.3,OR($M$11=Smrek)),0,IF(AND(Oprávnené_výdavky_obnova!DJ158&gt;=0.3,M156&gt;=0.3),1,0)))</f>
        <v/>
      </c>
      <c r="Z156" s="164" t="str">
        <f t="array" ref="Z156">IF($D156="","",IF(AND(N156&gt;=0.3,I156="nie",Oprávnené_výdavky_obnova!DK158&gt;=0.3,OR($N$11=Smrek)),0,IF(AND(Oprávnené_výdavky_obnova!DK158&gt;=0.3,N156&gt;=0.3),1,0)))</f>
        <v/>
      </c>
      <c r="AA156" s="164" t="str">
        <f t="array" ref="AA156">IF($D156="","",IF(AND(O156&gt;=0.3,I156="nie",Oprávnené_výdavky_obnova!DL158&gt;=0.3,OR($O$11=Smrek)),0,IF(AND(Oprávnené_výdavky_obnova!DL158&gt;=0.3,O156&gt;=0.3),1,0)))</f>
        <v/>
      </c>
      <c r="AB156" s="164" t="str">
        <f t="array" ref="AB156">IF($D156="","",IF(AND(P156&gt;=0.3,I156="nie",Oprávnené_výdavky_obnova!DM158&gt;=0.3,OR($P$11=Smrek)),0,IF(AND(Oprávnené_výdavky_obnova!DM158&gt;=0.3,P156&gt;=0.3),1,0)))</f>
        <v/>
      </c>
      <c r="AC156" s="164" t="str">
        <f t="array" ref="AC156">IF($D156="","",IF(AND(Q156&gt;=0.3,I156="nie",Oprávnené_výdavky_obnova!DN158&gt;=0.3,OR($Q$11=Smrek)),0,IF(AND(Oprávnené_výdavky_obnova!DN158&gt;=0.3,Q156&gt;=0.3),1,0)))</f>
        <v/>
      </c>
      <c r="AD156" s="164" t="str">
        <f t="array" ref="AD156">IF($D156="","",IF(AND(R156&gt;=0.3,I156="nie",Oprávnené_výdavky_obnova!DO158&gt;=0.3,OR($R$11=Smrek)),0,IF(AND(Oprávnené_výdavky_obnova!DO158&gt;=0.3,R156&gt;=0.3),1,0)))</f>
        <v/>
      </c>
      <c r="AE156" s="164" t="str">
        <f t="array" ref="AE156">IF($D156="","",IF(AND(S156&gt;=0.3,I156="nie",Oprávnené_výdavky_obnova!DP158&gt;=0.3,OR($S$11=Smrek)),0,IF(AND(Oprávnené_výdavky_obnova!DP158&gt;=0.3,S156&gt;=0.3),1,0)))</f>
        <v/>
      </c>
      <c r="AF156" s="164">
        <f t="shared" si="17"/>
        <v>0</v>
      </c>
      <c r="AG156" s="164" t="str">
        <f t="array" ref="AG156">IF($D156="","",IF(AND(J156&gt;=0.1,I156="nie",Oprávnené_výdavky_obnova!DG158&gt;=0.1,OR($J$11=Smrek)),0,IF(AND(Oprávnené_výdavky_obnova!DG158&gt;=0.1,J156&gt;=0.1),1,0)))</f>
        <v/>
      </c>
      <c r="AH156" s="164" t="str">
        <f t="array" ref="AH156">IF($D156="","",IF(AND(K156&gt;=0.1,I156="nie",Oprávnené_výdavky_obnova!DH158&gt;=0.1,OR($K$11=Smrek)),0,IF(AND(Oprávnené_výdavky_obnova!DH158&gt;=0.1,K156&gt;=0.1),1,0)))</f>
        <v/>
      </c>
      <c r="AI156" s="164" t="str">
        <f t="array" ref="AI156">IF($D156="","",IF(AND(L156&gt;=0.1,I156="nie",Oprávnené_výdavky_obnova!DI158&gt;=0.1,OR($L$11=Smrek)),0,IF(AND(Oprávnené_výdavky_obnova!DI158&gt;=0.1,L156&gt;=0.1),1,0)))</f>
        <v/>
      </c>
      <c r="AJ156" s="164" t="str">
        <f t="array" ref="AJ156">IF($D156="","",IF(AND(M156&gt;=0.1,I156="nie",Oprávnené_výdavky_obnova!DJ158&gt;=0.1,OR($M$11=Smrek)),0,IF(AND(Oprávnené_výdavky_obnova!DJ158&gt;=0.1,M156&gt;=0.1),1,0)))</f>
        <v/>
      </c>
      <c r="AK156" s="164" t="str">
        <f t="array" ref="AK156">IF($D156="","",IF(AND(N156&gt;=0.1,I156="nie",Oprávnené_výdavky_obnova!DK158&gt;=0.1,OR($N$11=Smrek)),0,IF(AND(Oprávnené_výdavky_obnova!DK158&gt;=0.1,N156&gt;=0.1),1,0)))</f>
        <v/>
      </c>
      <c r="AL156" s="164" t="str">
        <f t="array" ref="AL156">IF($D156="","",IF(AND(O156&gt;=0.1,I156="nie",Oprávnené_výdavky_obnova!DL158&gt;=0.1,OR($O$11=Smrek)),0,IF(AND(Oprávnené_výdavky_obnova!DL158&gt;=0.1,O156&gt;=0.1),1,0)))</f>
        <v/>
      </c>
      <c r="AM156" s="164" t="str">
        <f t="array" ref="AM156">IF($D156="","",IF(AND(P156&gt;=0.1,I156="nie",Oprávnené_výdavky_obnova!DM158&gt;=0.1,OR($P$11=Smrek)),0,IF(AND(Oprávnené_výdavky_obnova!DM158&gt;=0.1,P156&gt;=0.1),1,0)))</f>
        <v/>
      </c>
      <c r="AN156" s="164" t="str">
        <f t="array" ref="AN156">IF($D156="","",IF(AND(Q156&gt;=0.1,I156="nie",Oprávnené_výdavky_obnova!DN158&gt;=0.1,OR($Q$11=Smrek)),0,IF(AND(Oprávnené_výdavky_obnova!DN158&gt;=0.1,Q156&gt;=0.1),1,0)))</f>
        <v/>
      </c>
      <c r="AO156" s="164" t="str">
        <f t="array" ref="AO156">IF($D156="","",IF(AND(R156&gt;=0.1,I156="nie",Oprávnené_výdavky_obnova!DO158&gt;=0.1,OR($R$11=Smrek)),0,IF(AND(Oprávnené_výdavky_obnova!DO158&gt;=0.1,R156&gt;=0.1),1,0)))</f>
        <v/>
      </c>
      <c r="AP156" s="164" t="str">
        <f t="array" ref="AP156">IF($D156="","",IF(AND(S156&gt;=0.1,I156="nie",Oprávnené_výdavky_obnova!DP158&gt;=0.1,OR($S$11=Smrek)),0,IF(AND(Oprávnené_výdavky_obnova!DP158&gt;=0.1,S156&gt;=0.1),1,0)))</f>
        <v/>
      </c>
      <c r="AQ156" s="164">
        <f t="shared" si="18"/>
        <v>0</v>
      </c>
      <c r="AR156" s="132">
        <f t="shared" si="19"/>
        <v>0</v>
      </c>
      <c r="AS156" s="132" t="str">
        <f t="shared" si="20"/>
        <v/>
      </c>
      <c r="AT156" s="164">
        <f>IF(AND(J156="",OR(Oprávnené_výdavky_obnova!CW158&gt;0,Oprávnené_výdavky_obnova!DG158&gt;0)),1,0)</f>
        <v>0</v>
      </c>
      <c r="AU156" s="164">
        <f>IF(AND(K156="",OR(Oprávnené_výdavky_obnova!CX158&gt;0,Oprávnené_výdavky_obnova!DH158&gt;0)),1,0)</f>
        <v>0</v>
      </c>
      <c r="AV156" s="164">
        <f>IF(AND(L156="",OR(Oprávnené_výdavky_obnova!CY158&gt;0,Oprávnené_výdavky_obnova!DI158&gt;0)),1,0)</f>
        <v>0</v>
      </c>
      <c r="AW156" s="164">
        <f>IF(AND(M156="",OR(Oprávnené_výdavky_obnova!CZ158&gt;0,Oprávnené_výdavky_obnova!DJ158&gt;0)),1,0)</f>
        <v>0</v>
      </c>
      <c r="AX156" s="164">
        <f>IF(AND(N156="",OR(Oprávnené_výdavky_obnova!DA158&gt;0,Oprávnené_výdavky_obnova!DK158&gt;0)),1,0)</f>
        <v>0</v>
      </c>
      <c r="AY156" s="164">
        <f>IF(AND(O156="",OR(Oprávnené_výdavky_obnova!DB158&gt;0,Oprávnené_výdavky_obnova!DL158&gt;0)),1,0)</f>
        <v>0</v>
      </c>
      <c r="AZ156" s="164">
        <f>IF(AND(P156="",OR(Oprávnené_výdavky_obnova!DC158&gt;0,Oprávnené_výdavky_obnova!DM158&gt;0)),1,0)</f>
        <v>0</v>
      </c>
      <c r="BA156" s="164">
        <f>IF(AND(Q156="",OR(Oprávnené_výdavky_obnova!DD158&gt;0,Oprávnené_výdavky_obnova!DN158&gt;0)),1,0)</f>
        <v>0</v>
      </c>
      <c r="BB156" s="164">
        <f>IF(AND(R156="",OR(Oprávnené_výdavky_obnova!DE158&gt;0,Oprávnené_výdavky_obnova!DO158&gt;0)),1,0)</f>
        <v>0</v>
      </c>
      <c r="BC156" s="164">
        <f>IF(AND(S156="",OR(Oprávnené_výdavky_obnova!DF158&gt;0,Oprávnené_výdavky_obnova!DP158&gt;0)),1,0)</f>
        <v>0</v>
      </c>
      <c r="BE156" s="132">
        <f t="array" ref="BE156">IF(AND($J$13=Smrek,OR(V156&gt;=0.3,AG156&gt;=0.1)),1,0)</f>
        <v>0</v>
      </c>
      <c r="BF156" s="132">
        <f t="array" ref="BF156">IF(AND($JK156=Smrek,OR(W156&gt;=0.3,AH156&gt;=0.1)),1,0)</f>
        <v>0</v>
      </c>
      <c r="BG156" s="132">
        <f t="array" ref="BG156">IF(AND($L$13=Smrek,OR(X156&gt;=0.3,AI156&gt;=0.1)),1,0)</f>
        <v>0</v>
      </c>
      <c r="BH156" s="132">
        <f t="array" ref="BH156">IF(AND($M$13=Smrek,OR(Y156&gt;=0.3,AJ156&gt;=0.1)),1,0)</f>
        <v>0</v>
      </c>
      <c r="BI156" s="132">
        <f t="array" ref="BI156">IF(AND($N$13=Smrek,OR(Z156&gt;=0.3,AK156&gt;=0.1)),1,0)</f>
        <v>0</v>
      </c>
      <c r="BJ156" s="132">
        <f t="array" ref="BJ156">IF(AND($O$13=Smrek,OR(AA156&gt;=0.3,AL156&gt;=0.1)),1,0)</f>
        <v>0</v>
      </c>
      <c r="BK156" s="132">
        <f t="array" ref="BK156">IF(AND($P$13=Smrek,OR(AB156&gt;=0.3,AM156&gt;=0.1)),1,0)</f>
        <v>0</v>
      </c>
      <c r="BL156" s="132">
        <f t="array" ref="BL156">IF(AND($Q$13=Smrek,OR(AC156&gt;=0.3,AN156&gt;=0.1)),1,0)</f>
        <v>0</v>
      </c>
      <c r="BM156" s="132">
        <f t="array" ref="BM156">IF(AND($R$13=Smrek,OR(AD156&gt;=0.3,AO156&gt;=0.1)),1,0)</f>
        <v>0</v>
      </c>
      <c r="BN156" s="132">
        <f t="array" ref="BN156">IF(AND($S$13=Smrek,OR(AE156&gt;=0.3,AP156&gt;=0.1)),1,0)</f>
        <v>0</v>
      </c>
      <c r="BO156" s="206" t="str">
        <f t="shared" si="21"/>
        <v/>
      </c>
    </row>
    <row r="157" spans="1:67" ht="17.100000000000001" customHeight="1" x14ac:dyDescent="0.25">
      <c r="A157" s="144">
        <v>145</v>
      </c>
      <c r="B157" s="180" t="str">
        <f>IF(Oprávnené_výdavky_obnova!AL159="","",Oprávnené_výdavky_obnova!AN159)</f>
        <v/>
      </c>
      <c r="C157" s="181" t="str">
        <f>IF(Oprávnené_výdavky_obnova!AL159="","",Oprávnené_výdavky_obnova!B159)</f>
        <v/>
      </c>
      <c r="D157" s="182" t="str">
        <f>IF(Oprávnené_výdavky_obnova!AL159="","",Oprávnené_výdavky_obnova!AO159)</f>
        <v/>
      </c>
      <c r="E157" s="182" t="str">
        <f>IF(Oprávnené_výdavky_obnova!AL159="","",Oprávnené_výdavky_obnova!AP159)</f>
        <v/>
      </c>
      <c r="F157" s="182" t="str">
        <f>IF(Oprávnené_výdavky_obnova!AL159="","",Oprávnené_výdavky_obnova!AQ159)</f>
        <v/>
      </c>
      <c r="G157" s="183" t="str">
        <f>IF(Oprávnené_výdavky_obnova!AL159="","",Oprávnené_výdavky_obnova!I159)</f>
        <v/>
      </c>
      <c r="H157" s="208" t="str">
        <f>IF(D157="","",SUMIFS(Oprávnené_výdavky_obnova!$K$15:$K$214,JPRL,BO157,Oprávnené_výdavky_obnova!$J$15:$J$214,Oprávnené_výdavky_obnova!$CC$8)+SUMIFS(Oprávnené_výdavky_obnova!$K$15:$K$214,JPRL,BO157,Oprávnené_výdavky_obnova!$J$15:$J$214,Oprávnené_výdavky_obnova!$CC$9))</f>
        <v/>
      </c>
      <c r="I157" s="179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32">
        <f t="array" ref="T157">IF(AND(D157&lt;&gt;"",OR($J$11=Smrek,$K$11=Smrek,$L$11=Smrek,$M$11=Smrek,$N$11=Smrek,$O$11=Smrek,$P$11=Smrek,$Q$11=Smrek,$R$11=Smrek,$S$11=Smrek)),1,0)</f>
        <v>0</v>
      </c>
      <c r="U157" s="132">
        <f t="shared" si="16"/>
        <v>0</v>
      </c>
      <c r="V157" s="164" t="str">
        <f t="array" ref="V157">IF($D157="","",IF(AND(J157&gt;=0.3,I157="nie",Oprávnené_výdavky_obnova!DG159&gt;=0.3,OR($J$11=Smrek)),0,IF(AND(Oprávnené_výdavky_obnova!DG159&gt;=0.3,J157&gt;=0.3),1,0)))</f>
        <v/>
      </c>
      <c r="W157" s="164" t="str">
        <f t="array" ref="W157">IF($D157="","",IF(AND(K157&gt;=0.3,I157="nie",Oprávnené_výdavky_obnova!DH159&gt;=0.3,OR($K$11=Smrek)),0,IF(AND(Oprávnené_výdavky_obnova!DH159&gt;=0.3,K157&gt;=0.3),1,0)))</f>
        <v/>
      </c>
      <c r="X157" s="164" t="str">
        <f t="array" ref="X157">IF($D157="","",IF(AND(L157&gt;=0.3,I157="nie",Oprávnené_výdavky_obnova!DI159&gt;=0.3,OR($L$11=Smrek)),0,IF(AND(Oprávnené_výdavky_obnova!DI159&gt;=0.3,L157&gt;=0.3),1,0)))</f>
        <v/>
      </c>
      <c r="Y157" s="164" t="str">
        <f t="array" ref="Y157">IF($D157="","",IF(AND(M157&gt;=0.3,I157="nie",Oprávnené_výdavky_obnova!DJ159&gt;=0.3,OR($M$11=Smrek)),0,IF(AND(Oprávnené_výdavky_obnova!DJ159&gt;=0.3,M157&gt;=0.3),1,0)))</f>
        <v/>
      </c>
      <c r="Z157" s="164" t="str">
        <f t="array" ref="Z157">IF($D157="","",IF(AND(N157&gt;=0.3,I157="nie",Oprávnené_výdavky_obnova!DK159&gt;=0.3,OR($N$11=Smrek)),0,IF(AND(Oprávnené_výdavky_obnova!DK159&gt;=0.3,N157&gt;=0.3),1,0)))</f>
        <v/>
      </c>
      <c r="AA157" s="164" t="str">
        <f t="array" ref="AA157">IF($D157="","",IF(AND(O157&gt;=0.3,I157="nie",Oprávnené_výdavky_obnova!DL159&gt;=0.3,OR($O$11=Smrek)),0,IF(AND(Oprávnené_výdavky_obnova!DL159&gt;=0.3,O157&gt;=0.3),1,0)))</f>
        <v/>
      </c>
      <c r="AB157" s="164" t="str">
        <f t="array" ref="AB157">IF($D157="","",IF(AND(P157&gt;=0.3,I157="nie",Oprávnené_výdavky_obnova!DM159&gt;=0.3,OR($P$11=Smrek)),0,IF(AND(Oprávnené_výdavky_obnova!DM159&gt;=0.3,P157&gt;=0.3),1,0)))</f>
        <v/>
      </c>
      <c r="AC157" s="164" t="str">
        <f t="array" ref="AC157">IF($D157="","",IF(AND(Q157&gt;=0.3,I157="nie",Oprávnené_výdavky_obnova!DN159&gt;=0.3,OR($Q$11=Smrek)),0,IF(AND(Oprávnené_výdavky_obnova!DN159&gt;=0.3,Q157&gt;=0.3),1,0)))</f>
        <v/>
      </c>
      <c r="AD157" s="164" t="str">
        <f t="array" ref="AD157">IF($D157="","",IF(AND(R157&gt;=0.3,I157="nie",Oprávnené_výdavky_obnova!DO159&gt;=0.3,OR($R$11=Smrek)),0,IF(AND(Oprávnené_výdavky_obnova!DO159&gt;=0.3,R157&gt;=0.3),1,0)))</f>
        <v/>
      </c>
      <c r="AE157" s="164" t="str">
        <f t="array" ref="AE157">IF($D157="","",IF(AND(S157&gt;=0.3,I157="nie",Oprávnené_výdavky_obnova!DP159&gt;=0.3,OR($S$11=Smrek)),0,IF(AND(Oprávnené_výdavky_obnova!DP159&gt;=0.3,S157&gt;=0.3),1,0)))</f>
        <v/>
      </c>
      <c r="AF157" s="164">
        <f t="shared" si="17"/>
        <v>0</v>
      </c>
      <c r="AG157" s="164" t="str">
        <f t="array" ref="AG157">IF($D157="","",IF(AND(J157&gt;=0.1,I157="nie",Oprávnené_výdavky_obnova!DG159&gt;=0.1,OR($J$11=Smrek)),0,IF(AND(Oprávnené_výdavky_obnova!DG159&gt;=0.1,J157&gt;=0.1),1,0)))</f>
        <v/>
      </c>
      <c r="AH157" s="164" t="str">
        <f t="array" ref="AH157">IF($D157="","",IF(AND(K157&gt;=0.1,I157="nie",Oprávnené_výdavky_obnova!DH159&gt;=0.1,OR($K$11=Smrek)),0,IF(AND(Oprávnené_výdavky_obnova!DH159&gt;=0.1,K157&gt;=0.1),1,0)))</f>
        <v/>
      </c>
      <c r="AI157" s="164" t="str">
        <f t="array" ref="AI157">IF($D157="","",IF(AND(L157&gt;=0.1,I157="nie",Oprávnené_výdavky_obnova!DI159&gt;=0.1,OR($L$11=Smrek)),0,IF(AND(Oprávnené_výdavky_obnova!DI159&gt;=0.1,L157&gt;=0.1),1,0)))</f>
        <v/>
      </c>
      <c r="AJ157" s="164" t="str">
        <f t="array" ref="AJ157">IF($D157="","",IF(AND(M157&gt;=0.1,I157="nie",Oprávnené_výdavky_obnova!DJ159&gt;=0.1,OR($M$11=Smrek)),0,IF(AND(Oprávnené_výdavky_obnova!DJ159&gt;=0.1,M157&gt;=0.1),1,0)))</f>
        <v/>
      </c>
      <c r="AK157" s="164" t="str">
        <f t="array" ref="AK157">IF($D157="","",IF(AND(N157&gt;=0.1,I157="nie",Oprávnené_výdavky_obnova!DK159&gt;=0.1,OR($N$11=Smrek)),0,IF(AND(Oprávnené_výdavky_obnova!DK159&gt;=0.1,N157&gt;=0.1),1,0)))</f>
        <v/>
      </c>
      <c r="AL157" s="164" t="str">
        <f t="array" ref="AL157">IF($D157="","",IF(AND(O157&gt;=0.1,I157="nie",Oprávnené_výdavky_obnova!DL159&gt;=0.1,OR($O$11=Smrek)),0,IF(AND(Oprávnené_výdavky_obnova!DL159&gt;=0.1,O157&gt;=0.1),1,0)))</f>
        <v/>
      </c>
      <c r="AM157" s="164" t="str">
        <f t="array" ref="AM157">IF($D157="","",IF(AND(P157&gt;=0.1,I157="nie",Oprávnené_výdavky_obnova!DM159&gt;=0.1,OR($P$11=Smrek)),0,IF(AND(Oprávnené_výdavky_obnova!DM159&gt;=0.1,P157&gt;=0.1),1,0)))</f>
        <v/>
      </c>
      <c r="AN157" s="164" t="str">
        <f t="array" ref="AN157">IF($D157="","",IF(AND(Q157&gt;=0.1,I157="nie",Oprávnené_výdavky_obnova!DN159&gt;=0.1,OR($Q$11=Smrek)),0,IF(AND(Oprávnené_výdavky_obnova!DN159&gt;=0.1,Q157&gt;=0.1),1,0)))</f>
        <v/>
      </c>
      <c r="AO157" s="164" t="str">
        <f t="array" ref="AO157">IF($D157="","",IF(AND(R157&gt;=0.1,I157="nie",Oprávnené_výdavky_obnova!DO159&gt;=0.1,OR($R$11=Smrek)),0,IF(AND(Oprávnené_výdavky_obnova!DO159&gt;=0.1,R157&gt;=0.1),1,0)))</f>
        <v/>
      </c>
      <c r="AP157" s="164" t="str">
        <f t="array" ref="AP157">IF($D157="","",IF(AND(S157&gt;=0.1,I157="nie",Oprávnené_výdavky_obnova!DP159&gt;=0.1,OR($S$11=Smrek)),0,IF(AND(Oprávnené_výdavky_obnova!DP159&gt;=0.1,S157&gt;=0.1),1,0)))</f>
        <v/>
      </c>
      <c r="AQ157" s="164">
        <f t="shared" si="18"/>
        <v>0</v>
      </c>
      <c r="AR157" s="132">
        <f t="shared" si="19"/>
        <v>0</v>
      </c>
      <c r="AS157" s="132" t="str">
        <f t="shared" si="20"/>
        <v/>
      </c>
      <c r="AT157" s="164">
        <f>IF(AND(J157="",OR(Oprávnené_výdavky_obnova!CW159&gt;0,Oprávnené_výdavky_obnova!DG159&gt;0)),1,0)</f>
        <v>0</v>
      </c>
      <c r="AU157" s="164">
        <f>IF(AND(K157="",OR(Oprávnené_výdavky_obnova!CX159&gt;0,Oprávnené_výdavky_obnova!DH159&gt;0)),1,0)</f>
        <v>0</v>
      </c>
      <c r="AV157" s="164">
        <f>IF(AND(L157="",OR(Oprávnené_výdavky_obnova!CY159&gt;0,Oprávnené_výdavky_obnova!DI159&gt;0)),1,0)</f>
        <v>0</v>
      </c>
      <c r="AW157" s="164">
        <f>IF(AND(M157="",OR(Oprávnené_výdavky_obnova!CZ159&gt;0,Oprávnené_výdavky_obnova!DJ159&gt;0)),1,0)</f>
        <v>0</v>
      </c>
      <c r="AX157" s="164">
        <f>IF(AND(N157="",OR(Oprávnené_výdavky_obnova!DA159&gt;0,Oprávnené_výdavky_obnova!DK159&gt;0)),1,0)</f>
        <v>0</v>
      </c>
      <c r="AY157" s="164">
        <f>IF(AND(O157="",OR(Oprávnené_výdavky_obnova!DB159&gt;0,Oprávnené_výdavky_obnova!DL159&gt;0)),1,0)</f>
        <v>0</v>
      </c>
      <c r="AZ157" s="164">
        <f>IF(AND(P157="",OR(Oprávnené_výdavky_obnova!DC159&gt;0,Oprávnené_výdavky_obnova!DM159&gt;0)),1,0)</f>
        <v>0</v>
      </c>
      <c r="BA157" s="164">
        <f>IF(AND(Q157="",OR(Oprávnené_výdavky_obnova!DD159&gt;0,Oprávnené_výdavky_obnova!DN159&gt;0)),1,0)</f>
        <v>0</v>
      </c>
      <c r="BB157" s="164">
        <f>IF(AND(R157="",OR(Oprávnené_výdavky_obnova!DE159&gt;0,Oprávnené_výdavky_obnova!DO159&gt;0)),1,0)</f>
        <v>0</v>
      </c>
      <c r="BC157" s="164">
        <f>IF(AND(S157="",OR(Oprávnené_výdavky_obnova!DF159&gt;0,Oprávnené_výdavky_obnova!DP159&gt;0)),1,0)</f>
        <v>0</v>
      </c>
      <c r="BE157" s="132">
        <f t="array" ref="BE157">IF(AND($J$13=Smrek,OR(V157&gt;=0.3,AG157&gt;=0.1)),1,0)</f>
        <v>0</v>
      </c>
      <c r="BF157" s="132">
        <f t="array" ref="BF157">IF(AND($JK157=Smrek,OR(W157&gt;=0.3,AH157&gt;=0.1)),1,0)</f>
        <v>0</v>
      </c>
      <c r="BG157" s="132">
        <f t="array" ref="BG157">IF(AND($L$13=Smrek,OR(X157&gt;=0.3,AI157&gt;=0.1)),1,0)</f>
        <v>0</v>
      </c>
      <c r="BH157" s="132">
        <f t="array" ref="BH157">IF(AND($M$13=Smrek,OR(Y157&gt;=0.3,AJ157&gt;=0.1)),1,0)</f>
        <v>0</v>
      </c>
      <c r="BI157" s="132">
        <f t="array" ref="BI157">IF(AND($N$13=Smrek,OR(Z157&gt;=0.3,AK157&gt;=0.1)),1,0)</f>
        <v>0</v>
      </c>
      <c r="BJ157" s="132">
        <f t="array" ref="BJ157">IF(AND($O$13=Smrek,OR(AA157&gt;=0.3,AL157&gt;=0.1)),1,0)</f>
        <v>0</v>
      </c>
      <c r="BK157" s="132">
        <f t="array" ref="BK157">IF(AND($P$13=Smrek,OR(AB157&gt;=0.3,AM157&gt;=0.1)),1,0)</f>
        <v>0</v>
      </c>
      <c r="BL157" s="132">
        <f t="array" ref="BL157">IF(AND($Q$13=Smrek,OR(AC157&gt;=0.3,AN157&gt;=0.1)),1,0)</f>
        <v>0</v>
      </c>
      <c r="BM157" s="132">
        <f t="array" ref="BM157">IF(AND($R$13=Smrek,OR(AD157&gt;=0.3,AO157&gt;=0.1)),1,0)</f>
        <v>0</v>
      </c>
      <c r="BN157" s="132">
        <f t="array" ref="BN157">IF(AND($S$13=Smrek,OR(AE157&gt;=0.3,AP157&gt;=0.1)),1,0)</f>
        <v>0</v>
      </c>
      <c r="BO157" s="206" t="str">
        <f t="shared" si="21"/>
        <v/>
      </c>
    </row>
    <row r="158" spans="1:67" ht="17.100000000000001" customHeight="1" x14ac:dyDescent="0.25">
      <c r="A158" s="144">
        <v>146</v>
      </c>
      <c r="B158" s="180" t="str">
        <f>IF(Oprávnené_výdavky_obnova!AL160="","",Oprávnené_výdavky_obnova!AN160)</f>
        <v/>
      </c>
      <c r="C158" s="181" t="str">
        <f>IF(Oprávnené_výdavky_obnova!AL160="","",Oprávnené_výdavky_obnova!B160)</f>
        <v/>
      </c>
      <c r="D158" s="182" t="str">
        <f>IF(Oprávnené_výdavky_obnova!AL160="","",Oprávnené_výdavky_obnova!AO160)</f>
        <v/>
      </c>
      <c r="E158" s="182" t="str">
        <f>IF(Oprávnené_výdavky_obnova!AL160="","",Oprávnené_výdavky_obnova!AP160)</f>
        <v/>
      </c>
      <c r="F158" s="182" t="str">
        <f>IF(Oprávnené_výdavky_obnova!AL160="","",Oprávnené_výdavky_obnova!AQ160)</f>
        <v/>
      </c>
      <c r="G158" s="183" t="str">
        <f>IF(Oprávnené_výdavky_obnova!AL160="","",Oprávnené_výdavky_obnova!I160)</f>
        <v/>
      </c>
      <c r="H158" s="208" t="str">
        <f>IF(D158="","",SUMIFS(Oprávnené_výdavky_obnova!$K$15:$K$214,JPRL,BO158,Oprávnené_výdavky_obnova!$J$15:$J$214,Oprávnené_výdavky_obnova!$CC$8)+SUMIFS(Oprávnené_výdavky_obnova!$K$15:$K$214,JPRL,BO158,Oprávnené_výdavky_obnova!$J$15:$J$214,Oprávnené_výdavky_obnova!$CC$9))</f>
        <v/>
      </c>
      <c r="I158" s="179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32">
        <f t="array" ref="T158">IF(AND(D158&lt;&gt;"",OR($J$11=Smrek,$K$11=Smrek,$L$11=Smrek,$M$11=Smrek,$N$11=Smrek,$O$11=Smrek,$P$11=Smrek,$Q$11=Smrek,$R$11=Smrek,$S$11=Smrek)),1,0)</f>
        <v>0</v>
      </c>
      <c r="U158" s="132">
        <f t="shared" si="16"/>
        <v>0</v>
      </c>
      <c r="V158" s="164" t="str">
        <f t="array" ref="V158">IF($D158="","",IF(AND(J158&gt;=0.3,I158="nie",Oprávnené_výdavky_obnova!DG160&gt;=0.3,OR($J$11=Smrek)),0,IF(AND(Oprávnené_výdavky_obnova!DG160&gt;=0.3,J158&gt;=0.3),1,0)))</f>
        <v/>
      </c>
      <c r="W158" s="164" t="str">
        <f t="array" ref="W158">IF($D158="","",IF(AND(K158&gt;=0.3,I158="nie",Oprávnené_výdavky_obnova!DH160&gt;=0.3,OR($K$11=Smrek)),0,IF(AND(Oprávnené_výdavky_obnova!DH160&gt;=0.3,K158&gt;=0.3),1,0)))</f>
        <v/>
      </c>
      <c r="X158" s="164" t="str">
        <f t="array" ref="X158">IF($D158="","",IF(AND(L158&gt;=0.3,I158="nie",Oprávnené_výdavky_obnova!DI160&gt;=0.3,OR($L$11=Smrek)),0,IF(AND(Oprávnené_výdavky_obnova!DI160&gt;=0.3,L158&gt;=0.3),1,0)))</f>
        <v/>
      </c>
      <c r="Y158" s="164" t="str">
        <f t="array" ref="Y158">IF($D158="","",IF(AND(M158&gt;=0.3,I158="nie",Oprávnené_výdavky_obnova!DJ160&gt;=0.3,OR($M$11=Smrek)),0,IF(AND(Oprávnené_výdavky_obnova!DJ160&gt;=0.3,M158&gt;=0.3),1,0)))</f>
        <v/>
      </c>
      <c r="Z158" s="164" t="str">
        <f t="array" ref="Z158">IF($D158="","",IF(AND(N158&gt;=0.3,I158="nie",Oprávnené_výdavky_obnova!DK160&gt;=0.3,OR($N$11=Smrek)),0,IF(AND(Oprávnené_výdavky_obnova!DK160&gt;=0.3,N158&gt;=0.3),1,0)))</f>
        <v/>
      </c>
      <c r="AA158" s="164" t="str">
        <f t="array" ref="AA158">IF($D158="","",IF(AND(O158&gt;=0.3,I158="nie",Oprávnené_výdavky_obnova!DL160&gt;=0.3,OR($O$11=Smrek)),0,IF(AND(Oprávnené_výdavky_obnova!DL160&gt;=0.3,O158&gt;=0.3),1,0)))</f>
        <v/>
      </c>
      <c r="AB158" s="164" t="str">
        <f t="array" ref="AB158">IF($D158="","",IF(AND(P158&gt;=0.3,I158="nie",Oprávnené_výdavky_obnova!DM160&gt;=0.3,OR($P$11=Smrek)),0,IF(AND(Oprávnené_výdavky_obnova!DM160&gt;=0.3,P158&gt;=0.3),1,0)))</f>
        <v/>
      </c>
      <c r="AC158" s="164" t="str">
        <f t="array" ref="AC158">IF($D158="","",IF(AND(Q158&gt;=0.3,I158="nie",Oprávnené_výdavky_obnova!DN160&gt;=0.3,OR($Q$11=Smrek)),0,IF(AND(Oprávnené_výdavky_obnova!DN160&gt;=0.3,Q158&gt;=0.3),1,0)))</f>
        <v/>
      </c>
      <c r="AD158" s="164" t="str">
        <f t="array" ref="AD158">IF($D158="","",IF(AND(R158&gt;=0.3,I158="nie",Oprávnené_výdavky_obnova!DO160&gt;=0.3,OR($R$11=Smrek)),0,IF(AND(Oprávnené_výdavky_obnova!DO160&gt;=0.3,R158&gt;=0.3),1,0)))</f>
        <v/>
      </c>
      <c r="AE158" s="164" t="str">
        <f t="array" ref="AE158">IF($D158="","",IF(AND(S158&gt;=0.3,I158="nie",Oprávnené_výdavky_obnova!DP160&gt;=0.3,OR($S$11=Smrek)),0,IF(AND(Oprávnené_výdavky_obnova!DP160&gt;=0.3,S158&gt;=0.3),1,0)))</f>
        <v/>
      </c>
      <c r="AF158" s="164">
        <f t="shared" si="17"/>
        <v>0</v>
      </c>
      <c r="AG158" s="164" t="str">
        <f t="array" ref="AG158">IF($D158="","",IF(AND(J158&gt;=0.1,I158="nie",Oprávnené_výdavky_obnova!DG160&gt;=0.1,OR($J$11=Smrek)),0,IF(AND(Oprávnené_výdavky_obnova!DG160&gt;=0.1,J158&gt;=0.1),1,0)))</f>
        <v/>
      </c>
      <c r="AH158" s="164" t="str">
        <f t="array" ref="AH158">IF($D158="","",IF(AND(K158&gt;=0.1,I158="nie",Oprávnené_výdavky_obnova!DH160&gt;=0.1,OR($K$11=Smrek)),0,IF(AND(Oprávnené_výdavky_obnova!DH160&gt;=0.1,K158&gt;=0.1),1,0)))</f>
        <v/>
      </c>
      <c r="AI158" s="164" t="str">
        <f t="array" ref="AI158">IF($D158="","",IF(AND(L158&gt;=0.1,I158="nie",Oprávnené_výdavky_obnova!DI160&gt;=0.1,OR($L$11=Smrek)),0,IF(AND(Oprávnené_výdavky_obnova!DI160&gt;=0.1,L158&gt;=0.1),1,0)))</f>
        <v/>
      </c>
      <c r="AJ158" s="164" t="str">
        <f t="array" ref="AJ158">IF($D158="","",IF(AND(M158&gt;=0.1,I158="nie",Oprávnené_výdavky_obnova!DJ160&gt;=0.1,OR($M$11=Smrek)),0,IF(AND(Oprávnené_výdavky_obnova!DJ160&gt;=0.1,M158&gt;=0.1),1,0)))</f>
        <v/>
      </c>
      <c r="AK158" s="164" t="str">
        <f t="array" ref="AK158">IF($D158="","",IF(AND(N158&gt;=0.1,I158="nie",Oprávnené_výdavky_obnova!DK160&gt;=0.1,OR($N$11=Smrek)),0,IF(AND(Oprávnené_výdavky_obnova!DK160&gt;=0.1,N158&gt;=0.1),1,0)))</f>
        <v/>
      </c>
      <c r="AL158" s="164" t="str">
        <f t="array" ref="AL158">IF($D158="","",IF(AND(O158&gt;=0.1,I158="nie",Oprávnené_výdavky_obnova!DL160&gt;=0.1,OR($O$11=Smrek)),0,IF(AND(Oprávnené_výdavky_obnova!DL160&gt;=0.1,O158&gt;=0.1),1,0)))</f>
        <v/>
      </c>
      <c r="AM158" s="164" t="str">
        <f t="array" ref="AM158">IF($D158="","",IF(AND(P158&gt;=0.1,I158="nie",Oprávnené_výdavky_obnova!DM160&gt;=0.1,OR($P$11=Smrek)),0,IF(AND(Oprávnené_výdavky_obnova!DM160&gt;=0.1,P158&gt;=0.1),1,0)))</f>
        <v/>
      </c>
      <c r="AN158" s="164" t="str">
        <f t="array" ref="AN158">IF($D158="","",IF(AND(Q158&gt;=0.1,I158="nie",Oprávnené_výdavky_obnova!DN160&gt;=0.1,OR($Q$11=Smrek)),0,IF(AND(Oprávnené_výdavky_obnova!DN160&gt;=0.1,Q158&gt;=0.1),1,0)))</f>
        <v/>
      </c>
      <c r="AO158" s="164" t="str">
        <f t="array" ref="AO158">IF($D158="","",IF(AND(R158&gt;=0.1,I158="nie",Oprávnené_výdavky_obnova!DO160&gt;=0.1,OR($R$11=Smrek)),0,IF(AND(Oprávnené_výdavky_obnova!DO160&gt;=0.1,R158&gt;=0.1),1,0)))</f>
        <v/>
      </c>
      <c r="AP158" s="164" t="str">
        <f t="array" ref="AP158">IF($D158="","",IF(AND(S158&gt;=0.1,I158="nie",Oprávnené_výdavky_obnova!DP160&gt;=0.1,OR($S$11=Smrek)),0,IF(AND(Oprávnené_výdavky_obnova!DP160&gt;=0.1,S158&gt;=0.1),1,0)))</f>
        <v/>
      </c>
      <c r="AQ158" s="164">
        <f t="shared" si="18"/>
        <v>0</v>
      </c>
      <c r="AR158" s="132">
        <f t="shared" si="19"/>
        <v>0</v>
      </c>
      <c r="AS158" s="132" t="str">
        <f t="shared" si="20"/>
        <v/>
      </c>
      <c r="AT158" s="164">
        <f>IF(AND(J158="",OR(Oprávnené_výdavky_obnova!CW160&gt;0,Oprávnené_výdavky_obnova!DG160&gt;0)),1,0)</f>
        <v>0</v>
      </c>
      <c r="AU158" s="164">
        <f>IF(AND(K158="",OR(Oprávnené_výdavky_obnova!CX160&gt;0,Oprávnené_výdavky_obnova!DH160&gt;0)),1,0)</f>
        <v>0</v>
      </c>
      <c r="AV158" s="164">
        <f>IF(AND(L158="",OR(Oprávnené_výdavky_obnova!CY160&gt;0,Oprávnené_výdavky_obnova!DI160&gt;0)),1,0)</f>
        <v>0</v>
      </c>
      <c r="AW158" s="164">
        <f>IF(AND(M158="",OR(Oprávnené_výdavky_obnova!CZ160&gt;0,Oprávnené_výdavky_obnova!DJ160&gt;0)),1,0)</f>
        <v>0</v>
      </c>
      <c r="AX158" s="164">
        <f>IF(AND(N158="",OR(Oprávnené_výdavky_obnova!DA160&gt;0,Oprávnené_výdavky_obnova!DK160&gt;0)),1,0)</f>
        <v>0</v>
      </c>
      <c r="AY158" s="164">
        <f>IF(AND(O158="",OR(Oprávnené_výdavky_obnova!DB160&gt;0,Oprávnené_výdavky_obnova!DL160&gt;0)),1,0)</f>
        <v>0</v>
      </c>
      <c r="AZ158" s="164">
        <f>IF(AND(P158="",OR(Oprávnené_výdavky_obnova!DC160&gt;0,Oprávnené_výdavky_obnova!DM160&gt;0)),1,0)</f>
        <v>0</v>
      </c>
      <c r="BA158" s="164">
        <f>IF(AND(Q158="",OR(Oprávnené_výdavky_obnova!DD160&gt;0,Oprávnené_výdavky_obnova!DN160&gt;0)),1,0)</f>
        <v>0</v>
      </c>
      <c r="BB158" s="164">
        <f>IF(AND(R158="",OR(Oprávnené_výdavky_obnova!DE160&gt;0,Oprávnené_výdavky_obnova!DO160&gt;0)),1,0)</f>
        <v>0</v>
      </c>
      <c r="BC158" s="164">
        <f>IF(AND(S158="",OR(Oprávnené_výdavky_obnova!DF160&gt;0,Oprávnené_výdavky_obnova!DP160&gt;0)),1,0)</f>
        <v>0</v>
      </c>
      <c r="BE158" s="132">
        <f t="array" ref="BE158">IF(AND($J$13=Smrek,OR(V158&gt;=0.3,AG158&gt;=0.1)),1,0)</f>
        <v>0</v>
      </c>
      <c r="BF158" s="132">
        <f t="array" ref="BF158">IF(AND($JK158=Smrek,OR(W158&gt;=0.3,AH158&gt;=0.1)),1,0)</f>
        <v>0</v>
      </c>
      <c r="BG158" s="132">
        <f t="array" ref="BG158">IF(AND($L$13=Smrek,OR(X158&gt;=0.3,AI158&gt;=0.1)),1,0)</f>
        <v>0</v>
      </c>
      <c r="BH158" s="132">
        <f t="array" ref="BH158">IF(AND($M$13=Smrek,OR(Y158&gt;=0.3,AJ158&gt;=0.1)),1,0)</f>
        <v>0</v>
      </c>
      <c r="BI158" s="132">
        <f t="array" ref="BI158">IF(AND($N$13=Smrek,OR(Z158&gt;=0.3,AK158&gt;=0.1)),1,0)</f>
        <v>0</v>
      </c>
      <c r="BJ158" s="132">
        <f t="array" ref="BJ158">IF(AND($O$13=Smrek,OR(AA158&gt;=0.3,AL158&gt;=0.1)),1,0)</f>
        <v>0</v>
      </c>
      <c r="BK158" s="132">
        <f t="array" ref="BK158">IF(AND($P$13=Smrek,OR(AB158&gt;=0.3,AM158&gt;=0.1)),1,0)</f>
        <v>0</v>
      </c>
      <c r="BL158" s="132">
        <f t="array" ref="BL158">IF(AND($Q$13=Smrek,OR(AC158&gt;=0.3,AN158&gt;=0.1)),1,0)</f>
        <v>0</v>
      </c>
      <c r="BM158" s="132">
        <f t="array" ref="BM158">IF(AND($R$13=Smrek,OR(AD158&gt;=0.3,AO158&gt;=0.1)),1,0)</f>
        <v>0</v>
      </c>
      <c r="BN158" s="132">
        <f t="array" ref="BN158">IF(AND($S$13=Smrek,OR(AE158&gt;=0.3,AP158&gt;=0.1)),1,0)</f>
        <v>0</v>
      </c>
      <c r="BO158" s="206" t="str">
        <f t="shared" si="21"/>
        <v/>
      </c>
    </row>
    <row r="159" spans="1:67" ht="17.100000000000001" customHeight="1" x14ac:dyDescent="0.25">
      <c r="A159" s="144">
        <v>147</v>
      </c>
      <c r="B159" s="180" t="str">
        <f>IF(Oprávnené_výdavky_obnova!AL161="","",Oprávnené_výdavky_obnova!AN161)</f>
        <v/>
      </c>
      <c r="C159" s="181" t="str">
        <f>IF(Oprávnené_výdavky_obnova!AL161="","",Oprávnené_výdavky_obnova!B161)</f>
        <v/>
      </c>
      <c r="D159" s="182" t="str">
        <f>IF(Oprávnené_výdavky_obnova!AL161="","",Oprávnené_výdavky_obnova!AO161)</f>
        <v/>
      </c>
      <c r="E159" s="182" t="str">
        <f>IF(Oprávnené_výdavky_obnova!AL161="","",Oprávnené_výdavky_obnova!AP161)</f>
        <v/>
      </c>
      <c r="F159" s="182" t="str">
        <f>IF(Oprávnené_výdavky_obnova!AL161="","",Oprávnené_výdavky_obnova!AQ161)</f>
        <v/>
      </c>
      <c r="G159" s="183" t="str">
        <f>IF(Oprávnené_výdavky_obnova!AL161="","",Oprávnené_výdavky_obnova!I161)</f>
        <v/>
      </c>
      <c r="H159" s="208" t="str">
        <f>IF(D159="","",SUMIFS(Oprávnené_výdavky_obnova!$K$15:$K$214,JPRL,BO159,Oprávnené_výdavky_obnova!$J$15:$J$214,Oprávnené_výdavky_obnova!$CC$8)+SUMIFS(Oprávnené_výdavky_obnova!$K$15:$K$214,JPRL,BO159,Oprávnené_výdavky_obnova!$J$15:$J$214,Oprávnené_výdavky_obnova!$CC$9))</f>
        <v/>
      </c>
      <c r="I159" s="179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32">
        <f t="array" ref="T159">IF(AND(D159&lt;&gt;"",OR($J$11=Smrek,$K$11=Smrek,$L$11=Smrek,$M$11=Smrek,$N$11=Smrek,$O$11=Smrek,$P$11=Smrek,$Q$11=Smrek,$R$11=Smrek,$S$11=Smrek)),1,0)</f>
        <v>0</v>
      </c>
      <c r="U159" s="132">
        <f t="shared" si="16"/>
        <v>0</v>
      </c>
      <c r="V159" s="164" t="str">
        <f t="array" ref="V159">IF($D159="","",IF(AND(J159&gt;=0.3,I159="nie",Oprávnené_výdavky_obnova!DG161&gt;=0.3,OR($J$11=Smrek)),0,IF(AND(Oprávnené_výdavky_obnova!DG161&gt;=0.3,J159&gt;=0.3),1,0)))</f>
        <v/>
      </c>
      <c r="W159" s="164" t="str">
        <f t="array" ref="W159">IF($D159="","",IF(AND(K159&gt;=0.3,I159="nie",Oprávnené_výdavky_obnova!DH161&gt;=0.3,OR($K$11=Smrek)),0,IF(AND(Oprávnené_výdavky_obnova!DH161&gt;=0.3,K159&gt;=0.3),1,0)))</f>
        <v/>
      </c>
      <c r="X159" s="164" t="str">
        <f t="array" ref="X159">IF($D159="","",IF(AND(L159&gt;=0.3,I159="nie",Oprávnené_výdavky_obnova!DI161&gt;=0.3,OR($L$11=Smrek)),0,IF(AND(Oprávnené_výdavky_obnova!DI161&gt;=0.3,L159&gt;=0.3),1,0)))</f>
        <v/>
      </c>
      <c r="Y159" s="164" t="str">
        <f t="array" ref="Y159">IF($D159="","",IF(AND(M159&gt;=0.3,I159="nie",Oprávnené_výdavky_obnova!DJ161&gt;=0.3,OR($M$11=Smrek)),0,IF(AND(Oprávnené_výdavky_obnova!DJ161&gt;=0.3,M159&gt;=0.3),1,0)))</f>
        <v/>
      </c>
      <c r="Z159" s="164" t="str">
        <f t="array" ref="Z159">IF($D159="","",IF(AND(N159&gt;=0.3,I159="nie",Oprávnené_výdavky_obnova!DK161&gt;=0.3,OR($N$11=Smrek)),0,IF(AND(Oprávnené_výdavky_obnova!DK161&gt;=0.3,N159&gt;=0.3),1,0)))</f>
        <v/>
      </c>
      <c r="AA159" s="164" t="str">
        <f t="array" ref="AA159">IF($D159="","",IF(AND(O159&gt;=0.3,I159="nie",Oprávnené_výdavky_obnova!DL161&gt;=0.3,OR($O$11=Smrek)),0,IF(AND(Oprávnené_výdavky_obnova!DL161&gt;=0.3,O159&gt;=0.3),1,0)))</f>
        <v/>
      </c>
      <c r="AB159" s="164" t="str">
        <f t="array" ref="AB159">IF($D159="","",IF(AND(P159&gt;=0.3,I159="nie",Oprávnené_výdavky_obnova!DM161&gt;=0.3,OR($P$11=Smrek)),0,IF(AND(Oprávnené_výdavky_obnova!DM161&gt;=0.3,P159&gt;=0.3),1,0)))</f>
        <v/>
      </c>
      <c r="AC159" s="164" t="str">
        <f t="array" ref="AC159">IF($D159="","",IF(AND(Q159&gt;=0.3,I159="nie",Oprávnené_výdavky_obnova!DN161&gt;=0.3,OR($Q$11=Smrek)),0,IF(AND(Oprávnené_výdavky_obnova!DN161&gt;=0.3,Q159&gt;=0.3),1,0)))</f>
        <v/>
      </c>
      <c r="AD159" s="164" t="str">
        <f t="array" ref="AD159">IF($D159="","",IF(AND(R159&gt;=0.3,I159="nie",Oprávnené_výdavky_obnova!DO161&gt;=0.3,OR($R$11=Smrek)),0,IF(AND(Oprávnené_výdavky_obnova!DO161&gt;=0.3,R159&gt;=0.3),1,0)))</f>
        <v/>
      </c>
      <c r="AE159" s="164" t="str">
        <f t="array" ref="AE159">IF($D159="","",IF(AND(S159&gt;=0.3,I159="nie",Oprávnené_výdavky_obnova!DP161&gt;=0.3,OR($S$11=Smrek)),0,IF(AND(Oprávnené_výdavky_obnova!DP161&gt;=0.3,S159&gt;=0.3),1,0)))</f>
        <v/>
      </c>
      <c r="AF159" s="164">
        <f t="shared" si="17"/>
        <v>0</v>
      </c>
      <c r="AG159" s="164" t="str">
        <f t="array" ref="AG159">IF($D159="","",IF(AND(J159&gt;=0.1,I159="nie",Oprávnené_výdavky_obnova!DG161&gt;=0.1,OR($J$11=Smrek)),0,IF(AND(Oprávnené_výdavky_obnova!DG161&gt;=0.1,J159&gt;=0.1),1,0)))</f>
        <v/>
      </c>
      <c r="AH159" s="164" t="str">
        <f t="array" ref="AH159">IF($D159="","",IF(AND(K159&gt;=0.1,I159="nie",Oprávnené_výdavky_obnova!DH161&gt;=0.1,OR($K$11=Smrek)),0,IF(AND(Oprávnené_výdavky_obnova!DH161&gt;=0.1,K159&gt;=0.1),1,0)))</f>
        <v/>
      </c>
      <c r="AI159" s="164" t="str">
        <f t="array" ref="AI159">IF($D159="","",IF(AND(L159&gt;=0.1,I159="nie",Oprávnené_výdavky_obnova!DI161&gt;=0.1,OR($L$11=Smrek)),0,IF(AND(Oprávnené_výdavky_obnova!DI161&gt;=0.1,L159&gt;=0.1),1,0)))</f>
        <v/>
      </c>
      <c r="AJ159" s="164" t="str">
        <f t="array" ref="AJ159">IF($D159="","",IF(AND(M159&gt;=0.1,I159="nie",Oprávnené_výdavky_obnova!DJ161&gt;=0.1,OR($M$11=Smrek)),0,IF(AND(Oprávnené_výdavky_obnova!DJ161&gt;=0.1,M159&gt;=0.1),1,0)))</f>
        <v/>
      </c>
      <c r="AK159" s="164" t="str">
        <f t="array" ref="AK159">IF($D159="","",IF(AND(N159&gt;=0.1,I159="nie",Oprávnené_výdavky_obnova!DK161&gt;=0.1,OR($N$11=Smrek)),0,IF(AND(Oprávnené_výdavky_obnova!DK161&gt;=0.1,N159&gt;=0.1),1,0)))</f>
        <v/>
      </c>
      <c r="AL159" s="164" t="str">
        <f t="array" ref="AL159">IF($D159="","",IF(AND(O159&gt;=0.1,I159="nie",Oprávnené_výdavky_obnova!DL161&gt;=0.1,OR($O$11=Smrek)),0,IF(AND(Oprávnené_výdavky_obnova!DL161&gt;=0.1,O159&gt;=0.1),1,0)))</f>
        <v/>
      </c>
      <c r="AM159" s="164" t="str">
        <f t="array" ref="AM159">IF($D159="","",IF(AND(P159&gt;=0.1,I159="nie",Oprávnené_výdavky_obnova!DM161&gt;=0.1,OR($P$11=Smrek)),0,IF(AND(Oprávnené_výdavky_obnova!DM161&gt;=0.1,P159&gt;=0.1),1,0)))</f>
        <v/>
      </c>
      <c r="AN159" s="164" t="str">
        <f t="array" ref="AN159">IF($D159="","",IF(AND(Q159&gt;=0.1,I159="nie",Oprávnené_výdavky_obnova!DN161&gt;=0.1,OR($Q$11=Smrek)),0,IF(AND(Oprávnené_výdavky_obnova!DN161&gt;=0.1,Q159&gt;=0.1),1,0)))</f>
        <v/>
      </c>
      <c r="AO159" s="164" t="str">
        <f t="array" ref="AO159">IF($D159="","",IF(AND(R159&gt;=0.1,I159="nie",Oprávnené_výdavky_obnova!DO161&gt;=0.1,OR($R$11=Smrek)),0,IF(AND(Oprávnené_výdavky_obnova!DO161&gt;=0.1,R159&gt;=0.1),1,0)))</f>
        <v/>
      </c>
      <c r="AP159" s="164" t="str">
        <f t="array" ref="AP159">IF($D159="","",IF(AND(S159&gt;=0.1,I159="nie",Oprávnené_výdavky_obnova!DP161&gt;=0.1,OR($S$11=Smrek)),0,IF(AND(Oprávnené_výdavky_obnova!DP161&gt;=0.1,S159&gt;=0.1),1,0)))</f>
        <v/>
      </c>
      <c r="AQ159" s="164">
        <f t="shared" si="18"/>
        <v>0</v>
      </c>
      <c r="AR159" s="132">
        <f t="shared" si="19"/>
        <v>0</v>
      </c>
      <c r="AS159" s="132" t="str">
        <f t="shared" si="20"/>
        <v/>
      </c>
      <c r="AT159" s="164">
        <f>IF(AND(J159="",OR(Oprávnené_výdavky_obnova!CW161&gt;0,Oprávnené_výdavky_obnova!DG161&gt;0)),1,0)</f>
        <v>0</v>
      </c>
      <c r="AU159" s="164">
        <f>IF(AND(K159="",OR(Oprávnené_výdavky_obnova!CX161&gt;0,Oprávnené_výdavky_obnova!DH161&gt;0)),1,0)</f>
        <v>0</v>
      </c>
      <c r="AV159" s="164">
        <f>IF(AND(L159="",OR(Oprávnené_výdavky_obnova!CY161&gt;0,Oprávnené_výdavky_obnova!DI161&gt;0)),1,0)</f>
        <v>0</v>
      </c>
      <c r="AW159" s="164">
        <f>IF(AND(M159="",OR(Oprávnené_výdavky_obnova!CZ161&gt;0,Oprávnené_výdavky_obnova!DJ161&gt;0)),1,0)</f>
        <v>0</v>
      </c>
      <c r="AX159" s="164">
        <f>IF(AND(N159="",OR(Oprávnené_výdavky_obnova!DA161&gt;0,Oprávnené_výdavky_obnova!DK161&gt;0)),1,0)</f>
        <v>0</v>
      </c>
      <c r="AY159" s="164">
        <f>IF(AND(O159="",OR(Oprávnené_výdavky_obnova!DB161&gt;0,Oprávnené_výdavky_obnova!DL161&gt;0)),1,0)</f>
        <v>0</v>
      </c>
      <c r="AZ159" s="164">
        <f>IF(AND(P159="",OR(Oprávnené_výdavky_obnova!DC161&gt;0,Oprávnené_výdavky_obnova!DM161&gt;0)),1,0)</f>
        <v>0</v>
      </c>
      <c r="BA159" s="164">
        <f>IF(AND(Q159="",OR(Oprávnené_výdavky_obnova!DD161&gt;0,Oprávnené_výdavky_obnova!DN161&gt;0)),1,0)</f>
        <v>0</v>
      </c>
      <c r="BB159" s="164">
        <f>IF(AND(R159="",OR(Oprávnené_výdavky_obnova!DE161&gt;0,Oprávnené_výdavky_obnova!DO161&gt;0)),1,0)</f>
        <v>0</v>
      </c>
      <c r="BC159" s="164">
        <f>IF(AND(S159="",OR(Oprávnené_výdavky_obnova!DF161&gt;0,Oprávnené_výdavky_obnova!DP161&gt;0)),1,0)</f>
        <v>0</v>
      </c>
      <c r="BE159" s="132">
        <f t="array" ref="BE159">IF(AND($J$13=Smrek,OR(V159&gt;=0.3,AG159&gt;=0.1)),1,0)</f>
        <v>0</v>
      </c>
      <c r="BF159" s="132">
        <f t="array" ref="BF159">IF(AND($JK159=Smrek,OR(W159&gt;=0.3,AH159&gt;=0.1)),1,0)</f>
        <v>0</v>
      </c>
      <c r="BG159" s="132">
        <f t="array" ref="BG159">IF(AND($L$13=Smrek,OR(X159&gt;=0.3,AI159&gt;=0.1)),1,0)</f>
        <v>0</v>
      </c>
      <c r="BH159" s="132">
        <f t="array" ref="BH159">IF(AND($M$13=Smrek,OR(Y159&gt;=0.3,AJ159&gt;=0.1)),1,0)</f>
        <v>0</v>
      </c>
      <c r="BI159" s="132">
        <f t="array" ref="BI159">IF(AND($N$13=Smrek,OR(Z159&gt;=0.3,AK159&gt;=0.1)),1,0)</f>
        <v>0</v>
      </c>
      <c r="BJ159" s="132">
        <f t="array" ref="BJ159">IF(AND($O$13=Smrek,OR(AA159&gt;=0.3,AL159&gt;=0.1)),1,0)</f>
        <v>0</v>
      </c>
      <c r="BK159" s="132">
        <f t="array" ref="BK159">IF(AND($P$13=Smrek,OR(AB159&gt;=0.3,AM159&gt;=0.1)),1,0)</f>
        <v>0</v>
      </c>
      <c r="BL159" s="132">
        <f t="array" ref="BL159">IF(AND($Q$13=Smrek,OR(AC159&gt;=0.3,AN159&gt;=0.1)),1,0)</f>
        <v>0</v>
      </c>
      <c r="BM159" s="132">
        <f t="array" ref="BM159">IF(AND($R$13=Smrek,OR(AD159&gt;=0.3,AO159&gt;=0.1)),1,0)</f>
        <v>0</v>
      </c>
      <c r="BN159" s="132">
        <f t="array" ref="BN159">IF(AND($S$13=Smrek,OR(AE159&gt;=0.3,AP159&gt;=0.1)),1,0)</f>
        <v>0</v>
      </c>
      <c r="BO159" s="206" t="str">
        <f t="shared" si="21"/>
        <v/>
      </c>
    </row>
    <row r="160" spans="1:67" ht="17.100000000000001" customHeight="1" x14ac:dyDescent="0.25">
      <c r="A160" s="144">
        <v>148</v>
      </c>
      <c r="B160" s="180" t="str">
        <f>IF(Oprávnené_výdavky_obnova!AL162="","",Oprávnené_výdavky_obnova!AN162)</f>
        <v/>
      </c>
      <c r="C160" s="181" t="str">
        <f>IF(Oprávnené_výdavky_obnova!AL162="","",Oprávnené_výdavky_obnova!B162)</f>
        <v/>
      </c>
      <c r="D160" s="182" t="str">
        <f>IF(Oprávnené_výdavky_obnova!AL162="","",Oprávnené_výdavky_obnova!AO162)</f>
        <v/>
      </c>
      <c r="E160" s="182" t="str">
        <f>IF(Oprávnené_výdavky_obnova!AL162="","",Oprávnené_výdavky_obnova!AP162)</f>
        <v/>
      </c>
      <c r="F160" s="182" t="str">
        <f>IF(Oprávnené_výdavky_obnova!AL162="","",Oprávnené_výdavky_obnova!AQ162)</f>
        <v/>
      </c>
      <c r="G160" s="183" t="str">
        <f>IF(Oprávnené_výdavky_obnova!AL162="","",Oprávnené_výdavky_obnova!I162)</f>
        <v/>
      </c>
      <c r="H160" s="208" t="str">
        <f>IF(D160="","",SUMIFS(Oprávnené_výdavky_obnova!$K$15:$K$214,JPRL,BO160,Oprávnené_výdavky_obnova!$J$15:$J$214,Oprávnené_výdavky_obnova!$CC$8)+SUMIFS(Oprávnené_výdavky_obnova!$K$15:$K$214,JPRL,BO160,Oprávnené_výdavky_obnova!$J$15:$J$214,Oprávnené_výdavky_obnova!$CC$9))</f>
        <v/>
      </c>
      <c r="I160" s="179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32">
        <f t="array" ref="T160">IF(AND(D160&lt;&gt;"",OR($J$11=Smrek,$K$11=Smrek,$L$11=Smrek,$M$11=Smrek,$N$11=Smrek,$O$11=Smrek,$P$11=Smrek,$Q$11=Smrek,$R$11=Smrek,$S$11=Smrek)),1,0)</f>
        <v>0</v>
      </c>
      <c r="U160" s="132">
        <f t="shared" si="16"/>
        <v>0</v>
      </c>
      <c r="V160" s="164" t="str">
        <f t="array" ref="V160">IF($D160="","",IF(AND(J160&gt;=0.3,I160="nie",Oprávnené_výdavky_obnova!DG162&gt;=0.3,OR($J$11=Smrek)),0,IF(AND(Oprávnené_výdavky_obnova!DG162&gt;=0.3,J160&gt;=0.3),1,0)))</f>
        <v/>
      </c>
      <c r="W160" s="164" t="str">
        <f t="array" ref="W160">IF($D160="","",IF(AND(K160&gt;=0.3,I160="nie",Oprávnené_výdavky_obnova!DH162&gt;=0.3,OR($K$11=Smrek)),0,IF(AND(Oprávnené_výdavky_obnova!DH162&gt;=0.3,K160&gt;=0.3),1,0)))</f>
        <v/>
      </c>
      <c r="X160" s="164" t="str">
        <f t="array" ref="X160">IF($D160="","",IF(AND(L160&gt;=0.3,I160="nie",Oprávnené_výdavky_obnova!DI162&gt;=0.3,OR($L$11=Smrek)),0,IF(AND(Oprávnené_výdavky_obnova!DI162&gt;=0.3,L160&gt;=0.3),1,0)))</f>
        <v/>
      </c>
      <c r="Y160" s="164" t="str">
        <f t="array" ref="Y160">IF($D160="","",IF(AND(M160&gt;=0.3,I160="nie",Oprávnené_výdavky_obnova!DJ162&gt;=0.3,OR($M$11=Smrek)),0,IF(AND(Oprávnené_výdavky_obnova!DJ162&gt;=0.3,M160&gt;=0.3),1,0)))</f>
        <v/>
      </c>
      <c r="Z160" s="164" t="str">
        <f t="array" ref="Z160">IF($D160="","",IF(AND(N160&gt;=0.3,I160="nie",Oprávnené_výdavky_obnova!DK162&gt;=0.3,OR($N$11=Smrek)),0,IF(AND(Oprávnené_výdavky_obnova!DK162&gt;=0.3,N160&gt;=0.3),1,0)))</f>
        <v/>
      </c>
      <c r="AA160" s="164" t="str">
        <f t="array" ref="AA160">IF($D160="","",IF(AND(O160&gt;=0.3,I160="nie",Oprávnené_výdavky_obnova!DL162&gt;=0.3,OR($O$11=Smrek)),0,IF(AND(Oprávnené_výdavky_obnova!DL162&gt;=0.3,O160&gt;=0.3),1,0)))</f>
        <v/>
      </c>
      <c r="AB160" s="164" t="str">
        <f t="array" ref="AB160">IF($D160="","",IF(AND(P160&gt;=0.3,I160="nie",Oprávnené_výdavky_obnova!DM162&gt;=0.3,OR($P$11=Smrek)),0,IF(AND(Oprávnené_výdavky_obnova!DM162&gt;=0.3,P160&gt;=0.3),1,0)))</f>
        <v/>
      </c>
      <c r="AC160" s="164" t="str">
        <f t="array" ref="AC160">IF($D160="","",IF(AND(Q160&gt;=0.3,I160="nie",Oprávnené_výdavky_obnova!DN162&gt;=0.3,OR($Q$11=Smrek)),0,IF(AND(Oprávnené_výdavky_obnova!DN162&gt;=0.3,Q160&gt;=0.3),1,0)))</f>
        <v/>
      </c>
      <c r="AD160" s="164" t="str">
        <f t="array" ref="AD160">IF($D160="","",IF(AND(R160&gt;=0.3,I160="nie",Oprávnené_výdavky_obnova!DO162&gt;=0.3,OR($R$11=Smrek)),0,IF(AND(Oprávnené_výdavky_obnova!DO162&gt;=0.3,R160&gt;=0.3),1,0)))</f>
        <v/>
      </c>
      <c r="AE160" s="164" t="str">
        <f t="array" ref="AE160">IF($D160="","",IF(AND(S160&gt;=0.3,I160="nie",Oprávnené_výdavky_obnova!DP162&gt;=0.3,OR($S$11=Smrek)),0,IF(AND(Oprávnené_výdavky_obnova!DP162&gt;=0.3,S160&gt;=0.3),1,0)))</f>
        <v/>
      </c>
      <c r="AF160" s="164">
        <f t="shared" si="17"/>
        <v>0</v>
      </c>
      <c r="AG160" s="164" t="str">
        <f t="array" ref="AG160">IF($D160="","",IF(AND(J160&gt;=0.1,I160="nie",Oprávnené_výdavky_obnova!DG162&gt;=0.1,OR($J$11=Smrek)),0,IF(AND(Oprávnené_výdavky_obnova!DG162&gt;=0.1,J160&gt;=0.1),1,0)))</f>
        <v/>
      </c>
      <c r="AH160" s="164" t="str">
        <f t="array" ref="AH160">IF($D160="","",IF(AND(K160&gt;=0.1,I160="nie",Oprávnené_výdavky_obnova!DH162&gt;=0.1,OR($K$11=Smrek)),0,IF(AND(Oprávnené_výdavky_obnova!DH162&gt;=0.1,K160&gt;=0.1),1,0)))</f>
        <v/>
      </c>
      <c r="AI160" s="164" t="str">
        <f t="array" ref="AI160">IF($D160="","",IF(AND(L160&gt;=0.1,I160="nie",Oprávnené_výdavky_obnova!DI162&gt;=0.1,OR($L$11=Smrek)),0,IF(AND(Oprávnené_výdavky_obnova!DI162&gt;=0.1,L160&gt;=0.1),1,0)))</f>
        <v/>
      </c>
      <c r="AJ160" s="164" t="str">
        <f t="array" ref="AJ160">IF($D160="","",IF(AND(M160&gt;=0.1,I160="nie",Oprávnené_výdavky_obnova!DJ162&gt;=0.1,OR($M$11=Smrek)),0,IF(AND(Oprávnené_výdavky_obnova!DJ162&gt;=0.1,M160&gt;=0.1),1,0)))</f>
        <v/>
      </c>
      <c r="AK160" s="164" t="str">
        <f t="array" ref="AK160">IF($D160="","",IF(AND(N160&gt;=0.1,I160="nie",Oprávnené_výdavky_obnova!DK162&gt;=0.1,OR($N$11=Smrek)),0,IF(AND(Oprávnené_výdavky_obnova!DK162&gt;=0.1,N160&gt;=0.1),1,0)))</f>
        <v/>
      </c>
      <c r="AL160" s="164" t="str">
        <f t="array" ref="AL160">IF($D160="","",IF(AND(O160&gt;=0.1,I160="nie",Oprávnené_výdavky_obnova!DL162&gt;=0.1,OR($O$11=Smrek)),0,IF(AND(Oprávnené_výdavky_obnova!DL162&gt;=0.1,O160&gt;=0.1),1,0)))</f>
        <v/>
      </c>
      <c r="AM160" s="164" t="str">
        <f t="array" ref="AM160">IF($D160="","",IF(AND(P160&gt;=0.1,I160="nie",Oprávnené_výdavky_obnova!DM162&gt;=0.1,OR($P$11=Smrek)),0,IF(AND(Oprávnené_výdavky_obnova!DM162&gt;=0.1,P160&gt;=0.1),1,0)))</f>
        <v/>
      </c>
      <c r="AN160" s="164" t="str">
        <f t="array" ref="AN160">IF($D160="","",IF(AND(Q160&gt;=0.1,I160="nie",Oprávnené_výdavky_obnova!DN162&gt;=0.1,OR($Q$11=Smrek)),0,IF(AND(Oprávnené_výdavky_obnova!DN162&gt;=0.1,Q160&gt;=0.1),1,0)))</f>
        <v/>
      </c>
      <c r="AO160" s="164" t="str">
        <f t="array" ref="AO160">IF($D160="","",IF(AND(R160&gt;=0.1,I160="nie",Oprávnené_výdavky_obnova!DO162&gt;=0.1,OR($R$11=Smrek)),0,IF(AND(Oprávnené_výdavky_obnova!DO162&gt;=0.1,R160&gt;=0.1),1,0)))</f>
        <v/>
      </c>
      <c r="AP160" s="164" t="str">
        <f t="array" ref="AP160">IF($D160="","",IF(AND(S160&gt;=0.1,I160="nie",Oprávnené_výdavky_obnova!DP162&gt;=0.1,OR($S$11=Smrek)),0,IF(AND(Oprávnené_výdavky_obnova!DP162&gt;=0.1,S160&gt;=0.1),1,0)))</f>
        <v/>
      </c>
      <c r="AQ160" s="164">
        <f t="shared" si="18"/>
        <v>0</v>
      </c>
      <c r="AR160" s="132">
        <f t="shared" si="19"/>
        <v>0</v>
      </c>
      <c r="AS160" s="132" t="str">
        <f t="shared" si="20"/>
        <v/>
      </c>
      <c r="AT160" s="164">
        <f>IF(AND(J160="",OR(Oprávnené_výdavky_obnova!CW162&gt;0,Oprávnené_výdavky_obnova!DG162&gt;0)),1,0)</f>
        <v>0</v>
      </c>
      <c r="AU160" s="164">
        <f>IF(AND(K160="",OR(Oprávnené_výdavky_obnova!CX162&gt;0,Oprávnené_výdavky_obnova!DH162&gt;0)),1,0)</f>
        <v>0</v>
      </c>
      <c r="AV160" s="164">
        <f>IF(AND(L160="",OR(Oprávnené_výdavky_obnova!CY162&gt;0,Oprávnené_výdavky_obnova!DI162&gt;0)),1,0)</f>
        <v>0</v>
      </c>
      <c r="AW160" s="164">
        <f>IF(AND(M160="",OR(Oprávnené_výdavky_obnova!CZ162&gt;0,Oprávnené_výdavky_obnova!DJ162&gt;0)),1,0)</f>
        <v>0</v>
      </c>
      <c r="AX160" s="164">
        <f>IF(AND(N160="",OR(Oprávnené_výdavky_obnova!DA162&gt;0,Oprávnené_výdavky_obnova!DK162&gt;0)),1,0)</f>
        <v>0</v>
      </c>
      <c r="AY160" s="164">
        <f>IF(AND(O160="",OR(Oprávnené_výdavky_obnova!DB162&gt;0,Oprávnené_výdavky_obnova!DL162&gt;0)),1,0)</f>
        <v>0</v>
      </c>
      <c r="AZ160" s="164">
        <f>IF(AND(P160="",OR(Oprávnené_výdavky_obnova!DC162&gt;0,Oprávnené_výdavky_obnova!DM162&gt;0)),1,0)</f>
        <v>0</v>
      </c>
      <c r="BA160" s="164">
        <f>IF(AND(Q160="",OR(Oprávnené_výdavky_obnova!DD162&gt;0,Oprávnené_výdavky_obnova!DN162&gt;0)),1,0)</f>
        <v>0</v>
      </c>
      <c r="BB160" s="164">
        <f>IF(AND(R160="",OR(Oprávnené_výdavky_obnova!DE162&gt;0,Oprávnené_výdavky_obnova!DO162&gt;0)),1,0)</f>
        <v>0</v>
      </c>
      <c r="BC160" s="164">
        <f>IF(AND(S160="",OR(Oprávnené_výdavky_obnova!DF162&gt;0,Oprávnené_výdavky_obnova!DP162&gt;0)),1,0)</f>
        <v>0</v>
      </c>
      <c r="BE160" s="132">
        <f t="array" ref="BE160">IF(AND($J$13=Smrek,OR(V160&gt;=0.3,AG160&gt;=0.1)),1,0)</f>
        <v>0</v>
      </c>
      <c r="BF160" s="132">
        <f t="array" ref="BF160">IF(AND($JK160=Smrek,OR(W160&gt;=0.3,AH160&gt;=0.1)),1,0)</f>
        <v>0</v>
      </c>
      <c r="BG160" s="132">
        <f t="array" ref="BG160">IF(AND($L$13=Smrek,OR(X160&gt;=0.3,AI160&gt;=0.1)),1,0)</f>
        <v>0</v>
      </c>
      <c r="BH160" s="132">
        <f t="array" ref="BH160">IF(AND($M$13=Smrek,OR(Y160&gt;=0.3,AJ160&gt;=0.1)),1,0)</f>
        <v>0</v>
      </c>
      <c r="BI160" s="132">
        <f t="array" ref="BI160">IF(AND($N$13=Smrek,OR(Z160&gt;=0.3,AK160&gt;=0.1)),1,0)</f>
        <v>0</v>
      </c>
      <c r="BJ160" s="132">
        <f t="array" ref="BJ160">IF(AND($O$13=Smrek,OR(AA160&gt;=0.3,AL160&gt;=0.1)),1,0)</f>
        <v>0</v>
      </c>
      <c r="BK160" s="132">
        <f t="array" ref="BK160">IF(AND($P$13=Smrek,OR(AB160&gt;=0.3,AM160&gt;=0.1)),1,0)</f>
        <v>0</v>
      </c>
      <c r="BL160" s="132">
        <f t="array" ref="BL160">IF(AND($Q$13=Smrek,OR(AC160&gt;=0.3,AN160&gt;=0.1)),1,0)</f>
        <v>0</v>
      </c>
      <c r="BM160" s="132">
        <f t="array" ref="BM160">IF(AND($R$13=Smrek,OR(AD160&gt;=0.3,AO160&gt;=0.1)),1,0)</f>
        <v>0</v>
      </c>
      <c r="BN160" s="132">
        <f t="array" ref="BN160">IF(AND($S$13=Smrek,OR(AE160&gt;=0.3,AP160&gt;=0.1)),1,0)</f>
        <v>0</v>
      </c>
      <c r="BO160" s="206" t="str">
        <f t="shared" si="21"/>
        <v/>
      </c>
    </row>
    <row r="161" spans="1:67" ht="17.100000000000001" customHeight="1" x14ac:dyDescent="0.25">
      <c r="A161" s="144">
        <v>149</v>
      </c>
      <c r="B161" s="180" t="str">
        <f>IF(Oprávnené_výdavky_obnova!AL163="","",Oprávnené_výdavky_obnova!AN163)</f>
        <v/>
      </c>
      <c r="C161" s="181" t="str">
        <f>IF(Oprávnené_výdavky_obnova!AL163="","",Oprávnené_výdavky_obnova!B163)</f>
        <v/>
      </c>
      <c r="D161" s="182" t="str">
        <f>IF(Oprávnené_výdavky_obnova!AL163="","",Oprávnené_výdavky_obnova!AO163)</f>
        <v/>
      </c>
      <c r="E161" s="182" t="str">
        <f>IF(Oprávnené_výdavky_obnova!AL163="","",Oprávnené_výdavky_obnova!AP163)</f>
        <v/>
      </c>
      <c r="F161" s="182" t="str">
        <f>IF(Oprávnené_výdavky_obnova!AL163="","",Oprávnené_výdavky_obnova!AQ163)</f>
        <v/>
      </c>
      <c r="G161" s="183" t="str">
        <f>IF(Oprávnené_výdavky_obnova!AL163="","",Oprávnené_výdavky_obnova!I163)</f>
        <v/>
      </c>
      <c r="H161" s="208" t="str">
        <f>IF(D161="","",SUMIFS(Oprávnené_výdavky_obnova!$K$15:$K$214,JPRL,BO161,Oprávnené_výdavky_obnova!$J$15:$J$214,Oprávnené_výdavky_obnova!$CC$8)+SUMIFS(Oprávnené_výdavky_obnova!$K$15:$K$214,JPRL,BO161,Oprávnené_výdavky_obnova!$J$15:$J$214,Oprávnené_výdavky_obnova!$CC$9))</f>
        <v/>
      </c>
      <c r="I161" s="179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32">
        <f t="array" ref="T161">IF(AND(D161&lt;&gt;"",OR($J$11=Smrek,$K$11=Smrek,$L$11=Smrek,$M$11=Smrek,$N$11=Smrek,$O$11=Smrek,$P$11=Smrek,$Q$11=Smrek,$R$11=Smrek,$S$11=Smrek)),1,0)</f>
        <v>0</v>
      </c>
      <c r="U161" s="132">
        <f t="shared" si="16"/>
        <v>0</v>
      </c>
      <c r="V161" s="164" t="str">
        <f t="array" ref="V161">IF($D161="","",IF(AND(J161&gt;=0.3,I161="nie",Oprávnené_výdavky_obnova!DG163&gt;=0.3,OR($J$11=Smrek)),0,IF(AND(Oprávnené_výdavky_obnova!DG163&gt;=0.3,J161&gt;=0.3),1,0)))</f>
        <v/>
      </c>
      <c r="W161" s="164" t="str">
        <f t="array" ref="W161">IF($D161="","",IF(AND(K161&gt;=0.3,I161="nie",Oprávnené_výdavky_obnova!DH163&gt;=0.3,OR($K$11=Smrek)),0,IF(AND(Oprávnené_výdavky_obnova!DH163&gt;=0.3,K161&gt;=0.3),1,0)))</f>
        <v/>
      </c>
      <c r="X161" s="164" t="str">
        <f t="array" ref="X161">IF($D161="","",IF(AND(L161&gt;=0.3,I161="nie",Oprávnené_výdavky_obnova!DI163&gt;=0.3,OR($L$11=Smrek)),0,IF(AND(Oprávnené_výdavky_obnova!DI163&gt;=0.3,L161&gt;=0.3),1,0)))</f>
        <v/>
      </c>
      <c r="Y161" s="164" t="str">
        <f t="array" ref="Y161">IF($D161="","",IF(AND(M161&gt;=0.3,I161="nie",Oprávnené_výdavky_obnova!DJ163&gt;=0.3,OR($M$11=Smrek)),0,IF(AND(Oprávnené_výdavky_obnova!DJ163&gt;=0.3,M161&gt;=0.3),1,0)))</f>
        <v/>
      </c>
      <c r="Z161" s="164" t="str">
        <f t="array" ref="Z161">IF($D161="","",IF(AND(N161&gt;=0.3,I161="nie",Oprávnené_výdavky_obnova!DK163&gt;=0.3,OR($N$11=Smrek)),0,IF(AND(Oprávnené_výdavky_obnova!DK163&gt;=0.3,N161&gt;=0.3),1,0)))</f>
        <v/>
      </c>
      <c r="AA161" s="164" t="str">
        <f t="array" ref="AA161">IF($D161="","",IF(AND(O161&gt;=0.3,I161="nie",Oprávnené_výdavky_obnova!DL163&gt;=0.3,OR($O$11=Smrek)),0,IF(AND(Oprávnené_výdavky_obnova!DL163&gt;=0.3,O161&gt;=0.3),1,0)))</f>
        <v/>
      </c>
      <c r="AB161" s="164" t="str">
        <f t="array" ref="AB161">IF($D161="","",IF(AND(P161&gt;=0.3,I161="nie",Oprávnené_výdavky_obnova!DM163&gt;=0.3,OR($P$11=Smrek)),0,IF(AND(Oprávnené_výdavky_obnova!DM163&gt;=0.3,P161&gt;=0.3),1,0)))</f>
        <v/>
      </c>
      <c r="AC161" s="164" t="str">
        <f t="array" ref="AC161">IF($D161="","",IF(AND(Q161&gt;=0.3,I161="nie",Oprávnené_výdavky_obnova!DN163&gt;=0.3,OR($Q$11=Smrek)),0,IF(AND(Oprávnené_výdavky_obnova!DN163&gt;=0.3,Q161&gt;=0.3),1,0)))</f>
        <v/>
      </c>
      <c r="AD161" s="164" t="str">
        <f t="array" ref="AD161">IF($D161="","",IF(AND(R161&gt;=0.3,I161="nie",Oprávnené_výdavky_obnova!DO163&gt;=0.3,OR($R$11=Smrek)),0,IF(AND(Oprávnené_výdavky_obnova!DO163&gt;=0.3,R161&gt;=0.3),1,0)))</f>
        <v/>
      </c>
      <c r="AE161" s="164" t="str">
        <f t="array" ref="AE161">IF($D161="","",IF(AND(S161&gt;=0.3,I161="nie",Oprávnené_výdavky_obnova!DP163&gt;=0.3,OR($S$11=Smrek)),0,IF(AND(Oprávnené_výdavky_obnova!DP163&gt;=0.3,S161&gt;=0.3),1,0)))</f>
        <v/>
      </c>
      <c r="AF161" s="164">
        <f t="shared" si="17"/>
        <v>0</v>
      </c>
      <c r="AG161" s="164" t="str">
        <f t="array" ref="AG161">IF($D161="","",IF(AND(J161&gt;=0.1,I161="nie",Oprávnené_výdavky_obnova!DG163&gt;=0.1,OR($J$11=Smrek)),0,IF(AND(Oprávnené_výdavky_obnova!DG163&gt;=0.1,J161&gt;=0.1),1,0)))</f>
        <v/>
      </c>
      <c r="AH161" s="164" t="str">
        <f t="array" ref="AH161">IF($D161="","",IF(AND(K161&gt;=0.1,I161="nie",Oprávnené_výdavky_obnova!DH163&gt;=0.1,OR($K$11=Smrek)),0,IF(AND(Oprávnené_výdavky_obnova!DH163&gt;=0.1,K161&gt;=0.1),1,0)))</f>
        <v/>
      </c>
      <c r="AI161" s="164" t="str">
        <f t="array" ref="AI161">IF($D161="","",IF(AND(L161&gt;=0.1,I161="nie",Oprávnené_výdavky_obnova!DI163&gt;=0.1,OR($L$11=Smrek)),0,IF(AND(Oprávnené_výdavky_obnova!DI163&gt;=0.1,L161&gt;=0.1),1,0)))</f>
        <v/>
      </c>
      <c r="AJ161" s="164" t="str">
        <f t="array" ref="AJ161">IF($D161="","",IF(AND(M161&gt;=0.1,I161="nie",Oprávnené_výdavky_obnova!DJ163&gt;=0.1,OR($M$11=Smrek)),0,IF(AND(Oprávnené_výdavky_obnova!DJ163&gt;=0.1,M161&gt;=0.1),1,0)))</f>
        <v/>
      </c>
      <c r="AK161" s="164" t="str">
        <f t="array" ref="AK161">IF($D161="","",IF(AND(N161&gt;=0.1,I161="nie",Oprávnené_výdavky_obnova!DK163&gt;=0.1,OR($N$11=Smrek)),0,IF(AND(Oprávnené_výdavky_obnova!DK163&gt;=0.1,N161&gt;=0.1),1,0)))</f>
        <v/>
      </c>
      <c r="AL161" s="164" t="str">
        <f t="array" ref="AL161">IF($D161="","",IF(AND(O161&gt;=0.1,I161="nie",Oprávnené_výdavky_obnova!DL163&gt;=0.1,OR($O$11=Smrek)),0,IF(AND(Oprávnené_výdavky_obnova!DL163&gt;=0.1,O161&gt;=0.1),1,0)))</f>
        <v/>
      </c>
      <c r="AM161" s="164" t="str">
        <f t="array" ref="AM161">IF($D161="","",IF(AND(P161&gt;=0.1,I161="nie",Oprávnené_výdavky_obnova!DM163&gt;=0.1,OR($P$11=Smrek)),0,IF(AND(Oprávnené_výdavky_obnova!DM163&gt;=0.1,P161&gt;=0.1),1,0)))</f>
        <v/>
      </c>
      <c r="AN161" s="164" t="str">
        <f t="array" ref="AN161">IF($D161="","",IF(AND(Q161&gt;=0.1,I161="nie",Oprávnené_výdavky_obnova!DN163&gt;=0.1,OR($Q$11=Smrek)),0,IF(AND(Oprávnené_výdavky_obnova!DN163&gt;=0.1,Q161&gt;=0.1),1,0)))</f>
        <v/>
      </c>
      <c r="AO161" s="164" t="str">
        <f t="array" ref="AO161">IF($D161="","",IF(AND(R161&gt;=0.1,I161="nie",Oprávnené_výdavky_obnova!DO163&gt;=0.1,OR($R$11=Smrek)),0,IF(AND(Oprávnené_výdavky_obnova!DO163&gt;=0.1,R161&gt;=0.1),1,0)))</f>
        <v/>
      </c>
      <c r="AP161" s="164" t="str">
        <f t="array" ref="AP161">IF($D161="","",IF(AND(S161&gt;=0.1,I161="nie",Oprávnené_výdavky_obnova!DP163&gt;=0.1,OR($S$11=Smrek)),0,IF(AND(Oprávnené_výdavky_obnova!DP163&gt;=0.1,S161&gt;=0.1),1,0)))</f>
        <v/>
      </c>
      <c r="AQ161" s="164">
        <f t="shared" si="18"/>
        <v>0</v>
      </c>
      <c r="AR161" s="132">
        <f t="shared" si="19"/>
        <v>0</v>
      </c>
      <c r="AS161" s="132" t="str">
        <f t="shared" si="20"/>
        <v/>
      </c>
      <c r="AT161" s="164">
        <f>IF(AND(J161="",OR(Oprávnené_výdavky_obnova!CW163&gt;0,Oprávnené_výdavky_obnova!DG163&gt;0)),1,0)</f>
        <v>0</v>
      </c>
      <c r="AU161" s="164">
        <f>IF(AND(K161="",OR(Oprávnené_výdavky_obnova!CX163&gt;0,Oprávnené_výdavky_obnova!DH163&gt;0)),1,0)</f>
        <v>0</v>
      </c>
      <c r="AV161" s="164">
        <f>IF(AND(L161="",OR(Oprávnené_výdavky_obnova!CY163&gt;0,Oprávnené_výdavky_obnova!DI163&gt;0)),1,0)</f>
        <v>0</v>
      </c>
      <c r="AW161" s="164">
        <f>IF(AND(M161="",OR(Oprávnené_výdavky_obnova!CZ163&gt;0,Oprávnené_výdavky_obnova!DJ163&gt;0)),1,0)</f>
        <v>0</v>
      </c>
      <c r="AX161" s="164">
        <f>IF(AND(N161="",OR(Oprávnené_výdavky_obnova!DA163&gt;0,Oprávnené_výdavky_obnova!DK163&gt;0)),1,0)</f>
        <v>0</v>
      </c>
      <c r="AY161" s="164">
        <f>IF(AND(O161="",OR(Oprávnené_výdavky_obnova!DB163&gt;0,Oprávnené_výdavky_obnova!DL163&gt;0)),1,0)</f>
        <v>0</v>
      </c>
      <c r="AZ161" s="164">
        <f>IF(AND(P161="",OR(Oprávnené_výdavky_obnova!DC163&gt;0,Oprávnené_výdavky_obnova!DM163&gt;0)),1,0)</f>
        <v>0</v>
      </c>
      <c r="BA161" s="164">
        <f>IF(AND(Q161="",OR(Oprávnené_výdavky_obnova!DD163&gt;0,Oprávnené_výdavky_obnova!DN163&gt;0)),1,0)</f>
        <v>0</v>
      </c>
      <c r="BB161" s="164">
        <f>IF(AND(R161="",OR(Oprávnené_výdavky_obnova!DE163&gt;0,Oprávnené_výdavky_obnova!DO163&gt;0)),1,0)</f>
        <v>0</v>
      </c>
      <c r="BC161" s="164">
        <f>IF(AND(S161="",OR(Oprávnené_výdavky_obnova!DF163&gt;0,Oprávnené_výdavky_obnova!DP163&gt;0)),1,0)</f>
        <v>0</v>
      </c>
      <c r="BE161" s="132">
        <f t="array" ref="BE161">IF(AND($J$13=Smrek,OR(V161&gt;=0.3,AG161&gt;=0.1)),1,0)</f>
        <v>0</v>
      </c>
      <c r="BF161" s="132">
        <f t="array" ref="BF161">IF(AND($JK161=Smrek,OR(W161&gt;=0.3,AH161&gt;=0.1)),1,0)</f>
        <v>0</v>
      </c>
      <c r="BG161" s="132">
        <f t="array" ref="BG161">IF(AND($L$13=Smrek,OR(X161&gt;=0.3,AI161&gt;=0.1)),1,0)</f>
        <v>0</v>
      </c>
      <c r="BH161" s="132">
        <f t="array" ref="BH161">IF(AND($M$13=Smrek,OR(Y161&gt;=0.3,AJ161&gt;=0.1)),1,0)</f>
        <v>0</v>
      </c>
      <c r="BI161" s="132">
        <f t="array" ref="BI161">IF(AND($N$13=Smrek,OR(Z161&gt;=0.3,AK161&gt;=0.1)),1,0)</f>
        <v>0</v>
      </c>
      <c r="BJ161" s="132">
        <f t="array" ref="BJ161">IF(AND($O$13=Smrek,OR(AA161&gt;=0.3,AL161&gt;=0.1)),1,0)</f>
        <v>0</v>
      </c>
      <c r="BK161" s="132">
        <f t="array" ref="BK161">IF(AND($P$13=Smrek,OR(AB161&gt;=0.3,AM161&gt;=0.1)),1,0)</f>
        <v>0</v>
      </c>
      <c r="BL161" s="132">
        <f t="array" ref="BL161">IF(AND($Q$13=Smrek,OR(AC161&gt;=0.3,AN161&gt;=0.1)),1,0)</f>
        <v>0</v>
      </c>
      <c r="BM161" s="132">
        <f t="array" ref="BM161">IF(AND($R$13=Smrek,OR(AD161&gt;=0.3,AO161&gt;=0.1)),1,0)</f>
        <v>0</v>
      </c>
      <c r="BN161" s="132">
        <f t="array" ref="BN161">IF(AND($S$13=Smrek,OR(AE161&gt;=0.3,AP161&gt;=0.1)),1,0)</f>
        <v>0</v>
      </c>
      <c r="BO161" s="206" t="str">
        <f t="shared" si="21"/>
        <v/>
      </c>
    </row>
    <row r="162" spans="1:67" ht="17.100000000000001" customHeight="1" x14ac:dyDescent="0.25">
      <c r="A162" s="144">
        <v>150</v>
      </c>
      <c r="B162" s="180" t="str">
        <f>IF(Oprávnené_výdavky_obnova!AL164="","",Oprávnené_výdavky_obnova!AN164)</f>
        <v/>
      </c>
      <c r="C162" s="181" t="str">
        <f>IF(Oprávnené_výdavky_obnova!AL164="","",Oprávnené_výdavky_obnova!B164)</f>
        <v/>
      </c>
      <c r="D162" s="182" t="str">
        <f>IF(Oprávnené_výdavky_obnova!AL164="","",Oprávnené_výdavky_obnova!AO164)</f>
        <v/>
      </c>
      <c r="E162" s="182" t="str">
        <f>IF(Oprávnené_výdavky_obnova!AL164="","",Oprávnené_výdavky_obnova!AP164)</f>
        <v/>
      </c>
      <c r="F162" s="182" t="str">
        <f>IF(Oprávnené_výdavky_obnova!AL164="","",Oprávnené_výdavky_obnova!AQ164)</f>
        <v/>
      </c>
      <c r="G162" s="183" t="str">
        <f>IF(Oprávnené_výdavky_obnova!AL164="","",Oprávnené_výdavky_obnova!I164)</f>
        <v/>
      </c>
      <c r="H162" s="208" t="str">
        <f>IF(D162="","",SUMIFS(Oprávnené_výdavky_obnova!$K$15:$K$214,JPRL,BO162,Oprávnené_výdavky_obnova!$J$15:$J$214,Oprávnené_výdavky_obnova!$CC$8)+SUMIFS(Oprávnené_výdavky_obnova!$K$15:$K$214,JPRL,BO162,Oprávnené_výdavky_obnova!$J$15:$J$214,Oprávnené_výdavky_obnova!$CC$9))</f>
        <v/>
      </c>
      <c r="I162" s="179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32">
        <f t="array" ref="T162">IF(AND(D162&lt;&gt;"",OR($J$11=Smrek,$K$11=Smrek,$L$11=Smrek,$M$11=Smrek,$N$11=Smrek,$O$11=Smrek,$P$11=Smrek,$Q$11=Smrek,$R$11=Smrek,$S$11=Smrek)),1,0)</f>
        <v>0</v>
      </c>
      <c r="U162" s="132">
        <f t="shared" si="16"/>
        <v>0</v>
      </c>
      <c r="V162" s="164" t="str">
        <f t="array" ref="V162">IF($D162="","",IF(AND(J162&gt;=0.3,I162="nie",Oprávnené_výdavky_obnova!DG164&gt;=0.3,OR($J$11=Smrek)),0,IF(AND(Oprávnené_výdavky_obnova!DG164&gt;=0.3,J162&gt;=0.3),1,0)))</f>
        <v/>
      </c>
      <c r="W162" s="164" t="str">
        <f t="array" ref="W162">IF($D162="","",IF(AND(K162&gt;=0.3,I162="nie",Oprávnené_výdavky_obnova!DH164&gt;=0.3,OR($K$11=Smrek)),0,IF(AND(Oprávnené_výdavky_obnova!DH164&gt;=0.3,K162&gt;=0.3),1,0)))</f>
        <v/>
      </c>
      <c r="X162" s="164" t="str">
        <f t="array" ref="X162">IF($D162="","",IF(AND(L162&gt;=0.3,I162="nie",Oprávnené_výdavky_obnova!DI164&gt;=0.3,OR($L$11=Smrek)),0,IF(AND(Oprávnené_výdavky_obnova!DI164&gt;=0.3,L162&gt;=0.3),1,0)))</f>
        <v/>
      </c>
      <c r="Y162" s="164" t="str">
        <f t="array" ref="Y162">IF($D162="","",IF(AND(M162&gt;=0.3,I162="nie",Oprávnené_výdavky_obnova!DJ164&gt;=0.3,OR($M$11=Smrek)),0,IF(AND(Oprávnené_výdavky_obnova!DJ164&gt;=0.3,M162&gt;=0.3),1,0)))</f>
        <v/>
      </c>
      <c r="Z162" s="164" t="str">
        <f t="array" ref="Z162">IF($D162="","",IF(AND(N162&gt;=0.3,I162="nie",Oprávnené_výdavky_obnova!DK164&gt;=0.3,OR($N$11=Smrek)),0,IF(AND(Oprávnené_výdavky_obnova!DK164&gt;=0.3,N162&gt;=0.3),1,0)))</f>
        <v/>
      </c>
      <c r="AA162" s="164" t="str">
        <f t="array" ref="AA162">IF($D162="","",IF(AND(O162&gt;=0.3,I162="nie",Oprávnené_výdavky_obnova!DL164&gt;=0.3,OR($O$11=Smrek)),0,IF(AND(Oprávnené_výdavky_obnova!DL164&gt;=0.3,O162&gt;=0.3),1,0)))</f>
        <v/>
      </c>
      <c r="AB162" s="164" t="str">
        <f t="array" ref="AB162">IF($D162="","",IF(AND(P162&gt;=0.3,I162="nie",Oprávnené_výdavky_obnova!DM164&gt;=0.3,OR($P$11=Smrek)),0,IF(AND(Oprávnené_výdavky_obnova!DM164&gt;=0.3,P162&gt;=0.3),1,0)))</f>
        <v/>
      </c>
      <c r="AC162" s="164" t="str">
        <f t="array" ref="AC162">IF($D162="","",IF(AND(Q162&gt;=0.3,I162="nie",Oprávnené_výdavky_obnova!DN164&gt;=0.3,OR($Q$11=Smrek)),0,IF(AND(Oprávnené_výdavky_obnova!DN164&gt;=0.3,Q162&gt;=0.3),1,0)))</f>
        <v/>
      </c>
      <c r="AD162" s="164" t="str">
        <f t="array" ref="AD162">IF($D162="","",IF(AND(R162&gt;=0.3,I162="nie",Oprávnené_výdavky_obnova!DO164&gt;=0.3,OR($R$11=Smrek)),0,IF(AND(Oprávnené_výdavky_obnova!DO164&gt;=0.3,R162&gt;=0.3),1,0)))</f>
        <v/>
      </c>
      <c r="AE162" s="164" t="str">
        <f t="array" ref="AE162">IF($D162="","",IF(AND(S162&gt;=0.3,I162="nie",Oprávnené_výdavky_obnova!DP164&gt;=0.3,OR($S$11=Smrek)),0,IF(AND(Oprávnené_výdavky_obnova!DP164&gt;=0.3,S162&gt;=0.3),1,0)))</f>
        <v/>
      </c>
      <c r="AF162" s="164">
        <f t="shared" si="17"/>
        <v>0</v>
      </c>
      <c r="AG162" s="164" t="str">
        <f t="array" ref="AG162">IF($D162="","",IF(AND(J162&gt;=0.1,I162="nie",Oprávnené_výdavky_obnova!DG164&gt;=0.1,OR($J$11=Smrek)),0,IF(AND(Oprávnené_výdavky_obnova!DG164&gt;=0.1,J162&gt;=0.1),1,0)))</f>
        <v/>
      </c>
      <c r="AH162" s="164" t="str">
        <f t="array" ref="AH162">IF($D162="","",IF(AND(K162&gt;=0.1,I162="nie",Oprávnené_výdavky_obnova!DH164&gt;=0.1,OR($K$11=Smrek)),0,IF(AND(Oprávnené_výdavky_obnova!DH164&gt;=0.1,K162&gt;=0.1),1,0)))</f>
        <v/>
      </c>
      <c r="AI162" s="164" t="str">
        <f t="array" ref="AI162">IF($D162="","",IF(AND(L162&gt;=0.1,I162="nie",Oprávnené_výdavky_obnova!DI164&gt;=0.1,OR($L$11=Smrek)),0,IF(AND(Oprávnené_výdavky_obnova!DI164&gt;=0.1,L162&gt;=0.1),1,0)))</f>
        <v/>
      </c>
      <c r="AJ162" s="164" t="str">
        <f t="array" ref="AJ162">IF($D162="","",IF(AND(M162&gt;=0.1,I162="nie",Oprávnené_výdavky_obnova!DJ164&gt;=0.1,OR($M$11=Smrek)),0,IF(AND(Oprávnené_výdavky_obnova!DJ164&gt;=0.1,M162&gt;=0.1),1,0)))</f>
        <v/>
      </c>
      <c r="AK162" s="164" t="str">
        <f t="array" ref="AK162">IF($D162="","",IF(AND(N162&gt;=0.1,I162="nie",Oprávnené_výdavky_obnova!DK164&gt;=0.1,OR($N$11=Smrek)),0,IF(AND(Oprávnené_výdavky_obnova!DK164&gt;=0.1,N162&gt;=0.1),1,0)))</f>
        <v/>
      </c>
      <c r="AL162" s="164" t="str">
        <f t="array" ref="AL162">IF($D162="","",IF(AND(O162&gt;=0.1,I162="nie",Oprávnené_výdavky_obnova!DL164&gt;=0.1,OR($O$11=Smrek)),0,IF(AND(Oprávnené_výdavky_obnova!DL164&gt;=0.1,O162&gt;=0.1),1,0)))</f>
        <v/>
      </c>
      <c r="AM162" s="164" t="str">
        <f t="array" ref="AM162">IF($D162="","",IF(AND(P162&gt;=0.1,I162="nie",Oprávnené_výdavky_obnova!DM164&gt;=0.1,OR($P$11=Smrek)),0,IF(AND(Oprávnené_výdavky_obnova!DM164&gt;=0.1,P162&gt;=0.1),1,0)))</f>
        <v/>
      </c>
      <c r="AN162" s="164" t="str">
        <f t="array" ref="AN162">IF($D162="","",IF(AND(Q162&gt;=0.1,I162="nie",Oprávnené_výdavky_obnova!DN164&gt;=0.1,OR($Q$11=Smrek)),0,IF(AND(Oprávnené_výdavky_obnova!DN164&gt;=0.1,Q162&gt;=0.1),1,0)))</f>
        <v/>
      </c>
      <c r="AO162" s="164" t="str">
        <f t="array" ref="AO162">IF($D162="","",IF(AND(R162&gt;=0.1,I162="nie",Oprávnené_výdavky_obnova!DO164&gt;=0.1,OR($R$11=Smrek)),0,IF(AND(Oprávnené_výdavky_obnova!DO164&gt;=0.1,R162&gt;=0.1),1,0)))</f>
        <v/>
      </c>
      <c r="AP162" s="164" t="str">
        <f t="array" ref="AP162">IF($D162="","",IF(AND(S162&gt;=0.1,I162="nie",Oprávnené_výdavky_obnova!DP164&gt;=0.1,OR($S$11=Smrek)),0,IF(AND(Oprávnené_výdavky_obnova!DP164&gt;=0.1,S162&gt;=0.1),1,0)))</f>
        <v/>
      </c>
      <c r="AQ162" s="164">
        <f t="shared" si="18"/>
        <v>0</v>
      </c>
      <c r="AR162" s="132">
        <f t="shared" si="19"/>
        <v>0</v>
      </c>
      <c r="AS162" s="132" t="str">
        <f t="shared" si="20"/>
        <v/>
      </c>
      <c r="AT162" s="164">
        <f>IF(AND(J162="",OR(Oprávnené_výdavky_obnova!CW164&gt;0,Oprávnené_výdavky_obnova!DG164&gt;0)),1,0)</f>
        <v>0</v>
      </c>
      <c r="AU162" s="164">
        <f>IF(AND(K162="",OR(Oprávnené_výdavky_obnova!CX164&gt;0,Oprávnené_výdavky_obnova!DH164&gt;0)),1,0)</f>
        <v>0</v>
      </c>
      <c r="AV162" s="164">
        <f>IF(AND(L162="",OR(Oprávnené_výdavky_obnova!CY164&gt;0,Oprávnené_výdavky_obnova!DI164&gt;0)),1,0)</f>
        <v>0</v>
      </c>
      <c r="AW162" s="164">
        <f>IF(AND(M162="",OR(Oprávnené_výdavky_obnova!CZ164&gt;0,Oprávnené_výdavky_obnova!DJ164&gt;0)),1,0)</f>
        <v>0</v>
      </c>
      <c r="AX162" s="164">
        <f>IF(AND(N162="",OR(Oprávnené_výdavky_obnova!DA164&gt;0,Oprávnené_výdavky_obnova!DK164&gt;0)),1,0)</f>
        <v>0</v>
      </c>
      <c r="AY162" s="164">
        <f>IF(AND(O162="",OR(Oprávnené_výdavky_obnova!DB164&gt;0,Oprávnené_výdavky_obnova!DL164&gt;0)),1,0)</f>
        <v>0</v>
      </c>
      <c r="AZ162" s="164">
        <f>IF(AND(P162="",OR(Oprávnené_výdavky_obnova!DC164&gt;0,Oprávnené_výdavky_obnova!DM164&gt;0)),1,0)</f>
        <v>0</v>
      </c>
      <c r="BA162" s="164">
        <f>IF(AND(Q162="",OR(Oprávnené_výdavky_obnova!DD164&gt;0,Oprávnené_výdavky_obnova!DN164&gt;0)),1,0)</f>
        <v>0</v>
      </c>
      <c r="BB162" s="164">
        <f>IF(AND(R162="",OR(Oprávnené_výdavky_obnova!DE164&gt;0,Oprávnené_výdavky_obnova!DO164&gt;0)),1,0)</f>
        <v>0</v>
      </c>
      <c r="BC162" s="164">
        <f>IF(AND(S162="",OR(Oprávnené_výdavky_obnova!DF164&gt;0,Oprávnené_výdavky_obnova!DP164&gt;0)),1,0)</f>
        <v>0</v>
      </c>
      <c r="BE162" s="132">
        <f t="array" ref="BE162">IF(AND($J$13=Smrek,OR(V162&gt;=0.3,AG162&gt;=0.1)),1,0)</f>
        <v>0</v>
      </c>
      <c r="BF162" s="132">
        <f t="array" ref="BF162">IF(AND($JK162=Smrek,OR(W162&gt;=0.3,AH162&gt;=0.1)),1,0)</f>
        <v>0</v>
      </c>
      <c r="BG162" s="132">
        <f t="array" ref="BG162">IF(AND($L$13=Smrek,OR(X162&gt;=0.3,AI162&gt;=0.1)),1,0)</f>
        <v>0</v>
      </c>
      <c r="BH162" s="132">
        <f t="array" ref="BH162">IF(AND($M$13=Smrek,OR(Y162&gt;=0.3,AJ162&gt;=0.1)),1,0)</f>
        <v>0</v>
      </c>
      <c r="BI162" s="132">
        <f t="array" ref="BI162">IF(AND($N$13=Smrek,OR(Z162&gt;=0.3,AK162&gt;=0.1)),1,0)</f>
        <v>0</v>
      </c>
      <c r="BJ162" s="132">
        <f t="array" ref="BJ162">IF(AND($O$13=Smrek,OR(AA162&gt;=0.3,AL162&gt;=0.1)),1,0)</f>
        <v>0</v>
      </c>
      <c r="BK162" s="132">
        <f t="array" ref="BK162">IF(AND($P$13=Smrek,OR(AB162&gt;=0.3,AM162&gt;=0.1)),1,0)</f>
        <v>0</v>
      </c>
      <c r="BL162" s="132">
        <f t="array" ref="BL162">IF(AND($Q$13=Smrek,OR(AC162&gt;=0.3,AN162&gt;=0.1)),1,0)</f>
        <v>0</v>
      </c>
      <c r="BM162" s="132">
        <f t="array" ref="BM162">IF(AND($R$13=Smrek,OR(AD162&gt;=0.3,AO162&gt;=0.1)),1,0)</f>
        <v>0</v>
      </c>
      <c r="BN162" s="132">
        <f t="array" ref="BN162">IF(AND($S$13=Smrek,OR(AE162&gt;=0.3,AP162&gt;=0.1)),1,0)</f>
        <v>0</v>
      </c>
      <c r="BO162" s="206" t="str">
        <f t="shared" si="21"/>
        <v/>
      </c>
    </row>
    <row r="163" spans="1:67" ht="17.100000000000001" customHeight="1" x14ac:dyDescent="0.25">
      <c r="A163" s="144">
        <v>151</v>
      </c>
      <c r="B163" s="180" t="str">
        <f>IF(Oprávnené_výdavky_obnova!AL165="","",Oprávnené_výdavky_obnova!AN165)</f>
        <v/>
      </c>
      <c r="C163" s="181" t="str">
        <f>IF(Oprávnené_výdavky_obnova!AL165="","",Oprávnené_výdavky_obnova!B165)</f>
        <v/>
      </c>
      <c r="D163" s="182" t="str">
        <f>IF(Oprávnené_výdavky_obnova!AL165="","",Oprávnené_výdavky_obnova!AO165)</f>
        <v/>
      </c>
      <c r="E163" s="182" t="str">
        <f>IF(Oprávnené_výdavky_obnova!AL165="","",Oprávnené_výdavky_obnova!AP165)</f>
        <v/>
      </c>
      <c r="F163" s="182" t="str">
        <f>IF(Oprávnené_výdavky_obnova!AL165="","",Oprávnené_výdavky_obnova!AQ165)</f>
        <v/>
      </c>
      <c r="G163" s="183" t="str">
        <f>IF(Oprávnené_výdavky_obnova!AL165="","",Oprávnené_výdavky_obnova!I165)</f>
        <v/>
      </c>
      <c r="H163" s="208" t="str">
        <f>IF(D163="","",SUMIFS(Oprávnené_výdavky_obnova!$K$15:$K$214,JPRL,BO163,Oprávnené_výdavky_obnova!$J$15:$J$214,Oprávnené_výdavky_obnova!$CC$8)+SUMIFS(Oprávnené_výdavky_obnova!$K$15:$K$214,JPRL,BO163,Oprávnené_výdavky_obnova!$J$15:$J$214,Oprávnené_výdavky_obnova!$CC$9))</f>
        <v/>
      </c>
      <c r="I163" s="179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32">
        <f t="array" ref="T163">IF(AND(D163&lt;&gt;"",OR($J$11=Smrek,$K$11=Smrek,$L$11=Smrek,$M$11=Smrek,$N$11=Smrek,$O$11=Smrek,$P$11=Smrek,$Q$11=Smrek,$R$11=Smrek,$S$11=Smrek)),1,0)</f>
        <v>0</v>
      </c>
      <c r="U163" s="132">
        <f t="shared" si="16"/>
        <v>0</v>
      </c>
      <c r="V163" s="164" t="str">
        <f t="array" ref="V163">IF($D163="","",IF(AND(J163&gt;=0.3,I163="nie",Oprávnené_výdavky_obnova!DG165&gt;=0.3,OR($J$11=Smrek)),0,IF(AND(Oprávnené_výdavky_obnova!DG165&gt;=0.3,J163&gt;=0.3),1,0)))</f>
        <v/>
      </c>
      <c r="W163" s="164" t="str">
        <f t="array" ref="W163">IF($D163="","",IF(AND(K163&gt;=0.3,I163="nie",Oprávnené_výdavky_obnova!DH165&gt;=0.3,OR($K$11=Smrek)),0,IF(AND(Oprávnené_výdavky_obnova!DH165&gt;=0.3,K163&gt;=0.3),1,0)))</f>
        <v/>
      </c>
      <c r="X163" s="164" t="str">
        <f t="array" ref="X163">IF($D163="","",IF(AND(L163&gt;=0.3,I163="nie",Oprávnené_výdavky_obnova!DI165&gt;=0.3,OR($L$11=Smrek)),0,IF(AND(Oprávnené_výdavky_obnova!DI165&gt;=0.3,L163&gt;=0.3),1,0)))</f>
        <v/>
      </c>
      <c r="Y163" s="164" t="str">
        <f t="array" ref="Y163">IF($D163="","",IF(AND(M163&gt;=0.3,I163="nie",Oprávnené_výdavky_obnova!DJ165&gt;=0.3,OR($M$11=Smrek)),0,IF(AND(Oprávnené_výdavky_obnova!DJ165&gt;=0.3,M163&gt;=0.3),1,0)))</f>
        <v/>
      </c>
      <c r="Z163" s="164" t="str">
        <f t="array" ref="Z163">IF($D163="","",IF(AND(N163&gt;=0.3,I163="nie",Oprávnené_výdavky_obnova!DK165&gt;=0.3,OR($N$11=Smrek)),0,IF(AND(Oprávnené_výdavky_obnova!DK165&gt;=0.3,N163&gt;=0.3),1,0)))</f>
        <v/>
      </c>
      <c r="AA163" s="164" t="str">
        <f t="array" ref="AA163">IF($D163="","",IF(AND(O163&gt;=0.3,I163="nie",Oprávnené_výdavky_obnova!DL165&gt;=0.3,OR($O$11=Smrek)),0,IF(AND(Oprávnené_výdavky_obnova!DL165&gt;=0.3,O163&gt;=0.3),1,0)))</f>
        <v/>
      </c>
      <c r="AB163" s="164" t="str">
        <f t="array" ref="AB163">IF($D163="","",IF(AND(P163&gt;=0.3,I163="nie",Oprávnené_výdavky_obnova!DM165&gt;=0.3,OR($P$11=Smrek)),0,IF(AND(Oprávnené_výdavky_obnova!DM165&gt;=0.3,P163&gt;=0.3),1,0)))</f>
        <v/>
      </c>
      <c r="AC163" s="164" t="str">
        <f t="array" ref="AC163">IF($D163="","",IF(AND(Q163&gt;=0.3,I163="nie",Oprávnené_výdavky_obnova!DN165&gt;=0.3,OR($Q$11=Smrek)),0,IF(AND(Oprávnené_výdavky_obnova!DN165&gt;=0.3,Q163&gt;=0.3),1,0)))</f>
        <v/>
      </c>
      <c r="AD163" s="164" t="str">
        <f t="array" ref="AD163">IF($D163="","",IF(AND(R163&gt;=0.3,I163="nie",Oprávnené_výdavky_obnova!DO165&gt;=0.3,OR($R$11=Smrek)),0,IF(AND(Oprávnené_výdavky_obnova!DO165&gt;=0.3,R163&gt;=0.3),1,0)))</f>
        <v/>
      </c>
      <c r="AE163" s="164" t="str">
        <f t="array" ref="AE163">IF($D163="","",IF(AND(S163&gt;=0.3,I163="nie",Oprávnené_výdavky_obnova!DP165&gt;=0.3,OR($S$11=Smrek)),0,IF(AND(Oprávnené_výdavky_obnova!DP165&gt;=0.3,S163&gt;=0.3),1,0)))</f>
        <v/>
      </c>
      <c r="AF163" s="164">
        <f t="shared" si="17"/>
        <v>0</v>
      </c>
      <c r="AG163" s="164" t="str">
        <f t="array" ref="AG163">IF($D163="","",IF(AND(J163&gt;=0.1,I163="nie",Oprávnené_výdavky_obnova!DG165&gt;=0.1,OR($J$11=Smrek)),0,IF(AND(Oprávnené_výdavky_obnova!DG165&gt;=0.1,J163&gt;=0.1),1,0)))</f>
        <v/>
      </c>
      <c r="AH163" s="164" t="str">
        <f t="array" ref="AH163">IF($D163="","",IF(AND(K163&gt;=0.1,I163="nie",Oprávnené_výdavky_obnova!DH165&gt;=0.1,OR($K$11=Smrek)),0,IF(AND(Oprávnené_výdavky_obnova!DH165&gt;=0.1,K163&gt;=0.1),1,0)))</f>
        <v/>
      </c>
      <c r="AI163" s="164" t="str">
        <f t="array" ref="AI163">IF($D163="","",IF(AND(L163&gt;=0.1,I163="nie",Oprávnené_výdavky_obnova!DI165&gt;=0.1,OR($L$11=Smrek)),0,IF(AND(Oprávnené_výdavky_obnova!DI165&gt;=0.1,L163&gt;=0.1),1,0)))</f>
        <v/>
      </c>
      <c r="AJ163" s="164" t="str">
        <f t="array" ref="AJ163">IF($D163="","",IF(AND(M163&gt;=0.1,I163="nie",Oprávnené_výdavky_obnova!DJ165&gt;=0.1,OR($M$11=Smrek)),0,IF(AND(Oprávnené_výdavky_obnova!DJ165&gt;=0.1,M163&gt;=0.1),1,0)))</f>
        <v/>
      </c>
      <c r="AK163" s="164" t="str">
        <f t="array" ref="AK163">IF($D163="","",IF(AND(N163&gt;=0.1,I163="nie",Oprávnené_výdavky_obnova!DK165&gt;=0.1,OR($N$11=Smrek)),0,IF(AND(Oprávnené_výdavky_obnova!DK165&gt;=0.1,N163&gt;=0.1),1,0)))</f>
        <v/>
      </c>
      <c r="AL163" s="164" t="str">
        <f t="array" ref="AL163">IF($D163="","",IF(AND(O163&gt;=0.1,I163="nie",Oprávnené_výdavky_obnova!DL165&gt;=0.1,OR($O$11=Smrek)),0,IF(AND(Oprávnené_výdavky_obnova!DL165&gt;=0.1,O163&gt;=0.1),1,0)))</f>
        <v/>
      </c>
      <c r="AM163" s="164" t="str">
        <f t="array" ref="AM163">IF($D163="","",IF(AND(P163&gt;=0.1,I163="nie",Oprávnené_výdavky_obnova!DM165&gt;=0.1,OR($P$11=Smrek)),0,IF(AND(Oprávnené_výdavky_obnova!DM165&gt;=0.1,P163&gt;=0.1),1,0)))</f>
        <v/>
      </c>
      <c r="AN163" s="164" t="str">
        <f t="array" ref="AN163">IF($D163="","",IF(AND(Q163&gt;=0.1,I163="nie",Oprávnené_výdavky_obnova!DN165&gt;=0.1,OR($Q$11=Smrek)),0,IF(AND(Oprávnené_výdavky_obnova!DN165&gt;=0.1,Q163&gt;=0.1),1,0)))</f>
        <v/>
      </c>
      <c r="AO163" s="164" t="str">
        <f t="array" ref="AO163">IF($D163="","",IF(AND(R163&gt;=0.1,I163="nie",Oprávnené_výdavky_obnova!DO165&gt;=0.1,OR($R$11=Smrek)),0,IF(AND(Oprávnené_výdavky_obnova!DO165&gt;=0.1,R163&gt;=0.1),1,0)))</f>
        <v/>
      </c>
      <c r="AP163" s="164" t="str">
        <f t="array" ref="AP163">IF($D163="","",IF(AND(S163&gt;=0.1,I163="nie",Oprávnené_výdavky_obnova!DP165&gt;=0.1,OR($S$11=Smrek)),0,IF(AND(Oprávnené_výdavky_obnova!DP165&gt;=0.1,S163&gt;=0.1),1,0)))</f>
        <v/>
      </c>
      <c r="AQ163" s="164">
        <f t="shared" si="18"/>
        <v>0</v>
      </c>
      <c r="AR163" s="132">
        <f t="shared" si="19"/>
        <v>0</v>
      </c>
      <c r="AS163" s="132" t="str">
        <f t="shared" si="20"/>
        <v/>
      </c>
      <c r="AT163" s="164">
        <f>IF(AND(J163="",OR(Oprávnené_výdavky_obnova!CW165&gt;0,Oprávnené_výdavky_obnova!DG165&gt;0)),1,0)</f>
        <v>0</v>
      </c>
      <c r="AU163" s="164">
        <f>IF(AND(K163="",OR(Oprávnené_výdavky_obnova!CX165&gt;0,Oprávnené_výdavky_obnova!DH165&gt;0)),1,0)</f>
        <v>0</v>
      </c>
      <c r="AV163" s="164">
        <f>IF(AND(L163="",OR(Oprávnené_výdavky_obnova!CY165&gt;0,Oprávnené_výdavky_obnova!DI165&gt;0)),1,0)</f>
        <v>0</v>
      </c>
      <c r="AW163" s="164">
        <f>IF(AND(M163="",OR(Oprávnené_výdavky_obnova!CZ165&gt;0,Oprávnené_výdavky_obnova!DJ165&gt;0)),1,0)</f>
        <v>0</v>
      </c>
      <c r="AX163" s="164">
        <f>IF(AND(N163="",OR(Oprávnené_výdavky_obnova!DA165&gt;0,Oprávnené_výdavky_obnova!DK165&gt;0)),1,0)</f>
        <v>0</v>
      </c>
      <c r="AY163" s="164">
        <f>IF(AND(O163="",OR(Oprávnené_výdavky_obnova!DB165&gt;0,Oprávnené_výdavky_obnova!DL165&gt;0)),1,0)</f>
        <v>0</v>
      </c>
      <c r="AZ163" s="164">
        <f>IF(AND(P163="",OR(Oprávnené_výdavky_obnova!DC165&gt;0,Oprávnené_výdavky_obnova!DM165&gt;0)),1,0)</f>
        <v>0</v>
      </c>
      <c r="BA163" s="164">
        <f>IF(AND(Q163="",OR(Oprávnené_výdavky_obnova!DD165&gt;0,Oprávnené_výdavky_obnova!DN165&gt;0)),1,0)</f>
        <v>0</v>
      </c>
      <c r="BB163" s="164">
        <f>IF(AND(R163="",OR(Oprávnené_výdavky_obnova!DE165&gt;0,Oprávnené_výdavky_obnova!DO165&gt;0)),1,0)</f>
        <v>0</v>
      </c>
      <c r="BC163" s="164">
        <f>IF(AND(S163="",OR(Oprávnené_výdavky_obnova!DF165&gt;0,Oprávnené_výdavky_obnova!DP165&gt;0)),1,0)</f>
        <v>0</v>
      </c>
      <c r="BE163" s="132">
        <f t="array" ref="BE163">IF(AND($J$13=Smrek,OR(V163&gt;=0.3,AG163&gt;=0.1)),1,0)</f>
        <v>0</v>
      </c>
      <c r="BF163" s="132">
        <f t="array" ref="BF163">IF(AND($JK163=Smrek,OR(W163&gt;=0.3,AH163&gt;=0.1)),1,0)</f>
        <v>0</v>
      </c>
      <c r="BG163" s="132">
        <f t="array" ref="BG163">IF(AND($L$13=Smrek,OR(X163&gt;=0.3,AI163&gt;=0.1)),1,0)</f>
        <v>0</v>
      </c>
      <c r="BH163" s="132">
        <f t="array" ref="BH163">IF(AND($M$13=Smrek,OR(Y163&gt;=0.3,AJ163&gt;=0.1)),1,0)</f>
        <v>0</v>
      </c>
      <c r="BI163" s="132">
        <f t="array" ref="BI163">IF(AND($N$13=Smrek,OR(Z163&gt;=0.3,AK163&gt;=0.1)),1,0)</f>
        <v>0</v>
      </c>
      <c r="BJ163" s="132">
        <f t="array" ref="BJ163">IF(AND($O$13=Smrek,OR(AA163&gt;=0.3,AL163&gt;=0.1)),1,0)</f>
        <v>0</v>
      </c>
      <c r="BK163" s="132">
        <f t="array" ref="BK163">IF(AND($P$13=Smrek,OR(AB163&gt;=0.3,AM163&gt;=0.1)),1,0)</f>
        <v>0</v>
      </c>
      <c r="BL163" s="132">
        <f t="array" ref="BL163">IF(AND($Q$13=Smrek,OR(AC163&gt;=0.3,AN163&gt;=0.1)),1,0)</f>
        <v>0</v>
      </c>
      <c r="BM163" s="132">
        <f t="array" ref="BM163">IF(AND($R$13=Smrek,OR(AD163&gt;=0.3,AO163&gt;=0.1)),1,0)</f>
        <v>0</v>
      </c>
      <c r="BN163" s="132">
        <f t="array" ref="BN163">IF(AND($S$13=Smrek,OR(AE163&gt;=0.3,AP163&gt;=0.1)),1,0)</f>
        <v>0</v>
      </c>
      <c r="BO163" s="206" t="str">
        <f t="shared" si="21"/>
        <v/>
      </c>
    </row>
    <row r="164" spans="1:67" ht="17.100000000000001" customHeight="1" x14ac:dyDescent="0.25">
      <c r="A164" s="144">
        <v>152</v>
      </c>
      <c r="B164" s="180" t="str">
        <f>IF(Oprávnené_výdavky_obnova!AL166="","",Oprávnené_výdavky_obnova!AN166)</f>
        <v/>
      </c>
      <c r="C164" s="181" t="str">
        <f>IF(Oprávnené_výdavky_obnova!AL166="","",Oprávnené_výdavky_obnova!B166)</f>
        <v/>
      </c>
      <c r="D164" s="182" t="str">
        <f>IF(Oprávnené_výdavky_obnova!AL166="","",Oprávnené_výdavky_obnova!AO166)</f>
        <v/>
      </c>
      <c r="E164" s="182" t="str">
        <f>IF(Oprávnené_výdavky_obnova!AL166="","",Oprávnené_výdavky_obnova!AP166)</f>
        <v/>
      </c>
      <c r="F164" s="182" t="str">
        <f>IF(Oprávnené_výdavky_obnova!AL166="","",Oprávnené_výdavky_obnova!AQ166)</f>
        <v/>
      </c>
      <c r="G164" s="183" t="str">
        <f>IF(Oprávnené_výdavky_obnova!AL166="","",Oprávnené_výdavky_obnova!I166)</f>
        <v/>
      </c>
      <c r="H164" s="208" t="str">
        <f>IF(D164="","",SUMIFS(Oprávnené_výdavky_obnova!$K$15:$K$214,JPRL,BO164,Oprávnené_výdavky_obnova!$J$15:$J$214,Oprávnené_výdavky_obnova!$CC$8)+SUMIFS(Oprávnené_výdavky_obnova!$K$15:$K$214,JPRL,BO164,Oprávnené_výdavky_obnova!$J$15:$J$214,Oprávnené_výdavky_obnova!$CC$9))</f>
        <v/>
      </c>
      <c r="I164" s="179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32">
        <f t="array" ref="T164">IF(AND(D164&lt;&gt;"",OR($J$11=Smrek,$K$11=Smrek,$L$11=Smrek,$M$11=Smrek,$N$11=Smrek,$O$11=Smrek,$P$11=Smrek,$Q$11=Smrek,$R$11=Smrek,$S$11=Smrek)),1,0)</f>
        <v>0</v>
      </c>
      <c r="U164" s="132">
        <f t="shared" si="16"/>
        <v>0</v>
      </c>
      <c r="V164" s="164" t="str">
        <f t="array" ref="V164">IF($D164="","",IF(AND(J164&gt;=0.3,I164="nie",Oprávnené_výdavky_obnova!DG166&gt;=0.3,OR($J$11=Smrek)),0,IF(AND(Oprávnené_výdavky_obnova!DG166&gt;=0.3,J164&gt;=0.3),1,0)))</f>
        <v/>
      </c>
      <c r="W164" s="164" t="str">
        <f t="array" ref="W164">IF($D164="","",IF(AND(K164&gt;=0.3,I164="nie",Oprávnené_výdavky_obnova!DH166&gt;=0.3,OR($K$11=Smrek)),0,IF(AND(Oprávnené_výdavky_obnova!DH166&gt;=0.3,K164&gt;=0.3),1,0)))</f>
        <v/>
      </c>
      <c r="X164" s="164" t="str">
        <f t="array" ref="X164">IF($D164="","",IF(AND(L164&gt;=0.3,I164="nie",Oprávnené_výdavky_obnova!DI166&gt;=0.3,OR($L$11=Smrek)),0,IF(AND(Oprávnené_výdavky_obnova!DI166&gt;=0.3,L164&gt;=0.3),1,0)))</f>
        <v/>
      </c>
      <c r="Y164" s="164" t="str">
        <f t="array" ref="Y164">IF($D164="","",IF(AND(M164&gt;=0.3,I164="nie",Oprávnené_výdavky_obnova!DJ166&gt;=0.3,OR($M$11=Smrek)),0,IF(AND(Oprávnené_výdavky_obnova!DJ166&gt;=0.3,M164&gt;=0.3),1,0)))</f>
        <v/>
      </c>
      <c r="Z164" s="164" t="str">
        <f t="array" ref="Z164">IF($D164="","",IF(AND(N164&gt;=0.3,I164="nie",Oprávnené_výdavky_obnova!DK166&gt;=0.3,OR($N$11=Smrek)),0,IF(AND(Oprávnené_výdavky_obnova!DK166&gt;=0.3,N164&gt;=0.3),1,0)))</f>
        <v/>
      </c>
      <c r="AA164" s="164" t="str">
        <f t="array" ref="AA164">IF($D164="","",IF(AND(O164&gt;=0.3,I164="nie",Oprávnené_výdavky_obnova!DL166&gt;=0.3,OR($O$11=Smrek)),0,IF(AND(Oprávnené_výdavky_obnova!DL166&gt;=0.3,O164&gt;=0.3),1,0)))</f>
        <v/>
      </c>
      <c r="AB164" s="164" t="str">
        <f t="array" ref="AB164">IF($D164="","",IF(AND(P164&gt;=0.3,I164="nie",Oprávnené_výdavky_obnova!DM166&gt;=0.3,OR($P$11=Smrek)),0,IF(AND(Oprávnené_výdavky_obnova!DM166&gt;=0.3,P164&gt;=0.3),1,0)))</f>
        <v/>
      </c>
      <c r="AC164" s="164" t="str">
        <f t="array" ref="AC164">IF($D164="","",IF(AND(Q164&gt;=0.3,I164="nie",Oprávnené_výdavky_obnova!DN166&gt;=0.3,OR($Q$11=Smrek)),0,IF(AND(Oprávnené_výdavky_obnova!DN166&gt;=0.3,Q164&gt;=0.3),1,0)))</f>
        <v/>
      </c>
      <c r="AD164" s="164" t="str">
        <f t="array" ref="AD164">IF($D164="","",IF(AND(R164&gt;=0.3,I164="nie",Oprávnené_výdavky_obnova!DO166&gt;=0.3,OR($R$11=Smrek)),0,IF(AND(Oprávnené_výdavky_obnova!DO166&gt;=0.3,R164&gt;=0.3),1,0)))</f>
        <v/>
      </c>
      <c r="AE164" s="164" t="str">
        <f t="array" ref="AE164">IF($D164="","",IF(AND(S164&gt;=0.3,I164="nie",Oprávnené_výdavky_obnova!DP166&gt;=0.3,OR($S$11=Smrek)),0,IF(AND(Oprávnené_výdavky_obnova!DP166&gt;=0.3,S164&gt;=0.3),1,0)))</f>
        <v/>
      </c>
      <c r="AF164" s="164">
        <f t="shared" si="17"/>
        <v>0</v>
      </c>
      <c r="AG164" s="164" t="str">
        <f t="array" ref="AG164">IF($D164="","",IF(AND(J164&gt;=0.1,I164="nie",Oprávnené_výdavky_obnova!DG166&gt;=0.1,OR($J$11=Smrek)),0,IF(AND(Oprávnené_výdavky_obnova!DG166&gt;=0.1,J164&gt;=0.1),1,0)))</f>
        <v/>
      </c>
      <c r="AH164" s="164" t="str">
        <f t="array" ref="AH164">IF($D164="","",IF(AND(K164&gt;=0.1,I164="nie",Oprávnené_výdavky_obnova!DH166&gt;=0.1,OR($K$11=Smrek)),0,IF(AND(Oprávnené_výdavky_obnova!DH166&gt;=0.1,K164&gt;=0.1),1,0)))</f>
        <v/>
      </c>
      <c r="AI164" s="164" t="str">
        <f t="array" ref="AI164">IF($D164="","",IF(AND(L164&gt;=0.1,I164="nie",Oprávnené_výdavky_obnova!DI166&gt;=0.1,OR($L$11=Smrek)),0,IF(AND(Oprávnené_výdavky_obnova!DI166&gt;=0.1,L164&gt;=0.1),1,0)))</f>
        <v/>
      </c>
      <c r="AJ164" s="164" t="str">
        <f t="array" ref="AJ164">IF($D164="","",IF(AND(M164&gt;=0.1,I164="nie",Oprávnené_výdavky_obnova!DJ166&gt;=0.1,OR($M$11=Smrek)),0,IF(AND(Oprávnené_výdavky_obnova!DJ166&gt;=0.1,M164&gt;=0.1),1,0)))</f>
        <v/>
      </c>
      <c r="AK164" s="164" t="str">
        <f t="array" ref="AK164">IF($D164="","",IF(AND(N164&gt;=0.1,I164="nie",Oprávnené_výdavky_obnova!DK166&gt;=0.1,OR($N$11=Smrek)),0,IF(AND(Oprávnené_výdavky_obnova!DK166&gt;=0.1,N164&gt;=0.1),1,0)))</f>
        <v/>
      </c>
      <c r="AL164" s="164" t="str">
        <f t="array" ref="AL164">IF($D164="","",IF(AND(O164&gt;=0.1,I164="nie",Oprávnené_výdavky_obnova!DL166&gt;=0.1,OR($O$11=Smrek)),0,IF(AND(Oprávnené_výdavky_obnova!DL166&gt;=0.1,O164&gt;=0.1),1,0)))</f>
        <v/>
      </c>
      <c r="AM164" s="164" t="str">
        <f t="array" ref="AM164">IF($D164="","",IF(AND(P164&gt;=0.1,I164="nie",Oprávnené_výdavky_obnova!DM166&gt;=0.1,OR($P$11=Smrek)),0,IF(AND(Oprávnené_výdavky_obnova!DM166&gt;=0.1,P164&gt;=0.1),1,0)))</f>
        <v/>
      </c>
      <c r="AN164" s="164" t="str">
        <f t="array" ref="AN164">IF($D164="","",IF(AND(Q164&gt;=0.1,I164="nie",Oprávnené_výdavky_obnova!DN166&gt;=0.1,OR($Q$11=Smrek)),0,IF(AND(Oprávnené_výdavky_obnova!DN166&gt;=0.1,Q164&gt;=0.1),1,0)))</f>
        <v/>
      </c>
      <c r="AO164" s="164" t="str">
        <f t="array" ref="AO164">IF($D164="","",IF(AND(R164&gt;=0.1,I164="nie",Oprávnené_výdavky_obnova!DO166&gt;=0.1,OR($R$11=Smrek)),0,IF(AND(Oprávnené_výdavky_obnova!DO166&gt;=0.1,R164&gt;=0.1),1,0)))</f>
        <v/>
      </c>
      <c r="AP164" s="164" t="str">
        <f t="array" ref="AP164">IF($D164="","",IF(AND(S164&gt;=0.1,I164="nie",Oprávnené_výdavky_obnova!DP166&gt;=0.1,OR($S$11=Smrek)),0,IF(AND(Oprávnené_výdavky_obnova!DP166&gt;=0.1,S164&gt;=0.1),1,0)))</f>
        <v/>
      </c>
      <c r="AQ164" s="164">
        <f t="shared" si="18"/>
        <v>0</v>
      </c>
      <c r="AR164" s="132">
        <f t="shared" si="19"/>
        <v>0</v>
      </c>
      <c r="AS164" s="132" t="str">
        <f t="shared" si="20"/>
        <v/>
      </c>
      <c r="AT164" s="164">
        <f>IF(AND(J164="",OR(Oprávnené_výdavky_obnova!CW166&gt;0,Oprávnené_výdavky_obnova!DG166&gt;0)),1,0)</f>
        <v>0</v>
      </c>
      <c r="AU164" s="164">
        <f>IF(AND(K164="",OR(Oprávnené_výdavky_obnova!CX166&gt;0,Oprávnené_výdavky_obnova!DH166&gt;0)),1,0)</f>
        <v>0</v>
      </c>
      <c r="AV164" s="164">
        <f>IF(AND(L164="",OR(Oprávnené_výdavky_obnova!CY166&gt;0,Oprávnené_výdavky_obnova!DI166&gt;0)),1,0)</f>
        <v>0</v>
      </c>
      <c r="AW164" s="164">
        <f>IF(AND(M164="",OR(Oprávnené_výdavky_obnova!CZ166&gt;0,Oprávnené_výdavky_obnova!DJ166&gt;0)),1,0)</f>
        <v>0</v>
      </c>
      <c r="AX164" s="164">
        <f>IF(AND(N164="",OR(Oprávnené_výdavky_obnova!DA166&gt;0,Oprávnené_výdavky_obnova!DK166&gt;0)),1,0)</f>
        <v>0</v>
      </c>
      <c r="AY164" s="164">
        <f>IF(AND(O164="",OR(Oprávnené_výdavky_obnova!DB166&gt;0,Oprávnené_výdavky_obnova!DL166&gt;0)),1,0)</f>
        <v>0</v>
      </c>
      <c r="AZ164" s="164">
        <f>IF(AND(P164="",OR(Oprávnené_výdavky_obnova!DC166&gt;0,Oprávnené_výdavky_obnova!DM166&gt;0)),1,0)</f>
        <v>0</v>
      </c>
      <c r="BA164" s="164">
        <f>IF(AND(Q164="",OR(Oprávnené_výdavky_obnova!DD166&gt;0,Oprávnené_výdavky_obnova!DN166&gt;0)),1,0)</f>
        <v>0</v>
      </c>
      <c r="BB164" s="164">
        <f>IF(AND(R164="",OR(Oprávnené_výdavky_obnova!DE166&gt;0,Oprávnené_výdavky_obnova!DO166&gt;0)),1,0)</f>
        <v>0</v>
      </c>
      <c r="BC164" s="164">
        <f>IF(AND(S164="",OR(Oprávnené_výdavky_obnova!DF166&gt;0,Oprávnené_výdavky_obnova!DP166&gt;0)),1,0)</f>
        <v>0</v>
      </c>
      <c r="BE164" s="132">
        <f t="array" ref="BE164">IF(AND($J$13=Smrek,OR(V164&gt;=0.3,AG164&gt;=0.1)),1,0)</f>
        <v>0</v>
      </c>
      <c r="BF164" s="132">
        <f t="array" ref="BF164">IF(AND($JK164=Smrek,OR(W164&gt;=0.3,AH164&gt;=0.1)),1,0)</f>
        <v>0</v>
      </c>
      <c r="BG164" s="132">
        <f t="array" ref="BG164">IF(AND($L$13=Smrek,OR(X164&gt;=0.3,AI164&gt;=0.1)),1,0)</f>
        <v>0</v>
      </c>
      <c r="BH164" s="132">
        <f t="array" ref="BH164">IF(AND($M$13=Smrek,OR(Y164&gt;=0.3,AJ164&gt;=0.1)),1,0)</f>
        <v>0</v>
      </c>
      <c r="BI164" s="132">
        <f t="array" ref="BI164">IF(AND($N$13=Smrek,OR(Z164&gt;=0.3,AK164&gt;=0.1)),1,0)</f>
        <v>0</v>
      </c>
      <c r="BJ164" s="132">
        <f t="array" ref="BJ164">IF(AND($O$13=Smrek,OR(AA164&gt;=0.3,AL164&gt;=0.1)),1,0)</f>
        <v>0</v>
      </c>
      <c r="BK164" s="132">
        <f t="array" ref="BK164">IF(AND($P$13=Smrek,OR(AB164&gt;=0.3,AM164&gt;=0.1)),1,0)</f>
        <v>0</v>
      </c>
      <c r="BL164" s="132">
        <f t="array" ref="BL164">IF(AND($Q$13=Smrek,OR(AC164&gt;=0.3,AN164&gt;=0.1)),1,0)</f>
        <v>0</v>
      </c>
      <c r="BM164" s="132">
        <f t="array" ref="BM164">IF(AND($R$13=Smrek,OR(AD164&gt;=0.3,AO164&gt;=0.1)),1,0)</f>
        <v>0</v>
      </c>
      <c r="BN164" s="132">
        <f t="array" ref="BN164">IF(AND($S$13=Smrek,OR(AE164&gt;=0.3,AP164&gt;=0.1)),1,0)</f>
        <v>0</v>
      </c>
      <c r="BO164" s="206" t="str">
        <f t="shared" si="21"/>
        <v/>
      </c>
    </row>
    <row r="165" spans="1:67" ht="17.100000000000001" customHeight="1" x14ac:dyDescent="0.25">
      <c r="A165" s="144">
        <v>153</v>
      </c>
      <c r="B165" s="180" t="str">
        <f>IF(Oprávnené_výdavky_obnova!AL167="","",Oprávnené_výdavky_obnova!AN167)</f>
        <v/>
      </c>
      <c r="C165" s="181" t="str">
        <f>IF(Oprávnené_výdavky_obnova!AL167="","",Oprávnené_výdavky_obnova!B167)</f>
        <v/>
      </c>
      <c r="D165" s="182" t="str">
        <f>IF(Oprávnené_výdavky_obnova!AL167="","",Oprávnené_výdavky_obnova!AO167)</f>
        <v/>
      </c>
      <c r="E165" s="182" t="str">
        <f>IF(Oprávnené_výdavky_obnova!AL167="","",Oprávnené_výdavky_obnova!AP167)</f>
        <v/>
      </c>
      <c r="F165" s="182" t="str">
        <f>IF(Oprávnené_výdavky_obnova!AL167="","",Oprávnené_výdavky_obnova!AQ167)</f>
        <v/>
      </c>
      <c r="G165" s="183" t="str">
        <f>IF(Oprávnené_výdavky_obnova!AL167="","",Oprávnené_výdavky_obnova!I167)</f>
        <v/>
      </c>
      <c r="H165" s="208" t="str">
        <f>IF(D165="","",SUMIFS(Oprávnené_výdavky_obnova!$K$15:$K$214,JPRL,BO165,Oprávnené_výdavky_obnova!$J$15:$J$214,Oprávnené_výdavky_obnova!$CC$8)+SUMIFS(Oprávnené_výdavky_obnova!$K$15:$K$214,JPRL,BO165,Oprávnené_výdavky_obnova!$J$15:$J$214,Oprávnené_výdavky_obnova!$CC$9))</f>
        <v/>
      </c>
      <c r="I165" s="179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32">
        <f t="array" ref="T165">IF(AND(D165&lt;&gt;"",OR($J$11=Smrek,$K$11=Smrek,$L$11=Smrek,$M$11=Smrek,$N$11=Smrek,$O$11=Smrek,$P$11=Smrek,$Q$11=Smrek,$R$11=Smrek,$S$11=Smrek)),1,0)</f>
        <v>0</v>
      </c>
      <c r="U165" s="132">
        <f t="shared" si="16"/>
        <v>0</v>
      </c>
      <c r="V165" s="164" t="str">
        <f t="array" ref="V165">IF($D165="","",IF(AND(J165&gt;=0.3,I165="nie",Oprávnené_výdavky_obnova!DG167&gt;=0.3,OR($J$11=Smrek)),0,IF(AND(Oprávnené_výdavky_obnova!DG167&gt;=0.3,J165&gt;=0.3),1,0)))</f>
        <v/>
      </c>
      <c r="W165" s="164" t="str">
        <f t="array" ref="W165">IF($D165="","",IF(AND(K165&gt;=0.3,I165="nie",Oprávnené_výdavky_obnova!DH167&gt;=0.3,OR($K$11=Smrek)),0,IF(AND(Oprávnené_výdavky_obnova!DH167&gt;=0.3,K165&gt;=0.3),1,0)))</f>
        <v/>
      </c>
      <c r="X165" s="164" t="str">
        <f t="array" ref="X165">IF($D165="","",IF(AND(L165&gt;=0.3,I165="nie",Oprávnené_výdavky_obnova!DI167&gt;=0.3,OR($L$11=Smrek)),0,IF(AND(Oprávnené_výdavky_obnova!DI167&gt;=0.3,L165&gt;=0.3),1,0)))</f>
        <v/>
      </c>
      <c r="Y165" s="164" t="str">
        <f t="array" ref="Y165">IF($D165="","",IF(AND(M165&gt;=0.3,I165="nie",Oprávnené_výdavky_obnova!DJ167&gt;=0.3,OR($M$11=Smrek)),0,IF(AND(Oprávnené_výdavky_obnova!DJ167&gt;=0.3,M165&gt;=0.3),1,0)))</f>
        <v/>
      </c>
      <c r="Z165" s="164" t="str">
        <f t="array" ref="Z165">IF($D165="","",IF(AND(N165&gt;=0.3,I165="nie",Oprávnené_výdavky_obnova!DK167&gt;=0.3,OR($N$11=Smrek)),0,IF(AND(Oprávnené_výdavky_obnova!DK167&gt;=0.3,N165&gt;=0.3),1,0)))</f>
        <v/>
      </c>
      <c r="AA165" s="164" t="str">
        <f t="array" ref="AA165">IF($D165="","",IF(AND(O165&gt;=0.3,I165="nie",Oprávnené_výdavky_obnova!DL167&gt;=0.3,OR($O$11=Smrek)),0,IF(AND(Oprávnené_výdavky_obnova!DL167&gt;=0.3,O165&gt;=0.3),1,0)))</f>
        <v/>
      </c>
      <c r="AB165" s="164" t="str">
        <f t="array" ref="AB165">IF($D165="","",IF(AND(P165&gt;=0.3,I165="nie",Oprávnené_výdavky_obnova!DM167&gt;=0.3,OR($P$11=Smrek)),0,IF(AND(Oprávnené_výdavky_obnova!DM167&gt;=0.3,P165&gt;=0.3),1,0)))</f>
        <v/>
      </c>
      <c r="AC165" s="164" t="str">
        <f t="array" ref="AC165">IF($D165="","",IF(AND(Q165&gt;=0.3,I165="nie",Oprávnené_výdavky_obnova!DN167&gt;=0.3,OR($Q$11=Smrek)),0,IF(AND(Oprávnené_výdavky_obnova!DN167&gt;=0.3,Q165&gt;=0.3),1,0)))</f>
        <v/>
      </c>
      <c r="AD165" s="164" t="str">
        <f t="array" ref="AD165">IF($D165="","",IF(AND(R165&gt;=0.3,I165="nie",Oprávnené_výdavky_obnova!DO167&gt;=0.3,OR($R$11=Smrek)),0,IF(AND(Oprávnené_výdavky_obnova!DO167&gt;=0.3,R165&gt;=0.3),1,0)))</f>
        <v/>
      </c>
      <c r="AE165" s="164" t="str">
        <f t="array" ref="AE165">IF($D165="","",IF(AND(S165&gt;=0.3,I165="nie",Oprávnené_výdavky_obnova!DP167&gt;=0.3,OR($S$11=Smrek)),0,IF(AND(Oprávnené_výdavky_obnova!DP167&gt;=0.3,S165&gt;=0.3),1,0)))</f>
        <v/>
      </c>
      <c r="AF165" s="164">
        <f t="shared" si="17"/>
        <v>0</v>
      </c>
      <c r="AG165" s="164" t="str">
        <f t="array" ref="AG165">IF($D165="","",IF(AND(J165&gt;=0.1,I165="nie",Oprávnené_výdavky_obnova!DG167&gt;=0.1,OR($J$11=Smrek)),0,IF(AND(Oprávnené_výdavky_obnova!DG167&gt;=0.1,J165&gt;=0.1),1,0)))</f>
        <v/>
      </c>
      <c r="AH165" s="164" t="str">
        <f t="array" ref="AH165">IF($D165="","",IF(AND(K165&gt;=0.1,I165="nie",Oprávnené_výdavky_obnova!DH167&gt;=0.1,OR($K$11=Smrek)),0,IF(AND(Oprávnené_výdavky_obnova!DH167&gt;=0.1,K165&gt;=0.1),1,0)))</f>
        <v/>
      </c>
      <c r="AI165" s="164" t="str">
        <f t="array" ref="AI165">IF($D165="","",IF(AND(L165&gt;=0.1,I165="nie",Oprávnené_výdavky_obnova!DI167&gt;=0.1,OR($L$11=Smrek)),0,IF(AND(Oprávnené_výdavky_obnova!DI167&gt;=0.1,L165&gt;=0.1),1,0)))</f>
        <v/>
      </c>
      <c r="AJ165" s="164" t="str">
        <f t="array" ref="AJ165">IF($D165="","",IF(AND(M165&gt;=0.1,I165="nie",Oprávnené_výdavky_obnova!DJ167&gt;=0.1,OR($M$11=Smrek)),0,IF(AND(Oprávnené_výdavky_obnova!DJ167&gt;=0.1,M165&gt;=0.1),1,0)))</f>
        <v/>
      </c>
      <c r="AK165" s="164" t="str">
        <f t="array" ref="AK165">IF($D165="","",IF(AND(N165&gt;=0.1,I165="nie",Oprávnené_výdavky_obnova!DK167&gt;=0.1,OR($N$11=Smrek)),0,IF(AND(Oprávnené_výdavky_obnova!DK167&gt;=0.1,N165&gt;=0.1),1,0)))</f>
        <v/>
      </c>
      <c r="AL165" s="164" t="str">
        <f t="array" ref="AL165">IF($D165="","",IF(AND(O165&gt;=0.1,I165="nie",Oprávnené_výdavky_obnova!DL167&gt;=0.1,OR($O$11=Smrek)),0,IF(AND(Oprávnené_výdavky_obnova!DL167&gt;=0.1,O165&gt;=0.1),1,0)))</f>
        <v/>
      </c>
      <c r="AM165" s="164" t="str">
        <f t="array" ref="AM165">IF($D165="","",IF(AND(P165&gt;=0.1,I165="nie",Oprávnené_výdavky_obnova!DM167&gt;=0.1,OR($P$11=Smrek)),0,IF(AND(Oprávnené_výdavky_obnova!DM167&gt;=0.1,P165&gt;=0.1),1,0)))</f>
        <v/>
      </c>
      <c r="AN165" s="164" t="str">
        <f t="array" ref="AN165">IF($D165="","",IF(AND(Q165&gt;=0.1,I165="nie",Oprávnené_výdavky_obnova!DN167&gt;=0.1,OR($Q$11=Smrek)),0,IF(AND(Oprávnené_výdavky_obnova!DN167&gt;=0.1,Q165&gt;=0.1),1,0)))</f>
        <v/>
      </c>
      <c r="AO165" s="164" t="str">
        <f t="array" ref="AO165">IF($D165="","",IF(AND(R165&gt;=0.1,I165="nie",Oprávnené_výdavky_obnova!DO167&gt;=0.1,OR($R$11=Smrek)),0,IF(AND(Oprávnené_výdavky_obnova!DO167&gt;=0.1,R165&gt;=0.1),1,0)))</f>
        <v/>
      </c>
      <c r="AP165" s="164" t="str">
        <f t="array" ref="AP165">IF($D165="","",IF(AND(S165&gt;=0.1,I165="nie",Oprávnené_výdavky_obnova!DP167&gt;=0.1,OR($S$11=Smrek)),0,IF(AND(Oprávnené_výdavky_obnova!DP167&gt;=0.1,S165&gt;=0.1),1,0)))</f>
        <v/>
      </c>
      <c r="AQ165" s="164">
        <f t="shared" si="18"/>
        <v>0</v>
      </c>
      <c r="AR165" s="132">
        <f t="shared" si="19"/>
        <v>0</v>
      </c>
      <c r="AS165" s="132" t="str">
        <f t="shared" si="20"/>
        <v/>
      </c>
      <c r="AT165" s="164">
        <f>IF(AND(J165="",OR(Oprávnené_výdavky_obnova!CW167&gt;0,Oprávnené_výdavky_obnova!DG167&gt;0)),1,0)</f>
        <v>0</v>
      </c>
      <c r="AU165" s="164">
        <f>IF(AND(K165="",OR(Oprávnené_výdavky_obnova!CX167&gt;0,Oprávnené_výdavky_obnova!DH167&gt;0)),1,0)</f>
        <v>0</v>
      </c>
      <c r="AV165" s="164">
        <f>IF(AND(L165="",OR(Oprávnené_výdavky_obnova!CY167&gt;0,Oprávnené_výdavky_obnova!DI167&gt;0)),1,0)</f>
        <v>0</v>
      </c>
      <c r="AW165" s="164">
        <f>IF(AND(M165="",OR(Oprávnené_výdavky_obnova!CZ167&gt;0,Oprávnené_výdavky_obnova!DJ167&gt;0)),1,0)</f>
        <v>0</v>
      </c>
      <c r="AX165" s="164">
        <f>IF(AND(N165="",OR(Oprávnené_výdavky_obnova!DA167&gt;0,Oprávnené_výdavky_obnova!DK167&gt;0)),1,0)</f>
        <v>0</v>
      </c>
      <c r="AY165" s="164">
        <f>IF(AND(O165="",OR(Oprávnené_výdavky_obnova!DB167&gt;0,Oprávnené_výdavky_obnova!DL167&gt;0)),1,0)</f>
        <v>0</v>
      </c>
      <c r="AZ165" s="164">
        <f>IF(AND(P165="",OR(Oprávnené_výdavky_obnova!DC167&gt;0,Oprávnené_výdavky_obnova!DM167&gt;0)),1,0)</f>
        <v>0</v>
      </c>
      <c r="BA165" s="164">
        <f>IF(AND(Q165="",OR(Oprávnené_výdavky_obnova!DD167&gt;0,Oprávnené_výdavky_obnova!DN167&gt;0)),1,0)</f>
        <v>0</v>
      </c>
      <c r="BB165" s="164">
        <f>IF(AND(R165="",OR(Oprávnené_výdavky_obnova!DE167&gt;0,Oprávnené_výdavky_obnova!DO167&gt;0)),1,0)</f>
        <v>0</v>
      </c>
      <c r="BC165" s="164">
        <f>IF(AND(S165="",OR(Oprávnené_výdavky_obnova!DF167&gt;0,Oprávnené_výdavky_obnova!DP167&gt;0)),1,0)</f>
        <v>0</v>
      </c>
      <c r="BE165" s="132">
        <f t="array" ref="BE165">IF(AND($J$13=Smrek,OR(V165&gt;=0.3,AG165&gt;=0.1)),1,0)</f>
        <v>0</v>
      </c>
      <c r="BF165" s="132">
        <f t="array" ref="BF165">IF(AND($JK165=Smrek,OR(W165&gt;=0.3,AH165&gt;=0.1)),1,0)</f>
        <v>0</v>
      </c>
      <c r="BG165" s="132">
        <f t="array" ref="BG165">IF(AND($L$13=Smrek,OR(X165&gt;=0.3,AI165&gt;=0.1)),1,0)</f>
        <v>0</v>
      </c>
      <c r="BH165" s="132">
        <f t="array" ref="BH165">IF(AND($M$13=Smrek,OR(Y165&gt;=0.3,AJ165&gt;=0.1)),1,0)</f>
        <v>0</v>
      </c>
      <c r="BI165" s="132">
        <f t="array" ref="BI165">IF(AND($N$13=Smrek,OR(Z165&gt;=0.3,AK165&gt;=0.1)),1,0)</f>
        <v>0</v>
      </c>
      <c r="BJ165" s="132">
        <f t="array" ref="BJ165">IF(AND($O$13=Smrek,OR(AA165&gt;=0.3,AL165&gt;=0.1)),1,0)</f>
        <v>0</v>
      </c>
      <c r="BK165" s="132">
        <f t="array" ref="BK165">IF(AND($P$13=Smrek,OR(AB165&gt;=0.3,AM165&gt;=0.1)),1,0)</f>
        <v>0</v>
      </c>
      <c r="BL165" s="132">
        <f t="array" ref="BL165">IF(AND($Q$13=Smrek,OR(AC165&gt;=0.3,AN165&gt;=0.1)),1,0)</f>
        <v>0</v>
      </c>
      <c r="BM165" s="132">
        <f t="array" ref="BM165">IF(AND($R$13=Smrek,OR(AD165&gt;=0.3,AO165&gt;=0.1)),1,0)</f>
        <v>0</v>
      </c>
      <c r="BN165" s="132">
        <f t="array" ref="BN165">IF(AND($S$13=Smrek,OR(AE165&gt;=0.3,AP165&gt;=0.1)),1,0)</f>
        <v>0</v>
      </c>
      <c r="BO165" s="206" t="str">
        <f t="shared" si="21"/>
        <v/>
      </c>
    </row>
    <row r="166" spans="1:67" ht="17.100000000000001" customHeight="1" x14ac:dyDescent="0.25">
      <c r="A166" s="144">
        <v>154</v>
      </c>
      <c r="B166" s="180" t="str">
        <f>IF(Oprávnené_výdavky_obnova!AL168="","",Oprávnené_výdavky_obnova!AN168)</f>
        <v/>
      </c>
      <c r="C166" s="181" t="str">
        <f>IF(Oprávnené_výdavky_obnova!AL168="","",Oprávnené_výdavky_obnova!B168)</f>
        <v/>
      </c>
      <c r="D166" s="182" t="str">
        <f>IF(Oprávnené_výdavky_obnova!AL168="","",Oprávnené_výdavky_obnova!AO168)</f>
        <v/>
      </c>
      <c r="E166" s="182" t="str">
        <f>IF(Oprávnené_výdavky_obnova!AL168="","",Oprávnené_výdavky_obnova!AP168)</f>
        <v/>
      </c>
      <c r="F166" s="182" t="str">
        <f>IF(Oprávnené_výdavky_obnova!AL168="","",Oprávnené_výdavky_obnova!AQ168)</f>
        <v/>
      </c>
      <c r="G166" s="183" t="str">
        <f>IF(Oprávnené_výdavky_obnova!AL168="","",Oprávnené_výdavky_obnova!I168)</f>
        <v/>
      </c>
      <c r="H166" s="208" t="str">
        <f>IF(D166="","",SUMIFS(Oprávnené_výdavky_obnova!$K$15:$K$214,JPRL,BO166,Oprávnené_výdavky_obnova!$J$15:$J$214,Oprávnené_výdavky_obnova!$CC$8)+SUMIFS(Oprávnené_výdavky_obnova!$K$15:$K$214,JPRL,BO166,Oprávnené_výdavky_obnova!$J$15:$J$214,Oprávnené_výdavky_obnova!$CC$9))</f>
        <v/>
      </c>
      <c r="I166" s="179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32">
        <f t="array" ref="T166">IF(AND(D166&lt;&gt;"",OR($J$11=Smrek,$K$11=Smrek,$L$11=Smrek,$M$11=Smrek,$N$11=Smrek,$O$11=Smrek,$P$11=Smrek,$Q$11=Smrek,$R$11=Smrek,$S$11=Smrek)),1,0)</f>
        <v>0</v>
      </c>
      <c r="U166" s="132">
        <f t="shared" si="16"/>
        <v>0</v>
      </c>
      <c r="V166" s="164" t="str">
        <f t="array" ref="V166">IF($D166="","",IF(AND(J166&gt;=0.3,I166="nie",Oprávnené_výdavky_obnova!DG168&gt;=0.3,OR($J$11=Smrek)),0,IF(AND(Oprávnené_výdavky_obnova!DG168&gt;=0.3,J166&gt;=0.3),1,0)))</f>
        <v/>
      </c>
      <c r="W166" s="164" t="str">
        <f t="array" ref="W166">IF($D166="","",IF(AND(K166&gt;=0.3,I166="nie",Oprávnené_výdavky_obnova!DH168&gt;=0.3,OR($K$11=Smrek)),0,IF(AND(Oprávnené_výdavky_obnova!DH168&gt;=0.3,K166&gt;=0.3),1,0)))</f>
        <v/>
      </c>
      <c r="X166" s="164" t="str">
        <f t="array" ref="X166">IF($D166="","",IF(AND(L166&gt;=0.3,I166="nie",Oprávnené_výdavky_obnova!DI168&gt;=0.3,OR($L$11=Smrek)),0,IF(AND(Oprávnené_výdavky_obnova!DI168&gt;=0.3,L166&gt;=0.3),1,0)))</f>
        <v/>
      </c>
      <c r="Y166" s="164" t="str">
        <f t="array" ref="Y166">IF($D166="","",IF(AND(M166&gt;=0.3,I166="nie",Oprávnené_výdavky_obnova!DJ168&gt;=0.3,OR($M$11=Smrek)),0,IF(AND(Oprávnené_výdavky_obnova!DJ168&gt;=0.3,M166&gt;=0.3),1,0)))</f>
        <v/>
      </c>
      <c r="Z166" s="164" t="str">
        <f t="array" ref="Z166">IF($D166="","",IF(AND(N166&gt;=0.3,I166="nie",Oprávnené_výdavky_obnova!DK168&gt;=0.3,OR($N$11=Smrek)),0,IF(AND(Oprávnené_výdavky_obnova!DK168&gt;=0.3,N166&gt;=0.3),1,0)))</f>
        <v/>
      </c>
      <c r="AA166" s="164" t="str">
        <f t="array" ref="AA166">IF($D166="","",IF(AND(O166&gt;=0.3,I166="nie",Oprávnené_výdavky_obnova!DL168&gt;=0.3,OR($O$11=Smrek)),0,IF(AND(Oprávnené_výdavky_obnova!DL168&gt;=0.3,O166&gt;=0.3),1,0)))</f>
        <v/>
      </c>
      <c r="AB166" s="164" t="str">
        <f t="array" ref="AB166">IF($D166="","",IF(AND(P166&gt;=0.3,I166="nie",Oprávnené_výdavky_obnova!DM168&gt;=0.3,OR($P$11=Smrek)),0,IF(AND(Oprávnené_výdavky_obnova!DM168&gt;=0.3,P166&gt;=0.3),1,0)))</f>
        <v/>
      </c>
      <c r="AC166" s="164" t="str">
        <f t="array" ref="AC166">IF($D166="","",IF(AND(Q166&gt;=0.3,I166="nie",Oprávnené_výdavky_obnova!DN168&gt;=0.3,OR($Q$11=Smrek)),0,IF(AND(Oprávnené_výdavky_obnova!DN168&gt;=0.3,Q166&gt;=0.3),1,0)))</f>
        <v/>
      </c>
      <c r="AD166" s="164" t="str">
        <f t="array" ref="AD166">IF($D166="","",IF(AND(R166&gt;=0.3,I166="nie",Oprávnené_výdavky_obnova!DO168&gt;=0.3,OR($R$11=Smrek)),0,IF(AND(Oprávnené_výdavky_obnova!DO168&gt;=0.3,R166&gt;=0.3),1,0)))</f>
        <v/>
      </c>
      <c r="AE166" s="164" t="str">
        <f t="array" ref="AE166">IF($D166="","",IF(AND(S166&gt;=0.3,I166="nie",Oprávnené_výdavky_obnova!DP168&gt;=0.3,OR($S$11=Smrek)),0,IF(AND(Oprávnené_výdavky_obnova!DP168&gt;=0.3,S166&gt;=0.3),1,0)))</f>
        <v/>
      </c>
      <c r="AF166" s="164">
        <f t="shared" si="17"/>
        <v>0</v>
      </c>
      <c r="AG166" s="164" t="str">
        <f t="array" ref="AG166">IF($D166="","",IF(AND(J166&gt;=0.1,I166="nie",Oprávnené_výdavky_obnova!DG168&gt;=0.1,OR($J$11=Smrek)),0,IF(AND(Oprávnené_výdavky_obnova!DG168&gt;=0.1,J166&gt;=0.1),1,0)))</f>
        <v/>
      </c>
      <c r="AH166" s="164" t="str">
        <f t="array" ref="AH166">IF($D166="","",IF(AND(K166&gt;=0.1,I166="nie",Oprávnené_výdavky_obnova!DH168&gt;=0.1,OR($K$11=Smrek)),0,IF(AND(Oprávnené_výdavky_obnova!DH168&gt;=0.1,K166&gt;=0.1),1,0)))</f>
        <v/>
      </c>
      <c r="AI166" s="164" t="str">
        <f t="array" ref="AI166">IF($D166="","",IF(AND(L166&gt;=0.1,I166="nie",Oprávnené_výdavky_obnova!DI168&gt;=0.1,OR($L$11=Smrek)),0,IF(AND(Oprávnené_výdavky_obnova!DI168&gt;=0.1,L166&gt;=0.1),1,0)))</f>
        <v/>
      </c>
      <c r="AJ166" s="164" t="str">
        <f t="array" ref="AJ166">IF($D166="","",IF(AND(M166&gt;=0.1,I166="nie",Oprávnené_výdavky_obnova!DJ168&gt;=0.1,OR($M$11=Smrek)),0,IF(AND(Oprávnené_výdavky_obnova!DJ168&gt;=0.1,M166&gt;=0.1),1,0)))</f>
        <v/>
      </c>
      <c r="AK166" s="164" t="str">
        <f t="array" ref="AK166">IF($D166="","",IF(AND(N166&gt;=0.1,I166="nie",Oprávnené_výdavky_obnova!DK168&gt;=0.1,OR($N$11=Smrek)),0,IF(AND(Oprávnené_výdavky_obnova!DK168&gt;=0.1,N166&gt;=0.1),1,0)))</f>
        <v/>
      </c>
      <c r="AL166" s="164" t="str">
        <f t="array" ref="AL166">IF($D166="","",IF(AND(O166&gt;=0.1,I166="nie",Oprávnené_výdavky_obnova!DL168&gt;=0.1,OR($O$11=Smrek)),0,IF(AND(Oprávnené_výdavky_obnova!DL168&gt;=0.1,O166&gt;=0.1),1,0)))</f>
        <v/>
      </c>
      <c r="AM166" s="164" t="str">
        <f t="array" ref="AM166">IF($D166="","",IF(AND(P166&gt;=0.1,I166="nie",Oprávnené_výdavky_obnova!DM168&gt;=0.1,OR($P$11=Smrek)),0,IF(AND(Oprávnené_výdavky_obnova!DM168&gt;=0.1,P166&gt;=0.1),1,0)))</f>
        <v/>
      </c>
      <c r="AN166" s="164" t="str">
        <f t="array" ref="AN166">IF($D166="","",IF(AND(Q166&gt;=0.1,I166="nie",Oprávnené_výdavky_obnova!DN168&gt;=0.1,OR($Q$11=Smrek)),0,IF(AND(Oprávnené_výdavky_obnova!DN168&gt;=0.1,Q166&gt;=0.1),1,0)))</f>
        <v/>
      </c>
      <c r="AO166" s="164" t="str">
        <f t="array" ref="AO166">IF($D166="","",IF(AND(R166&gt;=0.1,I166="nie",Oprávnené_výdavky_obnova!DO168&gt;=0.1,OR($R$11=Smrek)),0,IF(AND(Oprávnené_výdavky_obnova!DO168&gt;=0.1,R166&gt;=0.1),1,0)))</f>
        <v/>
      </c>
      <c r="AP166" s="164" t="str">
        <f t="array" ref="AP166">IF($D166="","",IF(AND(S166&gt;=0.1,I166="nie",Oprávnené_výdavky_obnova!DP168&gt;=0.1,OR($S$11=Smrek)),0,IF(AND(Oprávnené_výdavky_obnova!DP168&gt;=0.1,S166&gt;=0.1),1,0)))</f>
        <v/>
      </c>
      <c r="AQ166" s="164">
        <f t="shared" si="18"/>
        <v>0</v>
      </c>
      <c r="AR166" s="132">
        <f t="shared" si="19"/>
        <v>0</v>
      </c>
      <c r="AS166" s="132" t="str">
        <f t="shared" si="20"/>
        <v/>
      </c>
      <c r="AT166" s="164">
        <f>IF(AND(J166="",OR(Oprávnené_výdavky_obnova!CW168&gt;0,Oprávnené_výdavky_obnova!DG168&gt;0)),1,0)</f>
        <v>0</v>
      </c>
      <c r="AU166" s="164">
        <f>IF(AND(K166="",OR(Oprávnené_výdavky_obnova!CX168&gt;0,Oprávnené_výdavky_obnova!DH168&gt;0)),1,0)</f>
        <v>0</v>
      </c>
      <c r="AV166" s="164">
        <f>IF(AND(L166="",OR(Oprávnené_výdavky_obnova!CY168&gt;0,Oprávnené_výdavky_obnova!DI168&gt;0)),1,0)</f>
        <v>0</v>
      </c>
      <c r="AW166" s="164">
        <f>IF(AND(M166="",OR(Oprávnené_výdavky_obnova!CZ168&gt;0,Oprávnené_výdavky_obnova!DJ168&gt;0)),1,0)</f>
        <v>0</v>
      </c>
      <c r="AX166" s="164">
        <f>IF(AND(N166="",OR(Oprávnené_výdavky_obnova!DA168&gt;0,Oprávnené_výdavky_obnova!DK168&gt;0)),1,0)</f>
        <v>0</v>
      </c>
      <c r="AY166" s="164">
        <f>IF(AND(O166="",OR(Oprávnené_výdavky_obnova!DB168&gt;0,Oprávnené_výdavky_obnova!DL168&gt;0)),1,0)</f>
        <v>0</v>
      </c>
      <c r="AZ166" s="164">
        <f>IF(AND(P166="",OR(Oprávnené_výdavky_obnova!DC168&gt;0,Oprávnené_výdavky_obnova!DM168&gt;0)),1,0)</f>
        <v>0</v>
      </c>
      <c r="BA166" s="164">
        <f>IF(AND(Q166="",OR(Oprávnené_výdavky_obnova!DD168&gt;0,Oprávnené_výdavky_obnova!DN168&gt;0)),1,0)</f>
        <v>0</v>
      </c>
      <c r="BB166" s="164">
        <f>IF(AND(R166="",OR(Oprávnené_výdavky_obnova!DE168&gt;0,Oprávnené_výdavky_obnova!DO168&gt;0)),1,0)</f>
        <v>0</v>
      </c>
      <c r="BC166" s="164">
        <f>IF(AND(S166="",OR(Oprávnené_výdavky_obnova!DF168&gt;0,Oprávnené_výdavky_obnova!DP168&gt;0)),1,0)</f>
        <v>0</v>
      </c>
      <c r="BE166" s="132">
        <f t="array" ref="BE166">IF(AND($J$13=Smrek,OR(V166&gt;=0.3,AG166&gt;=0.1)),1,0)</f>
        <v>0</v>
      </c>
      <c r="BF166" s="132">
        <f t="array" ref="BF166">IF(AND($JK166=Smrek,OR(W166&gt;=0.3,AH166&gt;=0.1)),1,0)</f>
        <v>0</v>
      </c>
      <c r="BG166" s="132">
        <f t="array" ref="BG166">IF(AND($L$13=Smrek,OR(X166&gt;=0.3,AI166&gt;=0.1)),1,0)</f>
        <v>0</v>
      </c>
      <c r="BH166" s="132">
        <f t="array" ref="BH166">IF(AND($M$13=Smrek,OR(Y166&gt;=0.3,AJ166&gt;=0.1)),1,0)</f>
        <v>0</v>
      </c>
      <c r="BI166" s="132">
        <f t="array" ref="BI166">IF(AND($N$13=Smrek,OR(Z166&gt;=0.3,AK166&gt;=0.1)),1,0)</f>
        <v>0</v>
      </c>
      <c r="BJ166" s="132">
        <f t="array" ref="BJ166">IF(AND($O$13=Smrek,OR(AA166&gt;=0.3,AL166&gt;=0.1)),1,0)</f>
        <v>0</v>
      </c>
      <c r="BK166" s="132">
        <f t="array" ref="BK166">IF(AND($P$13=Smrek,OR(AB166&gt;=0.3,AM166&gt;=0.1)),1,0)</f>
        <v>0</v>
      </c>
      <c r="BL166" s="132">
        <f t="array" ref="BL166">IF(AND($Q$13=Smrek,OR(AC166&gt;=0.3,AN166&gt;=0.1)),1,0)</f>
        <v>0</v>
      </c>
      <c r="BM166" s="132">
        <f t="array" ref="BM166">IF(AND($R$13=Smrek,OR(AD166&gt;=0.3,AO166&gt;=0.1)),1,0)</f>
        <v>0</v>
      </c>
      <c r="BN166" s="132">
        <f t="array" ref="BN166">IF(AND($S$13=Smrek,OR(AE166&gt;=0.3,AP166&gt;=0.1)),1,0)</f>
        <v>0</v>
      </c>
      <c r="BO166" s="206" t="str">
        <f t="shared" si="21"/>
        <v/>
      </c>
    </row>
    <row r="167" spans="1:67" ht="17.100000000000001" customHeight="1" x14ac:dyDescent="0.25">
      <c r="A167" s="144">
        <v>155</v>
      </c>
      <c r="B167" s="180" t="str">
        <f>IF(Oprávnené_výdavky_obnova!AL169="","",Oprávnené_výdavky_obnova!AN169)</f>
        <v/>
      </c>
      <c r="C167" s="181" t="str">
        <f>IF(Oprávnené_výdavky_obnova!AL169="","",Oprávnené_výdavky_obnova!B169)</f>
        <v/>
      </c>
      <c r="D167" s="182" t="str">
        <f>IF(Oprávnené_výdavky_obnova!AL169="","",Oprávnené_výdavky_obnova!AO169)</f>
        <v/>
      </c>
      <c r="E167" s="182" t="str">
        <f>IF(Oprávnené_výdavky_obnova!AL169="","",Oprávnené_výdavky_obnova!AP169)</f>
        <v/>
      </c>
      <c r="F167" s="182" t="str">
        <f>IF(Oprávnené_výdavky_obnova!AL169="","",Oprávnené_výdavky_obnova!AQ169)</f>
        <v/>
      </c>
      <c r="G167" s="183" t="str">
        <f>IF(Oprávnené_výdavky_obnova!AL169="","",Oprávnené_výdavky_obnova!I169)</f>
        <v/>
      </c>
      <c r="H167" s="208" t="str">
        <f>IF(D167="","",SUMIFS(Oprávnené_výdavky_obnova!$K$15:$K$214,JPRL,BO167,Oprávnené_výdavky_obnova!$J$15:$J$214,Oprávnené_výdavky_obnova!$CC$8)+SUMIFS(Oprávnené_výdavky_obnova!$K$15:$K$214,JPRL,BO167,Oprávnené_výdavky_obnova!$J$15:$J$214,Oprávnené_výdavky_obnova!$CC$9))</f>
        <v/>
      </c>
      <c r="I167" s="179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32">
        <f t="array" ref="T167">IF(AND(D167&lt;&gt;"",OR($J$11=Smrek,$K$11=Smrek,$L$11=Smrek,$M$11=Smrek,$N$11=Smrek,$O$11=Smrek,$P$11=Smrek,$Q$11=Smrek,$R$11=Smrek,$S$11=Smrek)),1,0)</f>
        <v>0</v>
      </c>
      <c r="U167" s="132">
        <f t="shared" si="16"/>
        <v>0</v>
      </c>
      <c r="V167" s="164" t="str">
        <f t="array" ref="V167">IF($D167="","",IF(AND(J167&gt;=0.3,I167="nie",Oprávnené_výdavky_obnova!DG169&gt;=0.3,OR($J$11=Smrek)),0,IF(AND(Oprávnené_výdavky_obnova!DG169&gt;=0.3,J167&gt;=0.3),1,0)))</f>
        <v/>
      </c>
      <c r="W167" s="164" t="str">
        <f t="array" ref="W167">IF($D167="","",IF(AND(K167&gt;=0.3,I167="nie",Oprávnené_výdavky_obnova!DH169&gt;=0.3,OR($K$11=Smrek)),0,IF(AND(Oprávnené_výdavky_obnova!DH169&gt;=0.3,K167&gt;=0.3),1,0)))</f>
        <v/>
      </c>
      <c r="X167" s="164" t="str">
        <f t="array" ref="X167">IF($D167="","",IF(AND(L167&gt;=0.3,I167="nie",Oprávnené_výdavky_obnova!DI169&gt;=0.3,OR($L$11=Smrek)),0,IF(AND(Oprávnené_výdavky_obnova!DI169&gt;=0.3,L167&gt;=0.3),1,0)))</f>
        <v/>
      </c>
      <c r="Y167" s="164" t="str">
        <f t="array" ref="Y167">IF($D167="","",IF(AND(M167&gt;=0.3,I167="nie",Oprávnené_výdavky_obnova!DJ169&gt;=0.3,OR($M$11=Smrek)),0,IF(AND(Oprávnené_výdavky_obnova!DJ169&gt;=0.3,M167&gt;=0.3),1,0)))</f>
        <v/>
      </c>
      <c r="Z167" s="164" t="str">
        <f t="array" ref="Z167">IF($D167="","",IF(AND(N167&gt;=0.3,I167="nie",Oprávnené_výdavky_obnova!DK169&gt;=0.3,OR($N$11=Smrek)),0,IF(AND(Oprávnené_výdavky_obnova!DK169&gt;=0.3,N167&gt;=0.3),1,0)))</f>
        <v/>
      </c>
      <c r="AA167" s="164" t="str">
        <f t="array" ref="AA167">IF($D167="","",IF(AND(O167&gt;=0.3,I167="nie",Oprávnené_výdavky_obnova!DL169&gt;=0.3,OR($O$11=Smrek)),0,IF(AND(Oprávnené_výdavky_obnova!DL169&gt;=0.3,O167&gt;=0.3),1,0)))</f>
        <v/>
      </c>
      <c r="AB167" s="164" t="str">
        <f t="array" ref="AB167">IF($D167="","",IF(AND(P167&gt;=0.3,I167="nie",Oprávnené_výdavky_obnova!DM169&gt;=0.3,OR($P$11=Smrek)),0,IF(AND(Oprávnené_výdavky_obnova!DM169&gt;=0.3,P167&gt;=0.3),1,0)))</f>
        <v/>
      </c>
      <c r="AC167" s="164" t="str">
        <f t="array" ref="AC167">IF($D167="","",IF(AND(Q167&gt;=0.3,I167="nie",Oprávnené_výdavky_obnova!DN169&gt;=0.3,OR($Q$11=Smrek)),0,IF(AND(Oprávnené_výdavky_obnova!DN169&gt;=0.3,Q167&gt;=0.3),1,0)))</f>
        <v/>
      </c>
      <c r="AD167" s="164" t="str">
        <f t="array" ref="AD167">IF($D167="","",IF(AND(R167&gt;=0.3,I167="nie",Oprávnené_výdavky_obnova!DO169&gt;=0.3,OR($R$11=Smrek)),0,IF(AND(Oprávnené_výdavky_obnova!DO169&gt;=0.3,R167&gt;=0.3),1,0)))</f>
        <v/>
      </c>
      <c r="AE167" s="164" t="str">
        <f t="array" ref="AE167">IF($D167="","",IF(AND(S167&gt;=0.3,I167="nie",Oprávnené_výdavky_obnova!DP169&gt;=0.3,OR($S$11=Smrek)),0,IF(AND(Oprávnené_výdavky_obnova!DP169&gt;=0.3,S167&gt;=0.3),1,0)))</f>
        <v/>
      </c>
      <c r="AF167" s="164">
        <f t="shared" si="17"/>
        <v>0</v>
      </c>
      <c r="AG167" s="164" t="str">
        <f t="array" ref="AG167">IF($D167="","",IF(AND(J167&gt;=0.1,I167="nie",Oprávnené_výdavky_obnova!DG169&gt;=0.1,OR($J$11=Smrek)),0,IF(AND(Oprávnené_výdavky_obnova!DG169&gt;=0.1,J167&gt;=0.1),1,0)))</f>
        <v/>
      </c>
      <c r="AH167" s="164" t="str">
        <f t="array" ref="AH167">IF($D167="","",IF(AND(K167&gt;=0.1,I167="nie",Oprávnené_výdavky_obnova!DH169&gt;=0.1,OR($K$11=Smrek)),0,IF(AND(Oprávnené_výdavky_obnova!DH169&gt;=0.1,K167&gt;=0.1),1,0)))</f>
        <v/>
      </c>
      <c r="AI167" s="164" t="str">
        <f t="array" ref="AI167">IF($D167="","",IF(AND(L167&gt;=0.1,I167="nie",Oprávnené_výdavky_obnova!DI169&gt;=0.1,OR($L$11=Smrek)),0,IF(AND(Oprávnené_výdavky_obnova!DI169&gt;=0.1,L167&gt;=0.1),1,0)))</f>
        <v/>
      </c>
      <c r="AJ167" s="164" t="str">
        <f t="array" ref="AJ167">IF($D167="","",IF(AND(M167&gt;=0.1,I167="nie",Oprávnené_výdavky_obnova!DJ169&gt;=0.1,OR($M$11=Smrek)),0,IF(AND(Oprávnené_výdavky_obnova!DJ169&gt;=0.1,M167&gt;=0.1),1,0)))</f>
        <v/>
      </c>
      <c r="AK167" s="164" t="str">
        <f t="array" ref="AK167">IF($D167="","",IF(AND(N167&gt;=0.1,I167="nie",Oprávnené_výdavky_obnova!DK169&gt;=0.1,OR($N$11=Smrek)),0,IF(AND(Oprávnené_výdavky_obnova!DK169&gt;=0.1,N167&gt;=0.1),1,0)))</f>
        <v/>
      </c>
      <c r="AL167" s="164" t="str">
        <f t="array" ref="AL167">IF($D167="","",IF(AND(O167&gt;=0.1,I167="nie",Oprávnené_výdavky_obnova!DL169&gt;=0.1,OR($O$11=Smrek)),0,IF(AND(Oprávnené_výdavky_obnova!DL169&gt;=0.1,O167&gt;=0.1),1,0)))</f>
        <v/>
      </c>
      <c r="AM167" s="164" t="str">
        <f t="array" ref="AM167">IF($D167="","",IF(AND(P167&gt;=0.1,I167="nie",Oprávnené_výdavky_obnova!DM169&gt;=0.1,OR($P$11=Smrek)),0,IF(AND(Oprávnené_výdavky_obnova!DM169&gt;=0.1,P167&gt;=0.1),1,0)))</f>
        <v/>
      </c>
      <c r="AN167" s="164" t="str">
        <f t="array" ref="AN167">IF($D167="","",IF(AND(Q167&gt;=0.1,I167="nie",Oprávnené_výdavky_obnova!DN169&gt;=0.1,OR($Q$11=Smrek)),0,IF(AND(Oprávnené_výdavky_obnova!DN169&gt;=0.1,Q167&gt;=0.1),1,0)))</f>
        <v/>
      </c>
      <c r="AO167" s="164" t="str">
        <f t="array" ref="AO167">IF($D167="","",IF(AND(R167&gt;=0.1,I167="nie",Oprávnené_výdavky_obnova!DO169&gt;=0.1,OR($R$11=Smrek)),0,IF(AND(Oprávnené_výdavky_obnova!DO169&gt;=0.1,R167&gt;=0.1),1,0)))</f>
        <v/>
      </c>
      <c r="AP167" s="164" t="str">
        <f t="array" ref="AP167">IF($D167="","",IF(AND(S167&gt;=0.1,I167="nie",Oprávnené_výdavky_obnova!DP169&gt;=0.1,OR($S$11=Smrek)),0,IF(AND(Oprávnené_výdavky_obnova!DP169&gt;=0.1,S167&gt;=0.1),1,0)))</f>
        <v/>
      </c>
      <c r="AQ167" s="164">
        <f t="shared" si="18"/>
        <v>0</v>
      </c>
      <c r="AR167" s="132">
        <f t="shared" si="19"/>
        <v>0</v>
      </c>
      <c r="AS167" s="132" t="str">
        <f t="shared" si="20"/>
        <v/>
      </c>
      <c r="AT167" s="164">
        <f>IF(AND(J167="",OR(Oprávnené_výdavky_obnova!CW169&gt;0,Oprávnené_výdavky_obnova!DG169&gt;0)),1,0)</f>
        <v>0</v>
      </c>
      <c r="AU167" s="164">
        <f>IF(AND(K167="",OR(Oprávnené_výdavky_obnova!CX169&gt;0,Oprávnené_výdavky_obnova!DH169&gt;0)),1,0)</f>
        <v>0</v>
      </c>
      <c r="AV167" s="164">
        <f>IF(AND(L167="",OR(Oprávnené_výdavky_obnova!CY169&gt;0,Oprávnené_výdavky_obnova!DI169&gt;0)),1,0)</f>
        <v>0</v>
      </c>
      <c r="AW167" s="164">
        <f>IF(AND(M167="",OR(Oprávnené_výdavky_obnova!CZ169&gt;0,Oprávnené_výdavky_obnova!DJ169&gt;0)),1,0)</f>
        <v>0</v>
      </c>
      <c r="AX167" s="164">
        <f>IF(AND(N167="",OR(Oprávnené_výdavky_obnova!DA169&gt;0,Oprávnené_výdavky_obnova!DK169&gt;0)),1,0)</f>
        <v>0</v>
      </c>
      <c r="AY167" s="164">
        <f>IF(AND(O167="",OR(Oprávnené_výdavky_obnova!DB169&gt;0,Oprávnené_výdavky_obnova!DL169&gt;0)),1,0)</f>
        <v>0</v>
      </c>
      <c r="AZ167" s="164">
        <f>IF(AND(P167="",OR(Oprávnené_výdavky_obnova!DC169&gt;0,Oprávnené_výdavky_obnova!DM169&gt;0)),1,0)</f>
        <v>0</v>
      </c>
      <c r="BA167" s="164">
        <f>IF(AND(Q167="",OR(Oprávnené_výdavky_obnova!DD169&gt;0,Oprávnené_výdavky_obnova!DN169&gt;0)),1,0)</f>
        <v>0</v>
      </c>
      <c r="BB167" s="164">
        <f>IF(AND(R167="",OR(Oprávnené_výdavky_obnova!DE169&gt;0,Oprávnené_výdavky_obnova!DO169&gt;0)),1,0)</f>
        <v>0</v>
      </c>
      <c r="BC167" s="164">
        <f>IF(AND(S167="",OR(Oprávnené_výdavky_obnova!DF169&gt;0,Oprávnené_výdavky_obnova!DP169&gt;0)),1,0)</f>
        <v>0</v>
      </c>
      <c r="BE167" s="132">
        <f t="array" ref="BE167">IF(AND($J$13=Smrek,OR(V167&gt;=0.3,AG167&gt;=0.1)),1,0)</f>
        <v>0</v>
      </c>
      <c r="BF167" s="132">
        <f t="array" ref="BF167">IF(AND($JK167=Smrek,OR(W167&gt;=0.3,AH167&gt;=0.1)),1,0)</f>
        <v>0</v>
      </c>
      <c r="BG167" s="132">
        <f t="array" ref="BG167">IF(AND($L$13=Smrek,OR(X167&gt;=0.3,AI167&gt;=0.1)),1,0)</f>
        <v>0</v>
      </c>
      <c r="BH167" s="132">
        <f t="array" ref="BH167">IF(AND($M$13=Smrek,OR(Y167&gt;=0.3,AJ167&gt;=0.1)),1,0)</f>
        <v>0</v>
      </c>
      <c r="BI167" s="132">
        <f t="array" ref="BI167">IF(AND($N$13=Smrek,OR(Z167&gt;=0.3,AK167&gt;=0.1)),1,0)</f>
        <v>0</v>
      </c>
      <c r="BJ167" s="132">
        <f t="array" ref="BJ167">IF(AND($O$13=Smrek,OR(AA167&gt;=0.3,AL167&gt;=0.1)),1,0)</f>
        <v>0</v>
      </c>
      <c r="BK167" s="132">
        <f t="array" ref="BK167">IF(AND($P$13=Smrek,OR(AB167&gt;=0.3,AM167&gt;=0.1)),1,0)</f>
        <v>0</v>
      </c>
      <c r="BL167" s="132">
        <f t="array" ref="BL167">IF(AND($Q$13=Smrek,OR(AC167&gt;=0.3,AN167&gt;=0.1)),1,0)</f>
        <v>0</v>
      </c>
      <c r="BM167" s="132">
        <f t="array" ref="BM167">IF(AND($R$13=Smrek,OR(AD167&gt;=0.3,AO167&gt;=0.1)),1,0)</f>
        <v>0</v>
      </c>
      <c r="BN167" s="132">
        <f t="array" ref="BN167">IF(AND($S$13=Smrek,OR(AE167&gt;=0.3,AP167&gt;=0.1)),1,0)</f>
        <v>0</v>
      </c>
      <c r="BO167" s="206" t="str">
        <f t="shared" si="21"/>
        <v/>
      </c>
    </row>
    <row r="168" spans="1:67" ht="17.100000000000001" customHeight="1" x14ac:dyDescent="0.25">
      <c r="A168" s="144">
        <v>156</v>
      </c>
      <c r="B168" s="180" t="str">
        <f>IF(Oprávnené_výdavky_obnova!AL170="","",Oprávnené_výdavky_obnova!AN170)</f>
        <v/>
      </c>
      <c r="C168" s="181" t="str">
        <f>IF(Oprávnené_výdavky_obnova!AL170="","",Oprávnené_výdavky_obnova!B170)</f>
        <v/>
      </c>
      <c r="D168" s="182" t="str">
        <f>IF(Oprávnené_výdavky_obnova!AL170="","",Oprávnené_výdavky_obnova!AO170)</f>
        <v/>
      </c>
      <c r="E168" s="182" t="str">
        <f>IF(Oprávnené_výdavky_obnova!AL170="","",Oprávnené_výdavky_obnova!AP170)</f>
        <v/>
      </c>
      <c r="F168" s="182" t="str">
        <f>IF(Oprávnené_výdavky_obnova!AL170="","",Oprávnené_výdavky_obnova!AQ170)</f>
        <v/>
      </c>
      <c r="G168" s="183" t="str">
        <f>IF(Oprávnené_výdavky_obnova!AL170="","",Oprávnené_výdavky_obnova!I170)</f>
        <v/>
      </c>
      <c r="H168" s="208" t="str">
        <f>IF(D168="","",SUMIFS(Oprávnené_výdavky_obnova!$K$15:$K$214,JPRL,BO168,Oprávnené_výdavky_obnova!$J$15:$J$214,Oprávnené_výdavky_obnova!$CC$8)+SUMIFS(Oprávnené_výdavky_obnova!$K$15:$K$214,JPRL,BO168,Oprávnené_výdavky_obnova!$J$15:$J$214,Oprávnené_výdavky_obnova!$CC$9))</f>
        <v/>
      </c>
      <c r="I168" s="179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32">
        <f t="array" ref="T168">IF(AND(D168&lt;&gt;"",OR($J$11=Smrek,$K$11=Smrek,$L$11=Smrek,$M$11=Smrek,$N$11=Smrek,$O$11=Smrek,$P$11=Smrek,$Q$11=Smrek,$R$11=Smrek,$S$11=Smrek)),1,0)</f>
        <v>0</v>
      </c>
      <c r="U168" s="132">
        <f t="shared" si="16"/>
        <v>0</v>
      </c>
      <c r="V168" s="164" t="str">
        <f t="array" ref="V168">IF($D168="","",IF(AND(J168&gt;=0.3,I168="nie",Oprávnené_výdavky_obnova!DG170&gt;=0.3,OR($J$11=Smrek)),0,IF(AND(Oprávnené_výdavky_obnova!DG170&gt;=0.3,J168&gt;=0.3),1,0)))</f>
        <v/>
      </c>
      <c r="W168" s="164" t="str">
        <f t="array" ref="W168">IF($D168="","",IF(AND(K168&gt;=0.3,I168="nie",Oprávnené_výdavky_obnova!DH170&gt;=0.3,OR($K$11=Smrek)),0,IF(AND(Oprávnené_výdavky_obnova!DH170&gt;=0.3,K168&gt;=0.3),1,0)))</f>
        <v/>
      </c>
      <c r="X168" s="164" t="str">
        <f t="array" ref="X168">IF($D168="","",IF(AND(L168&gt;=0.3,I168="nie",Oprávnené_výdavky_obnova!DI170&gt;=0.3,OR($L$11=Smrek)),0,IF(AND(Oprávnené_výdavky_obnova!DI170&gt;=0.3,L168&gt;=0.3),1,0)))</f>
        <v/>
      </c>
      <c r="Y168" s="164" t="str">
        <f t="array" ref="Y168">IF($D168="","",IF(AND(M168&gt;=0.3,I168="nie",Oprávnené_výdavky_obnova!DJ170&gt;=0.3,OR($M$11=Smrek)),0,IF(AND(Oprávnené_výdavky_obnova!DJ170&gt;=0.3,M168&gt;=0.3),1,0)))</f>
        <v/>
      </c>
      <c r="Z168" s="164" t="str">
        <f t="array" ref="Z168">IF($D168="","",IF(AND(N168&gt;=0.3,I168="nie",Oprávnené_výdavky_obnova!DK170&gt;=0.3,OR($N$11=Smrek)),0,IF(AND(Oprávnené_výdavky_obnova!DK170&gt;=0.3,N168&gt;=0.3),1,0)))</f>
        <v/>
      </c>
      <c r="AA168" s="164" t="str">
        <f t="array" ref="AA168">IF($D168="","",IF(AND(O168&gt;=0.3,I168="nie",Oprávnené_výdavky_obnova!DL170&gt;=0.3,OR($O$11=Smrek)),0,IF(AND(Oprávnené_výdavky_obnova!DL170&gt;=0.3,O168&gt;=0.3),1,0)))</f>
        <v/>
      </c>
      <c r="AB168" s="164" t="str">
        <f t="array" ref="AB168">IF($D168="","",IF(AND(P168&gt;=0.3,I168="nie",Oprávnené_výdavky_obnova!DM170&gt;=0.3,OR($P$11=Smrek)),0,IF(AND(Oprávnené_výdavky_obnova!DM170&gt;=0.3,P168&gt;=0.3),1,0)))</f>
        <v/>
      </c>
      <c r="AC168" s="164" t="str">
        <f t="array" ref="AC168">IF($D168="","",IF(AND(Q168&gt;=0.3,I168="nie",Oprávnené_výdavky_obnova!DN170&gt;=0.3,OR($Q$11=Smrek)),0,IF(AND(Oprávnené_výdavky_obnova!DN170&gt;=0.3,Q168&gt;=0.3),1,0)))</f>
        <v/>
      </c>
      <c r="AD168" s="164" t="str">
        <f t="array" ref="AD168">IF($D168="","",IF(AND(R168&gt;=0.3,I168="nie",Oprávnené_výdavky_obnova!DO170&gt;=0.3,OR($R$11=Smrek)),0,IF(AND(Oprávnené_výdavky_obnova!DO170&gt;=0.3,R168&gt;=0.3),1,0)))</f>
        <v/>
      </c>
      <c r="AE168" s="164" t="str">
        <f t="array" ref="AE168">IF($D168="","",IF(AND(S168&gt;=0.3,I168="nie",Oprávnené_výdavky_obnova!DP170&gt;=0.3,OR($S$11=Smrek)),0,IF(AND(Oprávnené_výdavky_obnova!DP170&gt;=0.3,S168&gt;=0.3),1,0)))</f>
        <v/>
      </c>
      <c r="AF168" s="164">
        <f t="shared" si="17"/>
        <v>0</v>
      </c>
      <c r="AG168" s="164" t="str">
        <f t="array" ref="AG168">IF($D168="","",IF(AND(J168&gt;=0.1,I168="nie",Oprávnené_výdavky_obnova!DG170&gt;=0.1,OR($J$11=Smrek)),0,IF(AND(Oprávnené_výdavky_obnova!DG170&gt;=0.1,J168&gt;=0.1),1,0)))</f>
        <v/>
      </c>
      <c r="AH168" s="164" t="str">
        <f t="array" ref="AH168">IF($D168="","",IF(AND(K168&gt;=0.1,I168="nie",Oprávnené_výdavky_obnova!DH170&gt;=0.1,OR($K$11=Smrek)),0,IF(AND(Oprávnené_výdavky_obnova!DH170&gt;=0.1,K168&gt;=0.1),1,0)))</f>
        <v/>
      </c>
      <c r="AI168" s="164" t="str">
        <f t="array" ref="AI168">IF($D168="","",IF(AND(L168&gt;=0.1,I168="nie",Oprávnené_výdavky_obnova!DI170&gt;=0.1,OR($L$11=Smrek)),0,IF(AND(Oprávnené_výdavky_obnova!DI170&gt;=0.1,L168&gt;=0.1),1,0)))</f>
        <v/>
      </c>
      <c r="AJ168" s="164" t="str">
        <f t="array" ref="AJ168">IF($D168="","",IF(AND(M168&gt;=0.1,I168="nie",Oprávnené_výdavky_obnova!DJ170&gt;=0.1,OR($M$11=Smrek)),0,IF(AND(Oprávnené_výdavky_obnova!DJ170&gt;=0.1,M168&gt;=0.1),1,0)))</f>
        <v/>
      </c>
      <c r="AK168" s="164" t="str">
        <f t="array" ref="AK168">IF($D168="","",IF(AND(N168&gt;=0.1,I168="nie",Oprávnené_výdavky_obnova!DK170&gt;=0.1,OR($N$11=Smrek)),0,IF(AND(Oprávnené_výdavky_obnova!DK170&gt;=0.1,N168&gt;=0.1),1,0)))</f>
        <v/>
      </c>
      <c r="AL168" s="164" t="str">
        <f t="array" ref="AL168">IF($D168="","",IF(AND(O168&gt;=0.1,I168="nie",Oprávnené_výdavky_obnova!DL170&gt;=0.1,OR($O$11=Smrek)),0,IF(AND(Oprávnené_výdavky_obnova!DL170&gt;=0.1,O168&gt;=0.1),1,0)))</f>
        <v/>
      </c>
      <c r="AM168" s="164" t="str">
        <f t="array" ref="AM168">IF($D168="","",IF(AND(P168&gt;=0.1,I168="nie",Oprávnené_výdavky_obnova!DM170&gt;=0.1,OR($P$11=Smrek)),0,IF(AND(Oprávnené_výdavky_obnova!DM170&gt;=0.1,P168&gt;=0.1),1,0)))</f>
        <v/>
      </c>
      <c r="AN168" s="164" t="str">
        <f t="array" ref="AN168">IF($D168="","",IF(AND(Q168&gt;=0.1,I168="nie",Oprávnené_výdavky_obnova!DN170&gt;=0.1,OR($Q$11=Smrek)),0,IF(AND(Oprávnené_výdavky_obnova!DN170&gt;=0.1,Q168&gt;=0.1),1,0)))</f>
        <v/>
      </c>
      <c r="AO168" s="164" t="str">
        <f t="array" ref="AO168">IF($D168="","",IF(AND(R168&gt;=0.1,I168="nie",Oprávnené_výdavky_obnova!DO170&gt;=0.1,OR($R$11=Smrek)),0,IF(AND(Oprávnené_výdavky_obnova!DO170&gt;=0.1,R168&gt;=0.1),1,0)))</f>
        <v/>
      </c>
      <c r="AP168" s="164" t="str">
        <f t="array" ref="AP168">IF($D168="","",IF(AND(S168&gt;=0.1,I168="nie",Oprávnené_výdavky_obnova!DP170&gt;=0.1,OR($S$11=Smrek)),0,IF(AND(Oprávnené_výdavky_obnova!DP170&gt;=0.1,S168&gt;=0.1),1,0)))</f>
        <v/>
      </c>
      <c r="AQ168" s="164">
        <f t="shared" si="18"/>
        <v>0</v>
      </c>
      <c r="AR168" s="132">
        <f t="shared" si="19"/>
        <v>0</v>
      </c>
      <c r="AS168" s="132" t="str">
        <f t="shared" si="20"/>
        <v/>
      </c>
      <c r="AT168" s="164">
        <f>IF(AND(J168="",OR(Oprávnené_výdavky_obnova!CW170&gt;0,Oprávnené_výdavky_obnova!DG170&gt;0)),1,0)</f>
        <v>0</v>
      </c>
      <c r="AU168" s="164">
        <f>IF(AND(K168="",OR(Oprávnené_výdavky_obnova!CX170&gt;0,Oprávnené_výdavky_obnova!DH170&gt;0)),1,0)</f>
        <v>0</v>
      </c>
      <c r="AV168" s="164">
        <f>IF(AND(L168="",OR(Oprávnené_výdavky_obnova!CY170&gt;0,Oprávnené_výdavky_obnova!DI170&gt;0)),1,0)</f>
        <v>0</v>
      </c>
      <c r="AW168" s="164">
        <f>IF(AND(M168="",OR(Oprávnené_výdavky_obnova!CZ170&gt;0,Oprávnené_výdavky_obnova!DJ170&gt;0)),1,0)</f>
        <v>0</v>
      </c>
      <c r="AX168" s="164">
        <f>IF(AND(N168="",OR(Oprávnené_výdavky_obnova!DA170&gt;0,Oprávnené_výdavky_obnova!DK170&gt;0)),1,0)</f>
        <v>0</v>
      </c>
      <c r="AY168" s="164">
        <f>IF(AND(O168="",OR(Oprávnené_výdavky_obnova!DB170&gt;0,Oprávnené_výdavky_obnova!DL170&gt;0)),1,0)</f>
        <v>0</v>
      </c>
      <c r="AZ168" s="164">
        <f>IF(AND(P168="",OR(Oprávnené_výdavky_obnova!DC170&gt;0,Oprávnené_výdavky_obnova!DM170&gt;0)),1,0)</f>
        <v>0</v>
      </c>
      <c r="BA168" s="164">
        <f>IF(AND(Q168="",OR(Oprávnené_výdavky_obnova!DD170&gt;0,Oprávnené_výdavky_obnova!DN170&gt;0)),1,0)</f>
        <v>0</v>
      </c>
      <c r="BB168" s="164">
        <f>IF(AND(R168="",OR(Oprávnené_výdavky_obnova!DE170&gt;0,Oprávnené_výdavky_obnova!DO170&gt;0)),1,0)</f>
        <v>0</v>
      </c>
      <c r="BC168" s="164">
        <f>IF(AND(S168="",OR(Oprávnené_výdavky_obnova!DF170&gt;0,Oprávnené_výdavky_obnova!DP170&gt;0)),1,0)</f>
        <v>0</v>
      </c>
      <c r="BE168" s="132">
        <f t="array" ref="BE168">IF(AND($J$13=Smrek,OR(V168&gt;=0.3,AG168&gt;=0.1)),1,0)</f>
        <v>0</v>
      </c>
      <c r="BF168" s="132">
        <f t="array" ref="BF168">IF(AND($JK168=Smrek,OR(W168&gt;=0.3,AH168&gt;=0.1)),1,0)</f>
        <v>0</v>
      </c>
      <c r="BG168" s="132">
        <f t="array" ref="BG168">IF(AND($L$13=Smrek,OR(X168&gt;=0.3,AI168&gt;=0.1)),1,0)</f>
        <v>0</v>
      </c>
      <c r="BH168" s="132">
        <f t="array" ref="BH168">IF(AND($M$13=Smrek,OR(Y168&gt;=0.3,AJ168&gt;=0.1)),1,0)</f>
        <v>0</v>
      </c>
      <c r="BI168" s="132">
        <f t="array" ref="BI168">IF(AND($N$13=Smrek,OR(Z168&gt;=0.3,AK168&gt;=0.1)),1,0)</f>
        <v>0</v>
      </c>
      <c r="BJ168" s="132">
        <f t="array" ref="BJ168">IF(AND($O$13=Smrek,OR(AA168&gt;=0.3,AL168&gt;=0.1)),1,0)</f>
        <v>0</v>
      </c>
      <c r="BK168" s="132">
        <f t="array" ref="BK168">IF(AND($P$13=Smrek,OR(AB168&gt;=0.3,AM168&gt;=0.1)),1,0)</f>
        <v>0</v>
      </c>
      <c r="BL168" s="132">
        <f t="array" ref="BL168">IF(AND($Q$13=Smrek,OR(AC168&gt;=0.3,AN168&gt;=0.1)),1,0)</f>
        <v>0</v>
      </c>
      <c r="BM168" s="132">
        <f t="array" ref="BM168">IF(AND($R$13=Smrek,OR(AD168&gt;=0.3,AO168&gt;=0.1)),1,0)</f>
        <v>0</v>
      </c>
      <c r="BN168" s="132">
        <f t="array" ref="BN168">IF(AND($S$13=Smrek,OR(AE168&gt;=0.3,AP168&gt;=0.1)),1,0)</f>
        <v>0</v>
      </c>
      <c r="BO168" s="206" t="str">
        <f t="shared" si="21"/>
        <v/>
      </c>
    </row>
    <row r="169" spans="1:67" ht="17.100000000000001" customHeight="1" x14ac:dyDescent="0.25">
      <c r="A169" s="144">
        <v>157</v>
      </c>
      <c r="B169" s="180" t="str">
        <f>IF(Oprávnené_výdavky_obnova!AL171="","",Oprávnené_výdavky_obnova!AN171)</f>
        <v/>
      </c>
      <c r="C169" s="181" t="str">
        <f>IF(Oprávnené_výdavky_obnova!AL171="","",Oprávnené_výdavky_obnova!B171)</f>
        <v/>
      </c>
      <c r="D169" s="182" t="str">
        <f>IF(Oprávnené_výdavky_obnova!AL171="","",Oprávnené_výdavky_obnova!AO171)</f>
        <v/>
      </c>
      <c r="E169" s="182" t="str">
        <f>IF(Oprávnené_výdavky_obnova!AL171="","",Oprávnené_výdavky_obnova!AP171)</f>
        <v/>
      </c>
      <c r="F169" s="182" t="str">
        <f>IF(Oprávnené_výdavky_obnova!AL171="","",Oprávnené_výdavky_obnova!AQ171)</f>
        <v/>
      </c>
      <c r="G169" s="183" t="str">
        <f>IF(Oprávnené_výdavky_obnova!AL171="","",Oprávnené_výdavky_obnova!I171)</f>
        <v/>
      </c>
      <c r="H169" s="208" t="str">
        <f>IF(D169="","",SUMIFS(Oprávnené_výdavky_obnova!$K$15:$K$214,JPRL,BO169,Oprávnené_výdavky_obnova!$J$15:$J$214,Oprávnené_výdavky_obnova!$CC$8)+SUMIFS(Oprávnené_výdavky_obnova!$K$15:$K$214,JPRL,BO169,Oprávnené_výdavky_obnova!$J$15:$J$214,Oprávnené_výdavky_obnova!$CC$9))</f>
        <v/>
      </c>
      <c r="I169" s="179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32">
        <f t="array" ref="T169">IF(AND(D169&lt;&gt;"",OR($J$11=Smrek,$K$11=Smrek,$L$11=Smrek,$M$11=Smrek,$N$11=Smrek,$O$11=Smrek,$P$11=Smrek,$Q$11=Smrek,$R$11=Smrek,$S$11=Smrek)),1,0)</f>
        <v>0</v>
      </c>
      <c r="U169" s="132">
        <f t="shared" si="16"/>
        <v>0</v>
      </c>
      <c r="V169" s="164" t="str">
        <f t="array" ref="V169">IF($D169="","",IF(AND(J169&gt;=0.3,I169="nie",Oprávnené_výdavky_obnova!DG171&gt;=0.3,OR($J$11=Smrek)),0,IF(AND(Oprávnené_výdavky_obnova!DG171&gt;=0.3,J169&gt;=0.3),1,0)))</f>
        <v/>
      </c>
      <c r="W169" s="164" t="str">
        <f t="array" ref="W169">IF($D169="","",IF(AND(K169&gt;=0.3,I169="nie",Oprávnené_výdavky_obnova!DH171&gt;=0.3,OR($K$11=Smrek)),0,IF(AND(Oprávnené_výdavky_obnova!DH171&gt;=0.3,K169&gt;=0.3),1,0)))</f>
        <v/>
      </c>
      <c r="X169" s="164" t="str">
        <f t="array" ref="X169">IF($D169="","",IF(AND(L169&gt;=0.3,I169="nie",Oprávnené_výdavky_obnova!DI171&gt;=0.3,OR($L$11=Smrek)),0,IF(AND(Oprávnené_výdavky_obnova!DI171&gt;=0.3,L169&gt;=0.3),1,0)))</f>
        <v/>
      </c>
      <c r="Y169" s="164" t="str">
        <f t="array" ref="Y169">IF($D169="","",IF(AND(M169&gt;=0.3,I169="nie",Oprávnené_výdavky_obnova!DJ171&gt;=0.3,OR($M$11=Smrek)),0,IF(AND(Oprávnené_výdavky_obnova!DJ171&gt;=0.3,M169&gt;=0.3),1,0)))</f>
        <v/>
      </c>
      <c r="Z169" s="164" t="str">
        <f t="array" ref="Z169">IF($D169="","",IF(AND(N169&gt;=0.3,I169="nie",Oprávnené_výdavky_obnova!DK171&gt;=0.3,OR($N$11=Smrek)),0,IF(AND(Oprávnené_výdavky_obnova!DK171&gt;=0.3,N169&gt;=0.3),1,0)))</f>
        <v/>
      </c>
      <c r="AA169" s="164" t="str">
        <f t="array" ref="AA169">IF($D169="","",IF(AND(O169&gt;=0.3,I169="nie",Oprávnené_výdavky_obnova!DL171&gt;=0.3,OR($O$11=Smrek)),0,IF(AND(Oprávnené_výdavky_obnova!DL171&gt;=0.3,O169&gt;=0.3),1,0)))</f>
        <v/>
      </c>
      <c r="AB169" s="164" t="str">
        <f t="array" ref="AB169">IF($D169="","",IF(AND(P169&gt;=0.3,I169="nie",Oprávnené_výdavky_obnova!DM171&gt;=0.3,OR($P$11=Smrek)),0,IF(AND(Oprávnené_výdavky_obnova!DM171&gt;=0.3,P169&gt;=0.3),1,0)))</f>
        <v/>
      </c>
      <c r="AC169" s="164" t="str">
        <f t="array" ref="AC169">IF($D169="","",IF(AND(Q169&gt;=0.3,I169="nie",Oprávnené_výdavky_obnova!DN171&gt;=0.3,OR($Q$11=Smrek)),0,IF(AND(Oprávnené_výdavky_obnova!DN171&gt;=0.3,Q169&gt;=0.3),1,0)))</f>
        <v/>
      </c>
      <c r="AD169" s="164" t="str">
        <f t="array" ref="AD169">IF($D169="","",IF(AND(R169&gt;=0.3,I169="nie",Oprávnené_výdavky_obnova!DO171&gt;=0.3,OR($R$11=Smrek)),0,IF(AND(Oprávnené_výdavky_obnova!DO171&gt;=0.3,R169&gt;=0.3),1,0)))</f>
        <v/>
      </c>
      <c r="AE169" s="164" t="str">
        <f t="array" ref="AE169">IF($D169="","",IF(AND(S169&gt;=0.3,I169="nie",Oprávnené_výdavky_obnova!DP171&gt;=0.3,OR($S$11=Smrek)),0,IF(AND(Oprávnené_výdavky_obnova!DP171&gt;=0.3,S169&gt;=0.3),1,0)))</f>
        <v/>
      </c>
      <c r="AF169" s="164">
        <f t="shared" si="17"/>
        <v>0</v>
      </c>
      <c r="AG169" s="164" t="str">
        <f t="array" ref="AG169">IF($D169="","",IF(AND(J169&gt;=0.1,I169="nie",Oprávnené_výdavky_obnova!DG171&gt;=0.1,OR($J$11=Smrek)),0,IF(AND(Oprávnené_výdavky_obnova!DG171&gt;=0.1,J169&gt;=0.1),1,0)))</f>
        <v/>
      </c>
      <c r="AH169" s="164" t="str">
        <f t="array" ref="AH169">IF($D169="","",IF(AND(K169&gt;=0.1,I169="nie",Oprávnené_výdavky_obnova!DH171&gt;=0.1,OR($K$11=Smrek)),0,IF(AND(Oprávnené_výdavky_obnova!DH171&gt;=0.1,K169&gt;=0.1),1,0)))</f>
        <v/>
      </c>
      <c r="AI169" s="164" t="str">
        <f t="array" ref="AI169">IF($D169="","",IF(AND(L169&gt;=0.1,I169="nie",Oprávnené_výdavky_obnova!DI171&gt;=0.1,OR($L$11=Smrek)),0,IF(AND(Oprávnené_výdavky_obnova!DI171&gt;=0.1,L169&gt;=0.1),1,0)))</f>
        <v/>
      </c>
      <c r="AJ169" s="164" t="str">
        <f t="array" ref="AJ169">IF($D169="","",IF(AND(M169&gt;=0.1,I169="nie",Oprávnené_výdavky_obnova!DJ171&gt;=0.1,OR($M$11=Smrek)),0,IF(AND(Oprávnené_výdavky_obnova!DJ171&gt;=0.1,M169&gt;=0.1),1,0)))</f>
        <v/>
      </c>
      <c r="AK169" s="164" t="str">
        <f t="array" ref="AK169">IF($D169="","",IF(AND(N169&gt;=0.1,I169="nie",Oprávnené_výdavky_obnova!DK171&gt;=0.1,OR($N$11=Smrek)),0,IF(AND(Oprávnené_výdavky_obnova!DK171&gt;=0.1,N169&gt;=0.1),1,0)))</f>
        <v/>
      </c>
      <c r="AL169" s="164" t="str">
        <f t="array" ref="AL169">IF($D169="","",IF(AND(O169&gt;=0.1,I169="nie",Oprávnené_výdavky_obnova!DL171&gt;=0.1,OR($O$11=Smrek)),0,IF(AND(Oprávnené_výdavky_obnova!DL171&gt;=0.1,O169&gt;=0.1),1,0)))</f>
        <v/>
      </c>
      <c r="AM169" s="164" t="str">
        <f t="array" ref="AM169">IF($D169="","",IF(AND(P169&gt;=0.1,I169="nie",Oprávnené_výdavky_obnova!DM171&gt;=0.1,OR($P$11=Smrek)),0,IF(AND(Oprávnené_výdavky_obnova!DM171&gt;=0.1,P169&gt;=0.1),1,0)))</f>
        <v/>
      </c>
      <c r="AN169" s="164" t="str">
        <f t="array" ref="AN169">IF($D169="","",IF(AND(Q169&gt;=0.1,I169="nie",Oprávnené_výdavky_obnova!DN171&gt;=0.1,OR($Q$11=Smrek)),0,IF(AND(Oprávnené_výdavky_obnova!DN171&gt;=0.1,Q169&gt;=0.1),1,0)))</f>
        <v/>
      </c>
      <c r="AO169" s="164" t="str">
        <f t="array" ref="AO169">IF($D169="","",IF(AND(R169&gt;=0.1,I169="nie",Oprávnené_výdavky_obnova!DO171&gt;=0.1,OR($R$11=Smrek)),0,IF(AND(Oprávnené_výdavky_obnova!DO171&gt;=0.1,R169&gt;=0.1),1,0)))</f>
        <v/>
      </c>
      <c r="AP169" s="164" t="str">
        <f t="array" ref="AP169">IF($D169="","",IF(AND(S169&gt;=0.1,I169="nie",Oprávnené_výdavky_obnova!DP171&gt;=0.1,OR($S$11=Smrek)),0,IF(AND(Oprávnené_výdavky_obnova!DP171&gt;=0.1,S169&gt;=0.1),1,0)))</f>
        <v/>
      </c>
      <c r="AQ169" s="164">
        <f t="shared" si="18"/>
        <v>0</v>
      </c>
      <c r="AR169" s="132">
        <f t="shared" si="19"/>
        <v>0</v>
      </c>
      <c r="AS169" s="132" t="str">
        <f t="shared" si="20"/>
        <v/>
      </c>
      <c r="AT169" s="164">
        <f>IF(AND(J169="",OR(Oprávnené_výdavky_obnova!CW171&gt;0,Oprávnené_výdavky_obnova!DG171&gt;0)),1,0)</f>
        <v>0</v>
      </c>
      <c r="AU169" s="164">
        <f>IF(AND(K169="",OR(Oprávnené_výdavky_obnova!CX171&gt;0,Oprávnené_výdavky_obnova!DH171&gt;0)),1,0)</f>
        <v>0</v>
      </c>
      <c r="AV169" s="164">
        <f>IF(AND(L169="",OR(Oprávnené_výdavky_obnova!CY171&gt;0,Oprávnené_výdavky_obnova!DI171&gt;0)),1,0)</f>
        <v>0</v>
      </c>
      <c r="AW169" s="164">
        <f>IF(AND(M169="",OR(Oprávnené_výdavky_obnova!CZ171&gt;0,Oprávnené_výdavky_obnova!DJ171&gt;0)),1,0)</f>
        <v>0</v>
      </c>
      <c r="AX169" s="164">
        <f>IF(AND(N169="",OR(Oprávnené_výdavky_obnova!DA171&gt;0,Oprávnené_výdavky_obnova!DK171&gt;0)),1,0)</f>
        <v>0</v>
      </c>
      <c r="AY169" s="164">
        <f>IF(AND(O169="",OR(Oprávnené_výdavky_obnova!DB171&gt;0,Oprávnené_výdavky_obnova!DL171&gt;0)),1,0)</f>
        <v>0</v>
      </c>
      <c r="AZ169" s="164">
        <f>IF(AND(P169="",OR(Oprávnené_výdavky_obnova!DC171&gt;0,Oprávnené_výdavky_obnova!DM171&gt;0)),1,0)</f>
        <v>0</v>
      </c>
      <c r="BA169" s="164">
        <f>IF(AND(Q169="",OR(Oprávnené_výdavky_obnova!DD171&gt;0,Oprávnené_výdavky_obnova!DN171&gt;0)),1,0)</f>
        <v>0</v>
      </c>
      <c r="BB169" s="164">
        <f>IF(AND(R169="",OR(Oprávnené_výdavky_obnova!DE171&gt;0,Oprávnené_výdavky_obnova!DO171&gt;0)),1,0)</f>
        <v>0</v>
      </c>
      <c r="BC169" s="164">
        <f>IF(AND(S169="",OR(Oprávnené_výdavky_obnova!DF171&gt;0,Oprávnené_výdavky_obnova!DP171&gt;0)),1,0)</f>
        <v>0</v>
      </c>
      <c r="BE169" s="132">
        <f t="array" ref="BE169">IF(AND($J$13=Smrek,OR(V169&gt;=0.3,AG169&gt;=0.1)),1,0)</f>
        <v>0</v>
      </c>
      <c r="BF169" s="132">
        <f t="array" ref="BF169">IF(AND($JK169=Smrek,OR(W169&gt;=0.3,AH169&gt;=0.1)),1,0)</f>
        <v>0</v>
      </c>
      <c r="BG169" s="132">
        <f t="array" ref="BG169">IF(AND($L$13=Smrek,OR(X169&gt;=0.3,AI169&gt;=0.1)),1,0)</f>
        <v>0</v>
      </c>
      <c r="BH169" s="132">
        <f t="array" ref="BH169">IF(AND($M$13=Smrek,OR(Y169&gt;=0.3,AJ169&gt;=0.1)),1,0)</f>
        <v>0</v>
      </c>
      <c r="BI169" s="132">
        <f t="array" ref="BI169">IF(AND($N$13=Smrek,OR(Z169&gt;=0.3,AK169&gt;=0.1)),1,0)</f>
        <v>0</v>
      </c>
      <c r="BJ169" s="132">
        <f t="array" ref="BJ169">IF(AND($O$13=Smrek,OR(AA169&gt;=0.3,AL169&gt;=0.1)),1,0)</f>
        <v>0</v>
      </c>
      <c r="BK169" s="132">
        <f t="array" ref="BK169">IF(AND($P$13=Smrek,OR(AB169&gt;=0.3,AM169&gt;=0.1)),1,0)</f>
        <v>0</v>
      </c>
      <c r="BL169" s="132">
        <f t="array" ref="BL169">IF(AND($Q$13=Smrek,OR(AC169&gt;=0.3,AN169&gt;=0.1)),1,0)</f>
        <v>0</v>
      </c>
      <c r="BM169" s="132">
        <f t="array" ref="BM169">IF(AND($R$13=Smrek,OR(AD169&gt;=0.3,AO169&gt;=0.1)),1,0)</f>
        <v>0</v>
      </c>
      <c r="BN169" s="132">
        <f t="array" ref="BN169">IF(AND($S$13=Smrek,OR(AE169&gt;=0.3,AP169&gt;=0.1)),1,0)</f>
        <v>0</v>
      </c>
      <c r="BO169" s="206" t="str">
        <f t="shared" si="21"/>
        <v/>
      </c>
    </row>
    <row r="170" spans="1:67" ht="17.100000000000001" customHeight="1" x14ac:dyDescent="0.25">
      <c r="A170" s="144">
        <v>158</v>
      </c>
      <c r="B170" s="180" t="str">
        <f>IF(Oprávnené_výdavky_obnova!AL172="","",Oprávnené_výdavky_obnova!AN172)</f>
        <v/>
      </c>
      <c r="C170" s="181" t="str">
        <f>IF(Oprávnené_výdavky_obnova!AL172="","",Oprávnené_výdavky_obnova!B172)</f>
        <v/>
      </c>
      <c r="D170" s="182" t="str">
        <f>IF(Oprávnené_výdavky_obnova!AL172="","",Oprávnené_výdavky_obnova!AO172)</f>
        <v/>
      </c>
      <c r="E170" s="182" t="str">
        <f>IF(Oprávnené_výdavky_obnova!AL172="","",Oprávnené_výdavky_obnova!AP172)</f>
        <v/>
      </c>
      <c r="F170" s="182" t="str">
        <f>IF(Oprávnené_výdavky_obnova!AL172="","",Oprávnené_výdavky_obnova!AQ172)</f>
        <v/>
      </c>
      <c r="G170" s="183" t="str">
        <f>IF(Oprávnené_výdavky_obnova!AL172="","",Oprávnené_výdavky_obnova!I172)</f>
        <v/>
      </c>
      <c r="H170" s="208" t="str">
        <f>IF(D170="","",SUMIFS(Oprávnené_výdavky_obnova!$K$15:$K$214,JPRL,BO170,Oprávnené_výdavky_obnova!$J$15:$J$214,Oprávnené_výdavky_obnova!$CC$8)+SUMIFS(Oprávnené_výdavky_obnova!$K$15:$K$214,JPRL,BO170,Oprávnené_výdavky_obnova!$J$15:$J$214,Oprávnené_výdavky_obnova!$CC$9))</f>
        <v/>
      </c>
      <c r="I170" s="179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32">
        <f t="array" ref="T170">IF(AND(D170&lt;&gt;"",OR($J$11=Smrek,$K$11=Smrek,$L$11=Smrek,$M$11=Smrek,$N$11=Smrek,$O$11=Smrek,$P$11=Smrek,$Q$11=Smrek,$R$11=Smrek,$S$11=Smrek)),1,0)</f>
        <v>0</v>
      </c>
      <c r="U170" s="132">
        <f t="shared" si="16"/>
        <v>0</v>
      </c>
      <c r="V170" s="164" t="str">
        <f t="array" ref="V170">IF($D170="","",IF(AND(J170&gt;=0.3,I170="nie",Oprávnené_výdavky_obnova!DG172&gt;=0.3,OR($J$11=Smrek)),0,IF(AND(Oprávnené_výdavky_obnova!DG172&gt;=0.3,J170&gt;=0.3),1,0)))</f>
        <v/>
      </c>
      <c r="W170" s="164" t="str">
        <f t="array" ref="W170">IF($D170="","",IF(AND(K170&gt;=0.3,I170="nie",Oprávnené_výdavky_obnova!DH172&gt;=0.3,OR($K$11=Smrek)),0,IF(AND(Oprávnené_výdavky_obnova!DH172&gt;=0.3,K170&gt;=0.3),1,0)))</f>
        <v/>
      </c>
      <c r="X170" s="164" t="str">
        <f t="array" ref="X170">IF($D170="","",IF(AND(L170&gt;=0.3,I170="nie",Oprávnené_výdavky_obnova!DI172&gt;=0.3,OR($L$11=Smrek)),0,IF(AND(Oprávnené_výdavky_obnova!DI172&gt;=0.3,L170&gt;=0.3),1,0)))</f>
        <v/>
      </c>
      <c r="Y170" s="164" t="str">
        <f t="array" ref="Y170">IF($D170="","",IF(AND(M170&gt;=0.3,I170="nie",Oprávnené_výdavky_obnova!DJ172&gt;=0.3,OR($M$11=Smrek)),0,IF(AND(Oprávnené_výdavky_obnova!DJ172&gt;=0.3,M170&gt;=0.3),1,0)))</f>
        <v/>
      </c>
      <c r="Z170" s="164" t="str">
        <f t="array" ref="Z170">IF($D170="","",IF(AND(N170&gt;=0.3,I170="nie",Oprávnené_výdavky_obnova!DK172&gt;=0.3,OR($N$11=Smrek)),0,IF(AND(Oprávnené_výdavky_obnova!DK172&gt;=0.3,N170&gt;=0.3),1,0)))</f>
        <v/>
      </c>
      <c r="AA170" s="164" t="str">
        <f t="array" ref="AA170">IF($D170="","",IF(AND(O170&gt;=0.3,I170="nie",Oprávnené_výdavky_obnova!DL172&gt;=0.3,OR($O$11=Smrek)),0,IF(AND(Oprávnené_výdavky_obnova!DL172&gt;=0.3,O170&gt;=0.3),1,0)))</f>
        <v/>
      </c>
      <c r="AB170" s="164" t="str">
        <f t="array" ref="AB170">IF($D170="","",IF(AND(P170&gt;=0.3,I170="nie",Oprávnené_výdavky_obnova!DM172&gt;=0.3,OR($P$11=Smrek)),0,IF(AND(Oprávnené_výdavky_obnova!DM172&gt;=0.3,P170&gt;=0.3),1,0)))</f>
        <v/>
      </c>
      <c r="AC170" s="164" t="str">
        <f t="array" ref="AC170">IF($D170="","",IF(AND(Q170&gt;=0.3,I170="nie",Oprávnené_výdavky_obnova!DN172&gt;=0.3,OR($Q$11=Smrek)),0,IF(AND(Oprávnené_výdavky_obnova!DN172&gt;=0.3,Q170&gt;=0.3),1,0)))</f>
        <v/>
      </c>
      <c r="AD170" s="164" t="str">
        <f t="array" ref="AD170">IF($D170="","",IF(AND(R170&gt;=0.3,I170="nie",Oprávnené_výdavky_obnova!DO172&gt;=0.3,OR($R$11=Smrek)),0,IF(AND(Oprávnené_výdavky_obnova!DO172&gt;=0.3,R170&gt;=0.3),1,0)))</f>
        <v/>
      </c>
      <c r="AE170" s="164" t="str">
        <f t="array" ref="AE170">IF($D170="","",IF(AND(S170&gt;=0.3,I170="nie",Oprávnené_výdavky_obnova!DP172&gt;=0.3,OR($S$11=Smrek)),0,IF(AND(Oprávnené_výdavky_obnova!DP172&gt;=0.3,S170&gt;=0.3),1,0)))</f>
        <v/>
      </c>
      <c r="AF170" s="164">
        <f t="shared" si="17"/>
        <v>0</v>
      </c>
      <c r="AG170" s="164" t="str">
        <f t="array" ref="AG170">IF($D170="","",IF(AND(J170&gt;=0.1,I170="nie",Oprávnené_výdavky_obnova!DG172&gt;=0.1,OR($J$11=Smrek)),0,IF(AND(Oprávnené_výdavky_obnova!DG172&gt;=0.1,J170&gt;=0.1),1,0)))</f>
        <v/>
      </c>
      <c r="AH170" s="164" t="str">
        <f t="array" ref="AH170">IF($D170="","",IF(AND(K170&gt;=0.1,I170="nie",Oprávnené_výdavky_obnova!DH172&gt;=0.1,OR($K$11=Smrek)),0,IF(AND(Oprávnené_výdavky_obnova!DH172&gt;=0.1,K170&gt;=0.1),1,0)))</f>
        <v/>
      </c>
      <c r="AI170" s="164" t="str">
        <f t="array" ref="AI170">IF($D170="","",IF(AND(L170&gt;=0.1,I170="nie",Oprávnené_výdavky_obnova!DI172&gt;=0.1,OR($L$11=Smrek)),0,IF(AND(Oprávnené_výdavky_obnova!DI172&gt;=0.1,L170&gt;=0.1),1,0)))</f>
        <v/>
      </c>
      <c r="AJ170" s="164" t="str">
        <f t="array" ref="AJ170">IF($D170="","",IF(AND(M170&gt;=0.1,I170="nie",Oprávnené_výdavky_obnova!DJ172&gt;=0.1,OR($M$11=Smrek)),0,IF(AND(Oprávnené_výdavky_obnova!DJ172&gt;=0.1,M170&gt;=0.1),1,0)))</f>
        <v/>
      </c>
      <c r="AK170" s="164" t="str">
        <f t="array" ref="AK170">IF($D170="","",IF(AND(N170&gt;=0.1,I170="nie",Oprávnené_výdavky_obnova!DK172&gt;=0.1,OR($N$11=Smrek)),0,IF(AND(Oprávnené_výdavky_obnova!DK172&gt;=0.1,N170&gt;=0.1),1,0)))</f>
        <v/>
      </c>
      <c r="AL170" s="164" t="str">
        <f t="array" ref="AL170">IF($D170="","",IF(AND(O170&gt;=0.1,I170="nie",Oprávnené_výdavky_obnova!DL172&gt;=0.1,OR($O$11=Smrek)),0,IF(AND(Oprávnené_výdavky_obnova!DL172&gt;=0.1,O170&gt;=0.1),1,0)))</f>
        <v/>
      </c>
      <c r="AM170" s="164" t="str">
        <f t="array" ref="AM170">IF($D170="","",IF(AND(P170&gt;=0.1,I170="nie",Oprávnené_výdavky_obnova!DM172&gt;=0.1,OR($P$11=Smrek)),0,IF(AND(Oprávnené_výdavky_obnova!DM172&gt;=0.1,P170&gt;=0.1),1,0)))</f>
        <v/>
      </c>
      <c r="AN170" s="164" t="str">
        <f t="array" ref="AN170">IF($D170="","",IF(AND(Q170&gt;=0.1,I170="nie",Oprávnené_výdavky_obnova!DN172&gt;=0.1,OR($Q$11=Smrek)),0,IF(AND(Oprávnené_výdavky_obnova!DN172&gt;=0.1,Q170&gt;=0.1),1,0)))</f>
        <v/>
      </c>
      <c r="AO170" s="164" t="str">
        <f t="array" ref="AO170">IF($D170="","",IF(AND(R170&gt;=0.1,I170="nie",Oprávnené_výdavky_obnova!DO172&gt;=0.1,OR($R$11=Smrek)),0,IF(AND(Oprávnené_výdavky_obnova!DO172&gt;=0.1,R170&gt;=0.1),1,0)))</f>
        <v/>
      </c>
      <c r="AP170" s="164" t="str">
        <f t="array" ref="AP170">IF($D170="","",IF(AND(S170&gt;=0.1,I170="nie",Oprávnené_výdavky_obnova!DP172&gt;=0.1,OR($S$11=Smrek)),0,IF(AND(Oprávnené_výdavky_obnova!DP172&gt;=0.1,S170&gt;=0.1),1,0)))</f>
        <v/>
      </c>
      <c r="AQ170" s="164">
        <f t="shared" si="18"/>
        <v>0</v>
      </c>
      <c r="AR170" s="132">
        <f t="shared" si="19"/>
        <v>0</v>
      </c>
      <c r="AS170" s="132" t="str">
        <f t="shared" si="20"/>
        <v/>
      </c>
      <c r="AT170" s="164">
        <f>IF(AND(J170="",OR(Oprávnené_výdavky_obnova!CW172&gt;0,Oprávnené_výdavky_obnova!DG172&gt;0)),1,0)</f>
        <v>0</v>
      </c>
      <c r="AU170" s="164">
        <f>IF(AND(K170="",OR(Oprávnené_výdavky_obnova!CX172&gt;0,Oprávnené_výdavky_obnova!DH172&gt;0)),1,0)</f>
        <v>0</v>
      </c>
      <c r="AV170" s="164">
        <f>IF(AND(L170="",OR(Oprávnené_výdavky_obnova!CY172&gt;0,Oprávnené_výdavky_obnova!DI172&gt;0)),1,0)</f>
        <v>0</v>
      </c>
      <c r="AW170" s="164">
        <f>IF(AND(M170="",OR(Oprávnené_výdavky_obnova!CZ172&gt;0,Oprávnené_výdavky_obnova!DJ172&gt;0)),1,0)</f>
        <v>0</v>
      </c>
      <c r="AX170" s="164">
        <f>IF(AND(N170="",OR(Oprávnené_výdavky_obnova!DA172&gt;0,Oprávnené_výdavky_obnova!DK172&gt;0)),1,0)</f>
        <v>0</v>
      </c>
      <c r="AY170" s="164">
        <f>IF(AND(O170="",OR(Oprávnené_výdavky_obnova!DB172&gt;0,Oprávnené_výdavky_obnova!DL172&gt;0)),1,0)</f>
        <v>0</v>
      </c>
      <c r="AZ170" s="164">
        <f>IF(AND(P170="",OR(Oprávnené_výdavky_obnova!DC172&gt;0,Oprávnené_výdavky_obnova!DM172&gt;0)),1,0)</f>
        <v>0</v>
      </c>
      <c r="BA170" s="164">
        <f>IF(AND(Q170="",OR(Oprávnené_výdavky_obnova!DD172&gt;0,Oprávnené_výdavky_obnova!DN172&gt;0)),1,0)</f>
        <v>0</v>
      </c>
      <c r="BB170" s="164">
        <f>IF(AND(R170="",OR(Oprávnené_výdavky_obnova!DE172&gt;0,Oprávnené_výdavky_obnova!DO172&gt;0)),1,0)</f>
        <v>0</v>
      </c>
      <c r="BC170" s="164">
        <f>IF(AND(S170="",OR(Oprávnené_výdavky_obnova!DF172&gt;0,Oprávnené_výdavky_obnova!DP172&gt;0)),1,0)</f>
        <v>0</v>
      </c>
      <c r="BE170" s="132">
        <f t="array" ref="BE170">IF(AND($J$13=Smrek,OR(V170&gt;=0.3,AG170&gt;=0.1)),1,0)</f>
        <v>0</v>
      </c>
      <c r="BF170" s="132">
        <f t="array" ref="BF170">IF(AND($JK170=Smrek,OR(W170&gt;=0.3,AH170&gt;=0.1)),1,0)</f>
        <v>0</v>
      </c>
      <c r="BG170" s="132">
        <f t="array" ref="BG170">IF(AND($L$13=Smrek,OR(X170&gt;=0.3,AI170&gt;=0.1)),1,0)</f>
        <v>0</v>
      </c>
      <c r="BH170" s="132">
        <f t="array" ref="BH170">IF(AND($M$13=Smrek,OR(Y170&gt;=0.3,AJ170&gt;=0.1)),1,0)</f>
        <v>0</v>
      </c>
      <c r="BI170" s="132">
        <f t="array" ref="BI170">IF(AND($N$13=Smrek,OR(Z170&gt;=0.3,AK170&gt;=0.1)),1,0)</f>
        <v>0</v>
      </c>
      <c r="BJ170" s="132">
        <f t="array" ref="BJ170">IF(AND($O$13=Smrek,OR(AA170&gt;=0.3,AL170&gt;=0.1)),1,0)</f>
        <v>0</v>
      </c>
      <c r="BK170" s="132">
        <f t="array" ref="BK170">IF(AND($P$13=Smrek,OR(AB170&gt;=0.3,AM170&gt;=0.1)),1,0)</f>
        <v>0</v>
      </c>
      <c r="BL170" s="132">
        <f t="array" ref="BL170">IF(AND($Q$13=Smrek,OR(AC170&gt;=0.3,AN170&gt;=0.1)),1,0)</f>
        <v>0</v>
      </c>
      <c r="BM170" s="132">
        <f t="array" ref="BM170">IF(AND($R$13=Smrek,OR(AD170&gt;=0.3,AO170&gt;=0.1)),1,0)</f>
        <v>0</v>
      </c>
      <c r="BN170" s="132">
        <f t="array" ref="BN170">IF(AND($S$13=Smrek,OR(AE170&gt;=0.3,AP170&gt;=0.1)),1,0)</f>
        <v>0</v>
      </c>
      <c r="BO170" s="206" t="str">
        <f t="shared" si="21"/>
        <v/>
      </c>
    </row>
    <row r="171" spans="1:67" ht="17.100000000000001" customHeight="1" x14ac:dyDescent="0.25">
      <c r="A171" s="144">
        <v>159</v>
      </c>
      <c r="B171" s="180" t="str">
        <f>IF(Oprávnené_výdavky_obnova!AL173="","",Oprávnené_výdavky_obnova!AN173)</f>
        <v/>
      </c>
      <c r="C171" s="181" t="str">
        <f>IF(Oprávnené_výdavky_obnova!AL173="","",Oprávnené_výdavky_obnova!B173)</f>
        <v/>
      </c>
      <c r="D171" s="182" t="str">
        <f>IF(Oprávnené_výdavky_obnova!AL173="","",Oprávnené_výdavky_obnova!AO173)</f>
        <v/>
      </c>
      <c r="E171" s="182" t="str">
        <f>IF(Oprávnené_výdavky_obnova!AL173="","",Oprávnené_výdavky_obnova!AP173)</f>
        <v/>
      </c>
      <c r="F171" s="182" t="str">
        <f>IF(Oprávnené_výdavky_obnova!AL173="","",Oprávnené_výdavky_obnova!AQ173)</f>
        <v/>
      </c>
      <c r="G171" s="183" t="str">
        <f>IF(Oprávnené_výdavky_obnova!AL173="","",Oprávnené_výdavky_obnova!I173)</f>
        <v/>
      </c>
      <c r="H171" s="208" t="str">
        <f>IF(D171="","",SUMIFS(Oprávnené_výdavky_obnova!$K$15:$K$214,JPRL,BO171,Oprávnené_výdavky_obnova!$J$15:$J$214,Oprávnené_výdavky_obnova!$CC$8)+SUMIFS(Oprávnené_výdavky_obnova!$K$15:$K$214,JPRL,BO171,Oprávnené_výdavky_obnova!$J$15:$J$214,Oprávnené_výdavky_obnova!$CC$9))</f>
        <v/>
      </c>
      <c r="I171" s="179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32">
        <f t="array" ref="T171">IF(AND(D171&lt;&gt;"",OR($J$11=Smrek,$K$11=Smrek,$L$11=Smrek,$M$11=Smrek,$N$11=Smrek,$O$11=Smrek,$P$11=Smrek,$Q$11=Smrek,$R$11=Smrek,$S$11=Smrek)),1,0)</f>
        <v>0</v>
      </c>
      <c r="U171" s="132">
        <f t="shared" si="16"/>
        <v>0</v>
      </c>
      <c r="V171" s="164" t="str">
        <f t="array" ref="V171">IF($D171="","",IF(AND(J171&gt;=0.3,I171="nie",Oprávnené_výdavky_obnova!DG173&gt;=0.3,OR($J$11=Smrek)),0,IF(AND(Oprávnené_výdavky_obnova!DG173&gt;=0.3,J171&gt;=0.3),1,0)))</f>
        <v/>
      </c>
      <c r="W171" s="164" t="str">
        <f t="array" ref="W171">IF($D171="","",IF(AND(K171&gt;=0.3,I171="nie",Oprávnené_výdavky_obnova!DH173&gt;=0.3,OR($K$11=Smrek)),0,IF(AND(Oprávnené_výdavky_obnova!DH173&gt;=0.3,K171&gt;=0.3),1,0)))</f>
        <v/>
      </c>
      <c r="X171" s="164" t="str">
        <f t="array" ref="X171">IF($D171="","",IF(AND(L171&gt;=0.3,I171="nie",Oprávnené_výdavky_obnova!DI173&gt;=0.3,OR($L$11=Smrek)),0,IF(AND(Oprávnené_výdavky_obnova!DI173&gt;=0.3,L171&gt;=0.3),1,0)))</f>
        <v/>
      </c>
      <c r="Y171" s="164" t="str">
        <f t="array" ref="Y171">IF($D171="","",IF(AND(M171&gt;=0.3,I171="nie",Oprávnené_výdavky_obnova!DJ173&gt;=0.3,OR($M$11=Smrek)),0,IF(AND(Oprávnené_výdavky_obnova!DJ173&gt;=0.3,M171&gt;=0.3),1,0)))</f>
        <v/>
      </c>
      <c r="Z171" s="164" t="str">
        <f t="array" ref="Z171">IF($D171="","",IF(AND(N171&gt;=0.3,I171="nie",Oprávnené_výdavky_obnova!DK173&gt;=0.3,OR($N$11=Smrek)),0,IF(AND(Oprávnené_výdavky_obnova!DK173&gt;=0.3,N171&gt;=0.3),1,0)))</f>
        <v/>
      </c>
      <c r="AA171" s="164" t="str">
        <f t="array" ref="AA171">IF($D171="","",IF(AND(O171&gt;=0.3,I171="nie",Oprávnené_výdavky_obnova!DL173&gt;=0.3,OR($O$11=Smrek)),0,IF(AND(Oprávnené_výdavky_obnova!DL173&gt;=0.3,O171&gt;=0.3),1,0)))</f>
        <v/>
      </c>
      <c r="AB171" s="164" t="str">
        <f t="array" ref="AB171">IF($D171="","",IF(AND(P171&gt;=0.3,I171="nie",Oprávnené_výdavky_obnova!DM173&gt;=0.3,OR($P$11=Smrek)),0,IF(AND(Oprávnené_výdavky_obnova!DM173&gt;=0.3,P171&gt;=0.3),1,0)))</f>
        <v/>
      </c>
      <c r="AC171" s="164" t="str">
        <f t="array" ref="AC171">IF($D171="","",IF(AND(Q171&gt;=0.3,I171="nie",Oprávnené_výdavky_obnova!DN173&gt;=0.3,OR($Q$11=Smrek)),0,IF(AND(Oprávnené_výdavky_obnova!DN173&gt;=0.3,Q171&gt;=0.3),1,0)))</f>
        <v/>
      </c>
      <c r="AD171" s="164" t="str">
        <f t="array" ref="AD171">IF($D171="","",IF(AND(R171&gt;=0.3,I171="nie",Oprávnené_výdavky_obnova!DO173&gt;=0.3,OR($R$11=Smrek)),0,IF(AND(Oprávnené_výdavky_obnova!DO173&gt;=0.3,R171&gt;=0.3),1,0)))</f>
        <v/>
      </c>
      <c r="AE171" s="164" t="str">
        <f t="array" ref="AE171">IF($D171="","",IF(AND(S171&gt;=0.3,I171="nie",Oprávnené_výdavky_obnova!DP173&gt;=0.3,OR($S$11=Smrek)),0,IF(AND(Oprávnené_výdavky_obnova!DP173&gt;=0.3,S171&gt;=0.3),1,0)))</f>
        <v/>
      </c>
      <c r="AF171" s="164">
        <f t="shared" si="17"/>
        <v>0</v>
      </c>
      <c r="AG171" s="164" t="str">
        <f t="array" ref="AG171">IF($D171="","",IF(AND(J171&gt;=0.1,I171="nie",Oprávnené_výdavky_obnova!DG173&gt;=0.1,OR($J$11=Smrek)),0,IF(AND(Oprávnené_výdavky_obnova!DG173&gt;=0.1,J171&gt;=0.1),1,0)))</f>
        <v/>
      </c>
      <c r="AH171" s="164" t="str">
        <f t="array" ref="AH171">IF($D171="","",IF(AND(K171&gt;=0.1,I171="nie",Oprávnené_výdavky_obnova!DH173&gt;=0.1,OR($K$11=Smrek)),0,IF(AND(Oprávnené_výdavky_obnova!DH173&gt;=0.1,K171&gt;=0.1),1,0)))</f>
        <v/>
      </c>
      <c r="AI171" s="164" t="str">
        <f t="array" ref="AI171">IF($D171="","",IF(AND(L171&gt;=0.1,I171="nie",Oprávnené_výdavky_obnova!DI173&gt;=0.1,OR($L$11=Smrek)),0,IF(AND(Oprávnené_výdavky_obnova!DI173&gt;=0.1,L171&gt;=0.1),1,0)))</f>
        <v/>
      </c>
      <c r="AJ171" s="164" t="str">
        <f t="array" ref="AJ171">IF($D171="","",IF(AND(M171&gt;=0.1,I171="nie",Oprávnené_výdavky_obnova!DJ173&gt;=0.1,OR($M$11=Smrek)),0,IF(AND(Oprávnené_výdavky_obnova!DJ173&gt;=0.1,M171&gt;=0.1),1,0)))</f>
        <v/>
      </c>
      <c r="AK171" s="164" t="str">
        <f t="array" ref="AK171">IF($D171="","",IF(AND(N171&gt;=0.1,I171="nie",Oprávnené_výdavky_obnova!DK173&gt;=0.1,OR($N$11=Smrek)),0,IF(AND(Oprávnené_výdavky_obnova!DK173&gt;=0.1,N171&gt;=0.1),1,0)))</f>
        <v/>
      </c>
      <c r="AL171" s="164" t="str">
        <f t="array" ref="AL171">IF($D171="","",IF(AND(O171&gt;=0.1,I171="nie",Oprávnené_výdavky_obnova!DL173&gt;=0.1,OR($O$11=Smrek)),0,IF(AND(Oprávnené_výdavky_obnova!DL173&gt;=0.1,O171&gt;=0.1),1,0)))</f>
        <v/>
      </c>
      <c r="AM171" s="164" t="str">
        <f t="array" ref="AM171">IF($D171="","",IF(AND(P171&gt;=0.1,I171="nie",Oprávnené_výdavky_obnova!DM173&gt;=0.1,OR($P$11=Smrek)),0,IF(AND(Oprávnené_výdavky_obnova!DM173&gt;=0.1,P171&gt;=0.1),1,0)))</f>
        <v/>
      </c>
      <c r="AN171" s="164" t="str">
        <f t="array" ref="AN171">IF($D171="","",IF(AND(Q171&gt;=0.1,I171="nie",Oprávnené_výdavky_obnova!DN173&gt;=0.1,OR($Q$11=Smrek)),0,IF(AND(Oprávnené_výdavky_obnova!DN173&gt;=0.1,Q171&gt;=0.1),1,0)))</f>
        <v/>
      </c>
      <c r="AO171" s="164" t="str">
        <f t="array" ref="AO171">IF($D171="","",IF(AND(R171&gt;=0.1,I171="nie",Oprávnené_výdavky_obnova!DO173&gt;=0.1,OR($R$11=Smrek)),0,IF(AND(Oprávnené_výdavky_obnova!DO173&gt;=0.1,R171&gt;=0.1),1,0)))</f>
        <v/>
      </c>
      <c r="AP171" s="164" t="str">
        <f t="array" ref="AP171">IF($D171="","",IF(AND(S171&gt;=0.1,I171="nie",Oprávnené_výdavky_obnova!DP173&gt;=0.1,OR($S$11=Smrek)),0,IF(AND(Oprávnené_výdavky_obnova!DP173&gt;=0.1,S171&gt;=0.1),1,0)))</f>
        <v/>
      </c>
      <c r="AQ171" s="164">
        <f t="shared" si="18"/>
        <v>0</v>
      </c>
      <c r="AR171" s="132">
        <f t="shared" si="19"/>
        <v>0</v>
      </c>
      <c r="AS171" s="132" t="str">
        <f t="shared" si="20"/>
        <v/>
      </c>
      <c r="AT171" s="164">
        <f>IF(AND(J171="",OR(Oprávnené_výdavky_obnova!CW173&gt;0,Oprávnené_výdavky_obnova!DG173&gt;0)),1,0)</f>
        <v>0</v>
      </c>
      <c r="AU171" s="164">
        <f>IF(AND(K171="",OR(Oprávnené_výdavky_obnova!CX173&gt;0,Oprávnené_výdavky_obnova!DH173&gt;0)),1,0)</f>
        <v>0</v>
      </c>
      <c r="AV171" s="164">
        <f>IF(AND(L171="",OR(Oprávnené_výdavky_obnova!CY173&gt;0,Oprávnené_výdavky_obnova!DI173&gt;0)),1,0)</f>
        <v>0</v>
      </c>
      <c r="AW171" s="164">
        <f>IF(AND(M171="",OR(Oprávnené_výdavky_obnova!CZ173&gt;0,Oprávnené_výdavky_obnova!DJ173&gt;0)),1,0)</f>
        <v>0</v>
      </c>
      <c r="AX171" s="164">
        <f>IF(AND(N171="",OR(Oprávnené_výdavky_obnova!DA173&gt;0,Oprávnené_výdavky_obnova!DK173&gt;0)),1,0)</f>
        <v>0</v>
      </c>
      <c r="AY171" s="164">
        <f>IF(AND(O171="",OR(Oprávnené_výdavky_obnova!DB173&gt;0,Oprávnené_výdavky_obnova!DL173&gt;0)),1,0)</f>
        <v>0</v>
      </c>
      <c r="AZ171" s="164">
        <f>IF(AND(P171="",OR(Oprávnené_výdavky_obnova!DC173&gt;0,Oprávnené_výdavky_obnova!DM173&gt;0)),1,0)</f>
        <v>0</v>
      </c>
      <c r="BA171" s="164">
        <f>IF(AND(Q171="",OR(Oprávnené_výdavky_obnova!DD173&gt;0,Oprávnené_výdavky_obnova!DN173&gt;0)),1,0)</f>
        <v>0</v>
      </c>
      <c r="BB171" s="164">
        <f>IF(AND(R171="",OR(Oprávnené_výdavky_obnova!DE173&gt;0,Oprávnené_výdavky_obnova!DO173&gt;0)),1,0)</f>
        <v>0</v>
      </c>
      <c r="BC171" s="164">
        <f>IF(AND(S171="",OR(Oprávnené_výdavky_obnova!DF173&gt;0,Oprávnené_výdavky_obnova!DP173&gt;0)),1,0)</f>
        <v>0</v>
      </c>
      <c r="BE171" s="132">
        <f t="array" ref="BE171">IF(AND($J$13=Smrek,OR(V171&gt;=0.3,AG171&gt;=0.1)),1,0)</f>
        <v>0</v>
      </c>
      <c r="BF171" s="132">
        <f t="array" ref="BF171">IF(AND($JK171=Smrek,OR(W171&gt;=0.3,AH171&gt;=0.1)),1,0)</f>
        <v>0</v>
      </c>
      <c r="BG171" s="132">
        <f t="array" ref="BG171">IF(AND($L$13=Smrek,OR(X171&gt;=0.3,AI171&gt;=0.1)),1,0)</f>
        <v>0</v>
      </c>
      <c r="BH171" s="132">
        <f t="array" ref="BH171">IF(AND($M$13=Smrek,OR(Y171&gt;=0.3,AJ171&gt;=0.1)),1,0)</f>
        <v>0</v>
      </c>
      <c r="BI171" s="132">
        <f t="array" ref="BI171">IF(AND($N$13=Smrek,OR(Z171&gt;=0.3,AK171&gt;=0.1)),1,0)</f>
        <v>0</v>
      </c>
      <c r="BJ171" s="132">
        <f t="array" ref="BJ171">IF(AND($O$13=Smrek,OR(AA171&gt;=0.3,AL171&gt;=0.1)),1,0)</f>
        <v>0</v>
      </c>
      <c r="BK171" s="132">
        <f t="array" ref="BK171">IF(AND($P$13=Smrek,OR(AB171&gt;=0.3,AM171&gt;=0.1)),1,0)</f>
        <v>0</v>
      </c>
      <c r="BL171" s="132">
        <f t="array" ref="BL171">IF(AND($Q$13=Smrek,OR(AC171&gt;=0.3,AN171&gt;=0.1)),1,0)</f>
        <v>0</v>
      </c>
      <c r="BM171" s="132">
        <f t="array" ref="BM171">IF(AND($R$13=Smrek,OR(AD171&gt;=0.3,AO171&gt;=0.1)),1,0)</f>
        <v>0</v>
      </c>
      <c r="BN171" s="132">
        <f t="array" ref="BN171">IF(AND($S$13=Smrek,OR(AE171&gt;=0.3,AP171&gt;=0.1)),1,0)</f>
        <v>0</v>
      </c>
      <c r="BO171" s="206" t="str">
        <f t="shared" si="21"/>
        <v/>
      </c>
    </row>
    <row r="172" spans="1:67" ht="17.100000000000001" customHeight="1" x14ac:dyDescent="0.25">
      <c r="A172" s="144">
        <v>160</v>
      </c>
      <c r="B172" s="180" t="str">
        <f>IF(Oprávnené_výdavky_obnova!AL174="","",Oprávnené_výdavky_obnova!AN174)</f>
        <v/>
      </c>
      <c r="C172" s="181" t="str">
        <f>IF(Oprávnené_výdavky_obnova!AL174="","",Oprávnené_výdavky_obnova!B174)</f>
        <v/>
      </c>
      <c r="D172" s="182" t="str">
        <f>IF(Oprávnené_výdavky_obnova!AL174="","",Oprávnené_výdavky_obnova!AO174)</f>
        <v/>
      </c>
      <c r="E172" s="182" t="str">
        <f>IF(Oprávnené_výdavky_obnova!AL174="","",Oprávnené_výdavky_obnova!AP174)</f>
        <v/>
      </c>
      <c r="F172" s="182" t="str">
        <f>IF(Oprávnené_výdavky_obnova!AL174="","",Oprávnené_výdavky_obnova!AQ174)</f>
        <v/>
      </c>
      <c r="G172" s="183" t="str">
        <f>IF(Oprávnené_výdavky_obnova!AL174="","",Oprávnené_výdavky_obnova!I174)</f>
        <v/>
      </c>
      <c r="H172" s="208" t="str">
        <f>IF(D172="","",SUMIFS(Oprávnené_výdavky_obnova!$K$15:$K$214,JPRL,BO172,Oprávnené_výdavky_obnova!$J$15:$J$214,Oprávnené_výdavky_obnova!$CC$8)+SUMIFS(Oprávnené_výdavky_obnova!$K$15:$K$214,JPRL,BO172,Oprávnené_výdavky_obnova!$J$15:$J$214,Oprávnené_výdavky_obnova!$CC$9))</f>
        <v/>
      </c>
      <c r="I172" s="179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32">
        <f t="array" ref="T172">IF(AND(D172&lt;&gt;"",OR($J$11=Smrek,$K$11=Smrek,$L$11=Smrek,$M$11=Smrek,$N$11=Smrek,$O$11=Smrek,$P$11=Smrek,$Q$11=Smrek,$R$11=Smrek,$S$11=Smrek)),1,0)</f>
        <v>0</v>
      </c>
      <c r="U172" s="132">
        <f t="shared" si="16"/>
        <v>0</v>
      </c>
      <c r="V172" s="164" t="str">
        <f t="array" ref="V172">IF($D172="","",IF(AND(J172&gt;=0.3,I172="nie",Oprávnené_výdavky_obnova!DG174&gt;=0.3,OR($J$11=Smrek)),0,IF(AND(Oprávnené_výdavky_obnova!DG174&gt;=0.3,J172&gt;=0.3),1,0)))</f>
        <v/>
      </c>
      <c r="W172" s="164" t="str">
        <f t="array" ref="W172">IF($D172="","",IF(AND(K172&gt;=0.3,I172="nie",Oprávnené_výdavky_obnova!DH174&gt;=0.3,OR($K$11=Smrek)),0,IF(AND(Oprávnené_výdavky_obnova!DH174&gt;=0.3,K172&gt;=0.3),1,0)))</f>
        <v/>
      </c>
      <c r="X172" s="164" t="str">
        <f t="array" ref="X172">IF($D172="","",IF(AND(L172&gt;=0.3,I172="nie",Oprávnené_výdavky_obnova!DI174&gt;=0.3,OR($L$11=Smrek)),0,IF(AND(Oprávnené_výdavky_obnova!DI174&gt;=0.3,L172&gt;=0.3),1,0)))</f>
        <v/>
      </c>
      <c r="Y172" s="164" t="str">
        <f t="array" ref="Y172">IF($D172="","",IF(AND(M172&gt;=0.3,I172="nie",Oprávnené_výdavky_obnova!DJ174&gt;=0.3,OR($M$11=Smrek)),0,IF(AND(Oprávnené_výdavky_obnova!DJ174&gt;=0.3,M172&gt;=0.3),1,0)))</f>
        <v/>
      </c>
      <c r="Z172" s="164" t="str">
        <f t="array" ref="Z172">IF($D172="","",IF(AND(N172&gt;=0.3,I172="nie",Oprávnené_výdavky_obnova!DK174&gt;=0.3,OR($N$11=Smrek)),0,IF(AND(Oprávnené_výdavky_obnova!DK174&gt;=0.3,N172&gt;=0.3),1,0)))</f>
        <v/>
      </c>
      <c r="AA172" s="164" t="str">
        <f t="array" ref="AA172">IF($D172="","",IF(AND(O172&gt;=0.3,I172="nie",Oprávnené_výdavky_obnova!DL174&gt;=0.3,OR($O$11=Smrek)),0,IF(AND(Oprávnené_výdavky_obnova!DL174&gt;=0.3,O172&gt;=0.3),1,0)))</f>
        <v/>
      </c>
      <c r="AB172" s="164" t="str">
        <f t="array" ref="AB172">IF($D172="","",IF(AND(P172&gt;=0.3,I172="nie",Oprávnené_výdavky_obnova!DM174&gt;=0.3,OR($P$11=Smrek)),0,IF(AND(Oprávnené_výdavky_obnova!DM174&gt;=0.3,P172&gt;=0.3),1,0)))</f>
        <v/>
      </c>
      <c r="AC172" s="164" t="str">
        <f t="array" ref="AC172">IF($D172="","",IF(AND(Q172&gt;=0.3,I172="nie",Oprávnené_výdavky_obnova!DN174&gt;=0.3,OR($Q$11=Smrek)),0,IF(AND(Oprávnené_výdavky_obnova!DN174&gt;=0.3,Q172&gt;=0.3),1,0)))</f>
        <v/>
      </c>
      <c r="AD172" s="164" t="str">
        <f t="array" ref="AD172">IF($D172="","",IF(AND(R172&gt;=0.3,I172="nie",Oprávnené_výdavky_obnova!DO174&gt;=0.3,OR($R$11=Smrek)),0,IF(AND(Oprávnené_výdavky_obnova!DO174&gt;=0.3,R172&gt;=0.3),1,0)))</f>
        <v/>
      </c>
      <c r="AE172" s="164" t="str">
        <f t="array" ref="AE172">IF($D172="","",IF(AND(S172&gt;=0.3,I172="nie",Oprávnené_výdavky_obnova!DP174&gt;=0.3,OR($S$11=Smrek)),0,IF(AND(Oprávnené_výdavky_obnova!DP174&gt;=0.3,S172&gt;=0.3),1,0)))</f>
        <v/>
      </c>
      <c r="AF172" s="164">
        <f t="shared" si="17"/>
        <v>0</v>
      </c>
      <c r="AG172" s="164" t="str">
        <f t="array" ref="AG172">IF($D172="","",IF(AND(J172&gt;=0.1,I172="nie",Oprávnené_výdavky_obnova!DG174&gt;=0.1,OR($J$11=Smrek)),0,IF(AND(Oprávnené_výdavky_obnova!DG174&gt;=0.1,J172&gt;=0.1),1,0)))</f>
        <v/>
      </c>
      <c r="AH172" s="164" t="str">
        <f t="array" ref="AH172">IF($D172="","",IF(AND(K172&gt;=0.1,I172="nie",Oprávnené_výdavky_obnova!DH174&gt;=0.1,OR($K$11=Smrek)),0,IF(AND(Oprávnené_výdavky_obnova!DH174&gt;=0.1,K172&gt;=0.1),1,0)))</f>
        <v/>
      </c>
      <c r="AI172" s="164" t="str">
        <f t="array" ref="AI172">IF($D172="","",IF(AND(L172&gt;=0.1,I172="nie",Oprávnené_výdavky_obnova!DI174&gt;=0.1,OR($L$11=Smrek)),0,IF(AND(Oprávnené_výdavky_obnova!DI174&gt;=0.1,L172&gt;=0.1),1,0)))</f>
        <v/>
      </c>
      <c r="AJ172" s="164" t="str">
        <f t="array" ref="AJ172">IF($D172="","",IF(AND(M172&gt;=0.1,I172="nie",Oprávnené_výdavky_obnova!DJ174&gt;=0.1,OR($M$11=Smrek)),0,IF(AND(Oprávnené_výdavky_obnova!DJ174&gt;=0.1,M172&gt;=0.1),1,0)))</f>
        <v/>
      </c>
      <c r="AK172" s="164" t="str">
        <f t="array" ref="AK172">IF($D172="","",IF(AND(N172&gt;=0.1,I172="nie",Oprávnené_výdavky_obnova!DK174&gt;=0.1,OR($N$11=Smrek)),0,IF(AND(Oprávnené_výdavky_obnova!DK174&gt;=0.1,N172&gt;=0.1),1,0)))</f>
        <v/>
      </c>
      <c r="AL172" s="164" t="str">
        <f t="array" ref="AL172">IF($D172="","",IF(AND(O172&gt;=0.1,I172="nie",Oprávnené_výdavky_obnova!DL174&gt;=0.1,OR($O$11=Smrek)),0,IF(AND(Oprávnené_výdavky_obnova!DL174&gt;=0.1,O172&gt;=0.1),1,0)))</f>
        <v/>
      </c>
      <c r="AM172" s="164" t="str">
        <f t="array" ref="AM172">IF($D172="","",IF(AND(P172&gt;=0.1,I172="nie",Oprávnené_výdavky_obnova!DM174&gt;=0.1,OR($P$11=Smrek)),0,IF(AND(Oprávnené_výdavky_obnova!DM174&gt;=0.1,P172&gt;=0.1),1,0)))</f>
        <v/>
      </c>
      <c r="AN172" s="164" t="str">
        <f t="array" ref="AN172">IF($D172="","",IF(AND(Q172&gt;=0.1,I172="nie",Oprávnené_výdavky_obnova!DN174&gt;=0.1,OR($Q$11=Smrek)),0,IF(AND(Oprávnené_výdavky_obnova!DN174&gt;=0.1,Q172&gt;=0.1),1,0)))</f>
        <v/>
      </c>
      <c r="AO172" s="164" t="str">
        <f t="array" ref="AO172">IF($D172="","",IF(AND(R172&gt;=0.1,I172="nie",Oprávnené_výdavky_obnova!DO174&gt;=0.1,OR($R$11=Smrek)),0,IF(AND(Oprávnené_výdavky_obnova!DO174&gt;=0.1,R172&gt;=0.1),1,0)))</f>
        <v/>
      </c>
      <c r="AP172" s="164" t="str">
        <f t="array" ref="AP172">IF($D172="","",IF(AND(S172&gt;=0.1,I172="nie",Oprávnené_výdavky_obnova!DP174&gt;=0.1,OR($S$11=Smrek)),0,IF(AND(Oprávnené_výdavky_obnova!DP174&gt;=0.1,S172&gt;=0.1),1,0)))</f>
        <v/>
      </c>
      <c r="AQ172" s="164">
        <f t="shared" si="18"/>
        <v>0</v>
      </c>
      <c r="AR172" s="132">
        <f t="shared" si="19"/>
        <v>0</v>
      </c>
      <c r="AS172" s="132" t="str">
        <f t="shared" si="20"/>
        <v/>
      </c>
      <c r="AT172" s="164">
        <f>IF(AND(J172="",OR(Oprávnené_výdavky_obnova!CW174&gt;0,Oprávnené_výdavky_obnova!DG174&gt;0)),1,0)</f>
        <v>0</v>
      </c>
      <c r="AU172" s="164">
        <f>IF(AND(K172="",OR(Oprávnené_výdavky_obnova!CX174&gt;0,Oprávnené_výdavky_obnova!DH174&gt;0)),1,0)</f>
        <v>0</v>
      </c>
      <c r="AV172" s="164">
        <f>IF(AND(L172="",OR(Oprávnené_výdavky_obnova!CY174&gt;0,Oprávnené_výdavky_obnova!DI174&gt;0)),1,0)</f>
        <v>0</v>
      </c>
      <c r="AW172" s="164">
        <f>IF(AND(M172="",OR(Oprávnené_výdavky_obnova!CZ174&gt;0,Oprávnené_výdavky_obnova!DJ174&gt;0)),1,0)</f>
        <v>0</v>
      </c>
      <c r="AX172" s="164">
        <f>IF(AND(N172="",OR(Oprávnené_výdavky_obnova!DA174&gt;0,Oprávnené_výdavky_obnova!DK174&gt;0)),1,0)</f>
        <v>0</v>
      </c>
      <c r="AY172" s="164">
        <f>IF(AND(O172="",OR(Oprávnené_výdavky_obnova!DB174&gt;0,Oprávnené_výdavky_obnova!DL174&gt;0)),1,0)</f>
        <v>0</v>
      </c>
      <c r="AZ172" s="164">
        <f>IF(AND(P172="",OR(Oprávnené_výdavky_obnova!DC174&gt;0,Oprávnené_výdavky_obnova!DM174&gt;0)),1,0)</f>
        <v>0</v>
      </c>
      <c r="BA172" s="164">
        <f>IF(AND(Q172="",OR(Oprávnené_výdavky_obnova!DD174&gt;0,Oprávnené_výdavky_obnova!DN174&gt;0)),1,0)</f>
        <v>0</v>
      </c>
      <c r="BB172" s="164">
        <f>IF(AND(R172="",OR(Oprávnené_výdavky_obnova!DE174&gt;0,Oprávnené_výdavky_obnova!DO174&gt;0)),1,0)</f>
        <v>0</v>
      </c>
      <c r="BC172" s="164">
        <f>IF(AND(S172="",OR(Oprávnené_výdavky_obnova!DF174&gt;0,Oprávnené_výdavky_obnova!DP174&gt;0)),1,0)</f>
        <v>0</v>
      </c>
      <c r="BE172" s="132">
        <f t="array" ref="BE172">IF(AND($J$13=Smrek,OR(V172&gt;=0.3,AG172&gt;=0.1)),1,0)</f>
        <v>0</v>
      </c>
      <c r="BF172" s="132">
        <f t="array" ref="BF172">IF(AND($JK172=Smrek,OR(W172&gt;=0.3,AH172&gt;=0.1)),1,0)</f>
        <v>0</v>
      </c>
      <c r="BG172" s="132">
        <f t="array" ref="BG172">IF(AND($L$13=Smrek,OR(X172&gt;=0.3,AI172&gt;=0.1)),1,0)</f>
        <v>0</v>
      </c>
      <c r="BH172" s="132">
        <f t="array" ref="BH172">IF(AND($M$13=Smrek,OR(Y172&gt;=0.3,AJ172&gt;=0.1)),1,0)</f>
        <v>0</v>
      </c>
      <c r="BI172" s="132">
        <f t="array" ref="BI172">IF(AND($N$13=Smrek,OR(Z172&gt;=0.3,AK172&gt;=0.1)),1,0)</f>
        <v>0</v>
      </c>
      <c r="BJ172" s="132">
        <f t="array" ref="BJ172">IF(AND($O$13=Smrek,OR(AA172&gt;=0.3,AL172&gt;=0.1)),1,0)</f>
        <v>0</v>
      </c>
      <c r="BK172" s="132">
        <f t="array" ref="BK172">IF(AND($P$13=Smrek,OR(AB172&gt;=0.3,AM172&gt;=0.1)),1,0)</f>
        <v>0</v>
      </c>
      <c r="BL172" s="132">
        <f t="array" ref="BL172">IF(AND($Q$13=Smrek,OR(AC172&gt;=0.3,AN172&gt;=0.1)),1,0)</f>
        <v>0</v>
      </c>
      <c r="BM172" s="132">
        <f t="array" ref="BM172">IF(AND($R$13=Smrek,OR(AD172&gt;=0.3,AO172&gt;=0.1)),1,0)</f>
        <v>0</v>
      </c>
      <c r="BN172" s="132">
        <f t="array" ref="BN172">IF(AND($S$13=Smrek,OR(AE172&gt;=0.3,AP172&gt;=0.1)),1,0)</f>
        <v>0</v>
      </c>
      <c r="BO172" s="206" t="str">
        <f t="shared" si="21"/>
        <v/>
      </c>
    </row>
    <row r="173" spans="1:67" ht="17.100000000000001" customHeight="1" x14ac:dyDescent="0.25">
      <c r="A173" s="144">
        <v>161</v>
      </c>
      <c r="B173" s="180" t="str">
        <f>IF(Oprávnené_výdavky_obnova!AL175="","",Oprávnené_výdavky_obnova!AN175)</f>
        <v/>
      </c>
      <c r="C173" s="181" t="str">
        <f>IF(Oprávnené_výdavky_obnova!AL175="","",Oprávnené_výdavky_obnova!B175)</f>
        <v/>
      </c>
      <c r="D173" s="182" t="str">
        <f>IF(Oprávnené_výdavky_obnova!AL175="","",Oprávnené_výdavky_obnova!AO175)</f>
        <v/>
      </c>
      <c r="E173" s="182" t="str">
        <f>IF(Oprávnené_výdavky_obnova!AL175="","",Oprávnené_výdavky_obnova!AP175)</f>
        <v/>
      </c>
      <c r="F173" s="182" t="str">
        <f>IF(Oprávnené_výdavky_obnova!AL175="","",Oprávnené_výdavky_obnova!AQ175)</f>
        <v/>
      </c>
      <c r="G173" s="183" t="str">
        <f>IF(Oprávnené_výdavky_obnova!AL175="","",Oprávnené_výdavky_obnova!I175)</f>
        <v/>
      </c>
      <c r="H173" s="208" t="str">
        <f>IF(D173="","",SUMIFS(Oprávnené_výdavky_obnova!$K$15:$K$214,JPRL,BO173,Oprávnené_výdavky_obnova!$J$15:$J$214,Oprávnené_výdavky_obnova!$CC$8)+SUMIFS(Oprávnené_výdavky_obnova!$K$15:$K$214,JPRL,BO173,Oprávnené_výdavky_obnova!$J$15:$J$214,Oprávnené_výdavky_obnova!$CC$9))</f>
        <v/>
      </c>
      <c r="I173" s="179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32">
        <f t="array" ref="T173">IF(AND(D173&lt;&gt;"",OR($J$11=Smrek,$K$11=Smrek,$L$11=Smrek,$M$11=Smrek,$N$11=Smrek,$O$11=Smrek,$P$11=Smrek,$Q$11=Smrek,$R$11=Smrek,$S$11=Smrek)),1,0)</f>
        <v>0</v>
      </c>
      <c r="U173" s="132">
        <f t="shared" si="16"/>
        <v>0</v>
      </c>
      <c r="V173" s="164" t="str">
        <f t="array" ref="V173">IF($D173="","",IF(AND(J173&gt;=0.3,I173="nie",Oprávnené_výdavky_obnova!DG175&gt;=0.3,OR($J$11=Smrek)),0,IF(AND(Oprávnené_výdavky_obnova!DG175&gt;=0.3,J173&gt;=0.3),1,0)))</f>
        <v/>
      </c>
      <c r="W173" s="164" t="str">
        <f t="array" ref="W173">IF($D173="","",IF(AND(K173&gt;=0.3,I173="nie",Oprávnené_výdavky_obnova!DH175&gt;=0.3,OR($K$11=Smrek)),0,IF(AND(Oprávnené_výdavky_obnova!DH175&gt;=0.3,K173&gt;=0.3),1,0)))</f>
        <v/>
      </c>
      <c r="X173" s="164" t="str">
        <f t="array" ref="X173">IF($D173="","",IF(AND(L173&gt;=0.3,I173="nie",Oprávnené_výdavky_obnova!DI175&gt;=0.3,OR($L$11=Smrek)),0,IF(AND(Oprávnené_výdavky_obnova!DI175&gt;=0.3,L173&gt;=0.3),1,0)))</f>
        <v/>
      </c>
      <c r="Y173" s="164" t="str">
        <f t="array" ref="Y173">IF($D173="","",IF(AND(M173&gt;=0.3,I173="nie",Oprávnené_výdavky_obnova!DJ175&gt;=0.3,OR($M$11=Smrek)),0,IF(AND(Oprávnené_výdavky_obnova!DJ175&gt;=0.3,M173&gt;=0.3),1,0)))</f>
        <v/>
      </c>
      <c r="Z173" s="164" t="str">
        <f t="array" ref="Z173">IF($D173="","",IF(AND(N173&gt;=0.3,I173="nie",Oprávnené_výdavky_obnova!DK175&gt;=0.3,OR($N$11=Smrek)),0,IF(AND(Oprávnené_výdavky_obnova!DK175&gt;=0.3,N173&gt;=0.3),1,0)))</f>
        <v/>
      </c>
      <c r="AA173" s="164" t="str">
        <f t="array" ref="AA173">IF($D173="","",IF(AND(O173&gt;=0.3,I173="nie",Oprávnené_výdavky_obnova!DL175&gt;=0.3,OR($O$11=Smrek)),0,IF(AND(Oprávnené_výdavky_obnova!DL175&gt;=0.3,O173&gt;=0.3),1,0)))</f>
        <v/>
      </c>
      <c r="AB173" s="164" t="str">
        <f t="array" ref="AB173">IF($D173="","",IF(AND(P173&gt;=0.3,I173="nie",Oprávnené_výdavky_obnova!DM175&gt;=0.3,OR($P$11=Smrek)),0,IF(AND(Oprávnené_výdavky_obnova!DM175&gt;=0.3,P173&gt;=0.3),1,0)))</f>
        <v/>
      </c>
      <c r="AC173" s="164" t="str">
        <f t="array" ref="AC173">IF($D173="","",IF(AND(Q173&gt;=0.3,I173="nie",Oprávnené_výdavky_obnova!DN175&gt;=0.3,OR($Q$11=Smrek)),0,IF(AND(Oprávnené_výdavky_obnova!DN175&gt;=0.3,Q173&gt;=0.3),1,0)))</f>
        <v/>
      </c>
      <c r="AD173" s="164" t="str">
        <f t="array" ref="AD173">IF($D173="","",IF(AND(R173&gt;=0.3,I173="nie",Oprávnené_výdavky_obnova!DO175&gt;=0.3,OR($R$11=Smrek)),0,IF(AND(Oprávnené_výdavky_obnova!DO175&gt;=0.3,R173&gt;=0.3),1,0)))</f>
        <v/>
      </c>
      <c r="AE173" s="164" t="str">
        <f t="array" ref="AE173">IF($D173="","",IF(AND(S173&gt;=0.3,I173="nie",Oprávnené_výdavky_obnova!DP175&gt;=0.3,OR($S$11=Smrek)),0,IF(AND(Oprávnené_výdavky_obnova!DP175&gt;=0.3,S173&gt;=0.3),1,0)))</f>
        <v/>
      </c>
      <c r="AF173" s="164">
        <f t="shared" si="17"/>
        <v>0</v>
      </c>
      <c r="AG173" s="164" t="str">
        <f t="array" ref="AG173">IF($D173="","",IF(AND(J173&gt;=0.1,I173="nie",Oprávnené_výdavky_obnova!DG175&gt;=0.1,OR($J$11=Smrek)),0,IF(AND(Oprávnené_výdavky_obnova!DG175&gt;=0.1,J173&gt;=0.1),1,0)))</f>
        <v/>
      </c>
      <c r="AH173" s="164" t="str">
        <f t="array" ref="AH173">IF($D173="","",IF(AND(K173&gt;=0.1,I173="nie",Oprávnené_výdavky_obnova!DH175&gt;=0.1,OR($K$11=Smrek)),0,IF(AND(Oprávnené_výdavky_obnova!DH175&gt;=0.1,K173&gt;=0.1),1,0)))</f>
        <v/>
      </c>
      <c r="AI173" s="164" t="str">
        <f t="array" ref="AI173">IF($D173="","",IF(AND(L173&gt;=0.1,I173="nie",Oprávnené_výdavky_obnova!DI175&gt;=0.1,OR($L$11=Smrek)),0,IF(AND(Oprávnené_výdavky_obnova!DI175&gt;=0.1,L173&gt;=0.1),1,0)))</f>
        <v/>
      </c>
      <c r="AJ173" s="164" t="str">
        <f t="array" ref="AJ173">IF($D173="","",IF(AND(M173&gt;=0.1,I173="nie",Oprávnené_výdavky_obnova!DJ175&gt;=0.1,OR($M$11=Smrek)),0,IF(AND(Oprávnené_výdavky_obnova!DJ175&gt;=0.1,M173&gt;=0.1),1,0)))</f>
        <v/>
      </c>
      <c r="AK173" s="164" t="str">
        <f t="array" ref="AK173">IF($D173="","",IF(AND(N173&gt;=0.1,I173="nie",Oprávnené_výdavky_obnova!DK175&gt;=0.1,OR($N$11=Smrek)),0,IF(AND(Oprávnené_výdavky_obnova!DK175&gt;=0.1,N173&gt;=0.1),1,0)))</f>
        <v/>
      </c>
      <c r="AL173" s="164" t="str">
        <f t="array" ref="AL173">IF($D173="","",IF(AND(O173&gt;=0.1,I173="nie",Oprávnené_výdavky_obnova!DL175&gt;=0.1,OR($O$11=Smrek)),0,IF(AND(Oprávnené_výdavky_obnova!DL175&gt;=0.1,O173&gt;=0.1),1,0)))</f>
        <v/>
      </c>
      <c r="AM173" s="164" t="str">
        <f t="array" ref="AM173">IF($D173="","",IF(AND(P173&gt;=0.1,I173="nie",Oprávnené_výdavky_obnova!DM175&gt;=0.1,OR($P$11=Smrek)),0,IF(AND(Oprávnené_výdavky_obnova!DM175&gt;=0.1,P173&gt;=0.1),1,0)))</f>
        <v/>
      </c>
      <c r="AN173" s="164" t="str">
        <f t="array" ref="AN173">IF($D173="","",IF(AND(Q173&gt;=0.1,I173="nie",Oprávnené_výdavky_obnova!DN175&gt;=0.1,OR($Q$11=Smrek)),0,IF(AND(Oprávnené_výdavky_obnova!DN175&gt;=0.1,Q173&gt;=0.1),1,0)))</f>
        <v/>
      </c>
      <c r="AO173" s="164" t="str">
        <f t="array" ref="AO173">IF($D173="","",IF(AND(R173&gt;=0.1,I173="nie",Oprávnené_výdavky_obnova!DO175&gt;=0.1,OR($R$11=Smrek)),0,IF(AND(Oprávnené_výdavky_obnova!DO175&gt;=0.1,R173&gt;=0.1),1,0)))</f>
        <v/>
      </c>
      <c r="AP173" s="164" t="str">
        <f t="array" ref="AP173">IF($D173="","",IF(AND(S173&gt;=0.1,I173="nie",Oprávnené_výdavky_obnova!DP175&gt;=0.1,OR($S$11=Smrek)),0,IF(AND(Oprávnené_výdavky_obnova!DP175&gt;=0.1,S173&gt;=0.1),1,0)))</f>
        <v/>
      </c>
      <c r="AQ173" s="164">
        <f t="shared" si="18"/>
        <v>0</v>
      </c>
      <c r="AR173" s="132">
        <f t="shared" si="19"/>
        <v>0</v>
      </c>
      <c r="AS173" s="132" t="str">
        <f t="shared" si="20"/>
        <v/>
      </c>
      <c r="AT173" s="164">
        <f>IF(AND(J173="",OR(Oprávnené_výdavky_obnova!CW175&gt;0,Oprávnené_výdavky_obnova!DG175&gt;0)),1,0)</f>
        <v>0</v>
      </c>
      <c r="AU173" s="164">
        <f>IF(AND(K173="",OR(Oprávnené_výdavky_obnova!CX175&gt;0,Oprávnené_výdavky_obnova!DH175&gt;0)),1,0)</f>
        <v>0</v>
      </c>
      <c r="AV173" s="164">
        <f>IF(AND(L173="",OR(Oprávnené_výdavky_obnova!CY175&gt;0,Oprávnené_výdavky_obnova!DI175&gt;0)),1,0)</f>
        <v>0</v>
      </c>
      <c r="AW173" s="164">
        <f>IF(AND(M173="",OR(Oprávnené_výdavky_obnova!CZ175&gt;0,Oprávnené_výdavky_obnova!DJ175&gt;0)),1,0)</f>
        <v>0</v>
      </c>
      <c r="AX173" s="164">
        <f>IF(AND(N173="",OR(Oprávnené_výdavky_obnova!DA175&gt;0,Oprávnené_výdavky_obnova!DK175&gt;0)),1,0)</f>
        <v>0</v>
      </c>
      <c r="AY173" s="164">
        <f>IF(AND(O173="",OR(Oprávnené_výdavky_obnova!DB175&gt;0,Oprávnené_výdavky_obnova!DL175&gt;0)),1,0)</f>
        <v>0</v>
      </c>
      <c r="AZ173" s="164">
        <f>IF(AND(P173="",OR(Oprávnené_výdavky_obnova!DC175&gt;0,Oprávnené_výdavky_obnova!DM175&gt;0)),1,0)</f>
        <v>0</v>
      </c>
      <c r="BA173" s="164">
        <f>IF(AND(Q173="",OR(Oprávnené_výdavky_obnova!DD175&gt;0,Oprávnené_výdavky_obnova!DN175&gt;0)),1,0)</f>
        <v>0</v>
      </c>
      <c r="BB173" s="164">
        <f>IF(AND(R173="",OR(Oprávnené_výdavky_obnova!DE175&gt;0,Oprávnené_výdavky_obnova!DO175&gt;0)),1,0)</f>
        <v>0</v>
      </c>
      <c r="BC173" s="164">
        <f>IF(AND(S173="",OR(Oprávnené_výdavky_obnova!DF175&gt;0,Oprávnené_výdavky_obnova!DP175&gt;0)),1,0)</f>
        <v>0</v>
      </c>
      <c r="BE173" s="132">
        <f t="array" ref="BE173">IF(AND($J$13=Smrek,OR(V173&gt;=0.3,AG173&gt;=0.1)),1,0)</f>
        <v>0</v>
      </c>
      <c r="BF173" s="132">
        <f t="array" ref="BF173">IF(AND($JK173=Smrek,OR(W173&gt;=0.3,AH173&gt;=0.1)),1,0)</f>
        <v>0</v>
      </c>
      <c r="BG173" s="132">
        <f t="array" ref="BG173">IF(AND($L$13=Smrek,OR(X173&gt;=0.3,AI173&gt;=0.1)),1,0)</f>
        <v>0</v>
      </c>
      <c r="BH173" s="132">
        <f t="array" ref="BH173">IF(AND($M$13=Smrek,OR(Y173&gt;=0.3,AJ173&gt;=0.1)),1,0)</f>
        <v>0</v>
      </c>
      <c r="BI173" s="132">
        <f t="array" ref="BI173">IF(AND($N$13=Smrek,OR(Z173&gt;=0.3,AK173&gt;=0.1)),1,0)</f>
        <v>0</v>
      </c>
      <c r="BJ173" s="132">
        <f t="array" ref="BJ173">IF(AND($O$13=Smrek,OR(AA173&gt;=0.3,AL173&gt;=0.1)),1,0)</f>
        <v>0</v>
      </c>
      <c r="BK173" s="132">
        <f t="array" ref="BK173">IF(AND($P$13=Smrek,OR(AB173&gt;=0.3,AM173&gt;=0.1)),1,0)</f>
        <v>0</v>
      </c>
      <c r="BL173" s="132">
        <f t="array" ref="BL173">IF(AND($Q$13=Smrek,OR(AC173&gt;=0.3,AN173&gt;=0.1)),1,0)</f>
        <v>0</v>
      </c>
      <c r="BM173" s="132">
        <f t="array" ref="BM173">IF(AND($R$13=Smrek,OR(AD173&gt;=0.3,AO173&gt;=0.1)),1,0)</f>
        <v>0</v>
      </c>
      <c r="BN173" s="132">
        <f t="array" ref="BN173">IF(AND($S$13=Smrek,OR(AE173&gt;=0.3,AP173&gt;=0.1)),1,0)</f>
        <v>0</v>
      </c>
      <c r="BO173" s="206" t="str">
        <f t="shared" si="21"/>
        <v/>
      </c>
    </row>
    <row r="174" spans="1:67" ht="17.100000000000001" customHeight="1" x14ac:dyDescent="0.25">
      <c r="A174" s="144">
        <v>162</v>
      </c>
      <c r="B174" s="180" t="str">
        <f>IF(Oprávnené_výdavky_obnova!AL176="","",Oprávnené_výdavky_obnova!AN176)</f>
        <v/>
      </c>
      <c r="C174" s="181" t="str">
        <f>IF(Oprávnené_výdavky_obnova!AL176="","",Oprávnené_výdavky_obnova!B176)</f>
        <v/>
      </c>
      <c r="D174" s="182" t="str">
        <f>IF(Oprávnené_výdavky_obnova!AL176="","",Oprávnené_výdavky_obnova!AO176)</f>
        <v/>
      </c>
      <c r="E174" s="182" t="str">
        <f>IF(Oprávnené_výdavky_obnova!AL176="","",Oprávnené_výdavky_obnova!AP176)</f>
        <v/>
      </c>
      <c r="F174" s="182" t="str">
        <f>IF(Oprávnené_výdavky_obnova!AL176="","",Oprávnené_výdavky_obnova!AQ176)</f>
        <v/>
      </c>
      <c r="G174" s="183" t="str">
        <f>IF(Oprávnené_výdavky_obnova!AL176="","",Oprávnené_výdavky_obnova!I176)</f>
        <v/>
      </c>
      <c r="H174" s="208" t="str">
        <f>IF(D174="","",SUMIFS(Oprávnené_výdavky_obnova!$K$15:$K$214,JPRL,BO174,Oprávnené_výdavky_obnova!$J$15:$J$214,Oprávnené_výdavky_obnova!$CC$8)+SUMIFS(Oprávnené_výdavky_obnova!$K$15:$K$214,JPRL,BO174,Oprávnené_výdavky_obnova!$J$15:$J$214,Oprávnené_výdavky_obnova!$CC$9))</f>
        <v/>
      </c>
      <c r="I174" s="179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32">
        <f t="array" ref="T174">IF(AND(D174&lt;&gt;"",OR($J$11=Smrek,$K$11=Smrek,$L$11=Smrek,$M$11=Smrek,$N$11=Smrek,$O$11=Smrek,$P$11=Smrek,$Q$11=Smrek,$R$11=Smrek,$S$11=Smrek)),1,0)</f>
        <v>0</v>
      </c>
      <c r="U174" s="132">
        <f t="shared" si="16"/>
        <v>0</v>
      </c>
      <c r="V174" s="164" t="str">
        <f t="array" ref="V174">IF($D174="","",IF(AND(J174&gt;=0.3,I174="nie",Oprávnené_výdavky_obnova!DG176&gt;=0.3,OR($J$11=Smrek)),0,IF(AND(Oprávnené_výdavky_obnova!DG176&gt;=0.3,J174&gt;=0.3),1,0)))</f>
        <v/>
      </c>
      <c r="W174" s="164" t="str">
        <f t="array" ref="W174">IF($D174="","",IF(AND(K174&gt;=0.3,I174="nie",Oprávnené_výdavky_obnova!DH176&gt;=0.3,OR($K$11=Smrek)),0,IF(AND(Oprávnené_výdavky_obnova!DH176&gt;=0.3,K174&gt;=0.3),1,0)))</f>
        <v/>
      </c>
      <c r="X174" s="164" t="str">
        <f t="array" ref="X174">IF($D174="","",IF(AND(L174&gt;=0.3,I174="nie",Oprávnené_výdavky_obnova!DI176&gt;=0.3,OR($L$11=Smrek)),0,IF(AND(Oprávnené_výdavky_obnova!DI176&gt;=0.3,L174&gt;=0.3),1,0)))</f>
        <v/>
      </c>
      <c r="Y174" s="164" t="str">
        <f t="array" ref="Y174">IF($D174="","",IF(AND(M174&gt;=0.3,I174="nie",Oprávnené_výdavky_obnova!DJ176&gt;=0.3,OR($M$11=Smrek)),0,IF(AND(Oprávnené_výdavky_obnova!DJ176&gt;=0.3,M174&gt;=0.3),1,0)))</f>
        <v/>
      </c>
      <c r="Z174" s="164" t="str">
        <f t="array" ref="Z174">IF($D174="","",IF(AND(N174&gt;=0.3,I174="nie",Oprávnené_výdavky_obnova!DK176&gt;=0.3,OR($N$11=Smrek)),0,IF(AND(Oprávnené_výdavky_obnova!DK176&gt;=0.3,N174&gt;=0.3),1,0)))</f>
        <v/>
      </c>
      <c r="AA174" s="164" t="str">
        <f t="array" ref="AA174">IF($D174="","",IF(AND(O174&gt;=0.3,I174="nie",Oprávnené_výdavky_obnova!DL176&gt;=0.3,OR($O$11=Smrek)),0,IF(AND(Oprávnené_výdavky_obnova!DL176&gt;=0.3,O174&gt;=0.3),1,0)))</f>
        <v/>
      </c>
      <c r="AB174" s="164" t="str">
        <f t="array" ref="AB174">IF($D174="","",IF(AND(P174&gt;=0.3,I174="nie",Oprávnené_výdavky_obnova!DM176&gt;=0.3,OR($P$11=Smrek)),0,IF(AND(Oprávnené_výdavky_obnova!DM176&gt;=0.3,P174&gt;=0.3),1,0)))</f>
        <v/>
      </c>
      <c r="AC174" s="164" t="str">
        <f t="array" ref="AC174">IF($D174="","",IF(AND(Q174&gt;=0.3,I174="nie",Oprávnené_výdavky_obnova!DN176&gt;=0.3,OR($Q$11=Smrek)),0,IF(AND(Oprávnené_výdavky_obnova!DN176&gt;=0.3,Q174&gt;=0.3),1,0)))</f>
        <v/>
      </c>
      <c r="AD174" s="164" t="str">
        <f t="array" ref="AD174">IF($D174="","",IF(AND(R174&gt;=0.3,I174="nie",Oprávnené_výdavky_obnova!DO176&gt;=0.3,OR($R$11=Smrek)),0,IF(AND(Oprávnené_výdavky_obnova!DO176&gt;=0.3,R174&gt;=0.3),1,0)))</f>
        <v/>
      </c>
      <c r="AE174" s="164" t="str">
        <f t="array" ref="AE174">IF($D174="","",IF(AND(S174&gt;=0.3,I174="nie",Oprávnené_výdavky_obnova!DP176&gt;=0.3,OR($S$11=Smrek)),0,IF(AND(Oprávnené_výdavky_obnova!DP176&gt;=0.3,S174&gt;=0.3),1,0)))</f>
        <v/>
      </c>
      <c r="AF174" s="164">
        <f t="shared" si="17"/>
        <v>0</v>
      </c>
      <c r="AG174" s="164" t="str">
        <f t="array" ref="AG174">IF($D174="","",IF(AND(J174&gt;=0.1,I174="nie",Oprávnené_výdavky_obnova!DG176&gt;=0.1,OR($J$11=Smrek)),0,IF(AND(Oprávnené_výdavky_obnova!DG176&gt;=0.1,J174&gt;=0.1),1,0)))</f>
        <v/>
      </c>
      <c r="AH174" s="164" t="str">
        <f t="array" ref="AH174">IF($D174="","",IF(AND(K174&gt;=0.1,I174="nie",Oprávnené_výdavky_obnova!DH176&gt;=0.1,OR($K$11=Smrek)),0,IF(AND(Oprávnené_výdavky_obnova!DH176&gt;=0.1,K174&gt;=0.1),1,0)))</f>
        <v/>
      </c>
      <c r="AI174" s="164" t="str">
        <f t="array" ref="AI174">IF($D174="","",IF(AND(L174&gt;=0.1,I174="nie",Oprávnené_výdavky_obnova!DI176&gt;=0.1,OR($L$11=Smrek)),0,IF(AND(Oprávnené_výdavky_obnova!DI176&gt;=0.1,L174&gt;=0.1),1,0)))</f>
        <v/>
      </c>
      <c r="AJ174" s="164" t="str">
        <f t="array" ref="AJ174">IF($D174="","",IF(AND(M174&gt;=0.1,I174="nie",Oprávnené_výdavky_obnova!DJ176&gt;=0.1,OR($M$11=Smrek)),0,IF(AND(Oprávnené_výdavky_obnova!DJ176&gt;=0.1,M174&gt;=0.1),1,0)))</f>
        <v/>
      </c>
      <c r="AK174" s="164" t="str">
        <f t="array" ref="AK174">IF($D174="","",IF(AND(N174&gt;=0.1,I174="nie",Oprávnené_výdavky_obnova!DK176&gt;=0.1,OR($N$11=Smrek)),0,IF(AND(Oprávnené_výdavky_obnova!DK176&gt;=0.1,N174&gt;=0.1),1,0)))</f>
        <v/>
      </c>
      <c r="AL174" s="164" t="str">
        <f t="array" ref="AL174">IF($D174="","",IF(AND(O174&gt;=0.1,I174="nie",Oprávnené_výdavky_obnova!DL176&gt;=0.1,OR($O$11=Smrek)),0,IF(AND(Oprávnené_výdavky_obnova!DL176&gt;=0.1,O174&gt;=0.1),1,0)))</f>
        <v/>
      </c>
      <c r="AM174" s="164" t="str">
        <f t="array" ref="AM174">IF($D174="","",IF(AND(P174&gt;=0.1,I174="nie",Oprávnené_výdavky_obnova!DM176&gt;=0.1,OR($P$11=Smrek)),0,IF(AND(Oprávnené_výdavky_obnova!DM176&gt;=0.1,P174&gt;=0.1),1,0)))</f>
        <v/>
      </c>
      <c r="AN174" s="164" t="str">
        <f t="array" ref="AN174">IF($D174="","",IF(AND(Q174&gt;=0.1,I174="nie",Oprávnené_výdavky_obnova!DN176&gt;=0.1,OR($Q$11=Smrek)),0,IF(AND(Oprávnené_výdavky_obnova!DN176&gt;=0.1,Q174&gt;=0.1),1,0)))</f>
        <v/>
      </c>
      <c r="AO174" s="164" t="str">
        <f t="array" ref="AO174">IF($D174="","",IF(AND(R174&gt;=0.1,I174="nie",Oprávnené_výdavky_obnova!DO176&gt;=0.1,OR($R$11=Smrek)),0,IF(AND(Oprávnené_výdavky_obnova!DO176&gt;=0.1,R174&gt;=0.1),1,0)))</f>
        <v/>
      </c>
      <c r="AP174" s="164" t="str">
        <f t="array" ref="AP174">IF($D174="","",IF(AND(S174&gt;=0.1,I174="nie",Oprávnené_výdavky_obnova!DP176&gt;=0.1,OR($S$11=Smrek)),0,IF(AND(Oprávnené_výdavky_obnova!DP176&gt;=0.1,S174&gt;=0.1),1,0)))</f>
        <v/>
      </c>
      <c r="AQ174" s="164">
        <f t="shared" si="18"/>
        <v>0</v>
      </c>
      <c r="AR174" s="132">
        <f t="shared" si="19"/>
        <v>0</v>
      </c>
      <c r="AS174" s="132" t="str">
        <f t="shared" si="20"/>
        <v/>
      </c>
      <c r="AT174" s="164">
        <f>IF(AND(J174="",OR(Oprávnené_výdavky_obnova!CW176&gt;0,Oprávnené_výdavky_obnova!DG176&gt;0)),1,0)</f>
        <v>0</v>
      </c>
      <c r="AU174" s="164">
        <f>IF(AND(K174="",OR(Oprávnené_výdavky_obnova!CX176&gt;0,Oprávnené_výdavky_obnova!DH176&gt;0)),1,0)</f>
        <v>0</v>
      </c>
      <c r="AV174" s="164">
        <f>IF(AND(L174="",OR(Oprávnené_výdavky_obnova!CY176&gt;0,Oprávnené_výdavky_obnova!DI176&gt;0)),1,0)</f>
        <v>0</v>
      </c>
      <c r="AW174" s="164">
        <f>IF(AND(M174="",OR(Oprávnené_výdavky_obnova!CZ176&gt;0,Oprávnené_výdavky_obnova!DJ176&gt;0)),1,0)</f>
        <v>0</v>
      </c>
      <c r="AX174" s="164">
        <f>IF(AND(N174="",OR(Oprávnené_výdavky_obnova!DA176&gt;0,Oprávnené_výdavky_obnova!DK176&gt;0)),1,0)</f>
        <v>0</v>
      </c>
      <c r="AY174" s="164">
        <f>IF(AND(O174="",OR(Oprávnené_výdavky_obnova!DB176&gt;0,Oprávnené_výdavky_obnova!DL176&gt;0)),1,0)</f>
        <v>0</v>
      </c>
      <c r="AZ174" s="164">
        <f>IF(AND(P174="",OR(Oprávnené_výdavky_obnova!DC176&gt;0,Oprávnené_výdavky_obnova!DM176&gt;0)),1,0)</f>
        <v>0</v>
      </c>
      <c r="BA174" s="164">
        <f>IF(AND(Q174="",OR(Oprávnené_výdavky_obnova!DD176&gt;0,Oprávnené_výdavky_obnova!DN176&gt;0)),1,0)</f>
        <v>0</v>
      </c>
      <c r="BB174" s="164">
        <f>IF(AND(R174="",OR(Oprávnené_výdavky_obnova!DE176&gt;0,Oprávnené_výdavky_obnova!DO176&gt;0)),1,0)</f>
        <v>0</v>
      </c>
      <c r="BC174" s="164">
        <f>IF(AND(S174="",OR(Oprávnené_výdavky_obnova!DF176&gt;0,Oprávnené_výdavky_obnova!DP176&gt;0)),1,0)</f>
        <v>0</v>
      </c>
      <c r="BE174" s="132">
        <f t="array" ref="BE174">IF(AND($J$13=Smrek,OR(V174&gt;=0.3,AG174&gt;=0.1)),1,0)</f>
        <v>0</v>
      </c>
      <c r="BF174" s="132">
        <f t="array" ref="BF174">IF(AND($JK174=Smrek,OR(W174&gt;=0.3,AH174&gt;=0.1)),1,0)</f>
        <v>0</v>
      </c>
      <c r="BG174" s="132">
        <f t="array" ref="BG174">IF(AND($L$13=Smrek,OR(X174&gt;=0.3,AI174&gt;=0.1)),1,0)</f>
        <v>0</v>
      </c>
      <c r="BH174" s="132">
        <f t="array" ref="BH174">IF(AND($M$13=Smrek,OR(Y174&gt;=0.3,AJ174&gt;=0.1)),1,0)</f>
        <v>0</v>
      </c>
      <c r="BI174" s="132">
        <f t="array" ref="BI174">IF(AND($N$13=Smrek,OR(Z174&gt;=0.3,AK174&gt;=0.1)),1,0)</f>
        <v>0</v>
      </c>
      <c r="BJ174" s="132">
        <f t="array" ref="BJ174">IF(AND($O$13=Smrek,OR(AA174&gt;=0.3,AL174&gt;=0.1)),1,0)</f>
        <v>0</v>
      </c>
      <c r="BK174" s="132">
        <f t="array" ref="BK174">IF(AND($P$13=Smrek,OR(AB174&gt;=0.3,AM174&gt;=0.1)),1,0)</f>
        <v>0</v>
      </c>
      <c r="BL174" s="132">
        <f t="array" ref="BL174">IF(AND($Q$13=Smrek,OR(AC174&gt;=0.3,AN174&gt;=0.1)),1,0)</f>
        <v>0</v>
      </c>
      <c r="BM174" s="132">
        <f t="array" ref="BM174">IF(AND($R$13=Smrek,OR(AD174&gt;=0.3,AO174&gt;=0.1)),1,0)</f>
        <v>0</v>
      </c>
      <c r="BN174" s="132">
        <f t="array" ref="BN174">IF(AND($S$13=Smrek,OR(AE174&gt;=0.3,AP174&gt;=0.1)),1,0)</f>
        <v>0</v>
      </c>
      <c r="BO174" s="206" t="str">
        <f t="shared" si="21"/>
        <v/>
      </c>
    </row>
    <row r="175" spans="1:67" ht="17.100000000000001" customHeight="1" x14ac:dyDescent="0.25">
      <c r="A175" s="144">
        <v>163</v>
      </c>
      <c r="B175" s="180" t="str">
        <f>IF(Oprávnené_výdavky_obnova!AL177="","",Oprávnené_výdavky_obnova!AN177)</f>
        <v/>
      </c>
      <c r="C175" s="181" t="str">
        <f>IF(Oprávnené_výdavky_obnova!AL177="","",Oprávnené_výdavky_obnova!B177)</f>
        <v/>
      </c>
      <c r="D175" s="182" t="str">
        <f>IF(Oprávnené_výdavky_obnova!AL177="","",Oprávnené_výdavky_obnova!AO177)</f>
        <v/>
      </c>
      <c r="E175" s="182" t="str">
        <f>IF(Oprávnené_výdavky_obnova!AL177="","",Oprávnené_výdavky_obnova!AP177)</f>
        <v/>
      </c>
      <c r="F175" s="182" t="str">
        <f>IF(Oprávnené_výdavky_obnova!AL177="","",Oprávnené_výdavky_obnova!AQ177)</f>
        <v/>
      </c>
      <c r="G175" s="183" t="str">
        <f>IF(Oprávnené_výdavky_obnova!AL177="","",Oprávnené_výdavky_obnova!I177)</f>
        <v/>
      </c>
      <c r="H175" s="208" t="str">
        <f>IF(D175="","",SUMIFS(Oprávnené_výdavky_obnova!$K$15:$K$214,JPRL,BO175,Oprávnené_výdavky_obnova!$J$15:$J$214,Oprávnené_výdavky_obnova!$CC$8)+SUMIFS(Oprávnené_výdavky_obnova!$K$15:$K$214,JPRL,BO175,Oprávnené_výdavky_obnova!$J$15:$J$214,Oprávnené_výdavky_obnova!$CC$9))</f>
        <v/>
      </c>
      <c r="I175" s="179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32">
        <f t="array" ref="T175">IF(AND(D175&lt;&gt;"",OR($J$11=Smrek,$K$11=Smrek,$L$11=Smrek,$M$11=Smrek,$N$11=Smrek,$O$11=Smrek,$P$11=Smrek,$Q$11=Smrek,$R$11=Smrek,$S$11=Smrek)),1,0)</f>
        <v>0</v>
      </c>
      <c r="U175" s="132">
        <f t="shared" si="16"/>
        <v>0</v>
      </c>
      <c r="V175" s="164" t="str">
        <f t="array" ref="V175">IF($D175="","",IF(AND(J175&gt;=0.3,I175="nie",Oprávnené_výdavky_obnova!DG177&gt;=0.3,OR($J$11=Smrek)),0,IF(AND(Oprávnené_výdavky_obnova!DG177&gt;=0.3,J175&gt;=0.3),1,0)))</f>
        <v/>
      </c>
      <c r="W175" s="164" t="str">
        <f t="array" ref="W175">IF($D175="","",IF(AND(K175&gt;=0.3,I175="nie",Oprávnené_výdavky_obnova!DH177&gt;=0.3,OR($K$11=Smrek)),0,IF(AND(Oprávnené_výdavky_obnova!DH177&gt;=0.3,K175&gt;=0.3),1,0)))</f>
        <v/>
      </c>
      <c r="X175" s="164" t="str">
        <f t="array" ref="X175">IF($D175="","",IF(AND(L175&gt;=0.3,I175="nie",Oprávnené_výdavky_obnova!DI177&gt;=0.3,OR($L$11=Smrek)),0,IF(AND(Oprávnené_výdavky_obnova!DI177&gt;=0.3,L175&gt;=0.3),1,0)))</f>
        <v/>
      </c>
      <c r="Y175" s="164" t="str">
        <f t="array" ref="Y175">IF($D175="","",IF(AND(M175&gt;=0.3,I175="nie",Oprávnené_výdavky_obnova!DJ177&gt;=0.3,OR($M$11=Smrek)),0,IF(AND(Oprávnené_výdavky_obnova!DJ177&gt;=0.3,M175&gt;=0.3),1,0)))</f>
        <v/>
      </c>
      <c r="Z175" s="164" t="str">
        <f t="array" ref="Z175">IF($D175="","",IF(AND(N175&gt;=0.3,I175="nie",Oprávnené_výdavky_obnova!DK177&gt;=0.3,OR($N$11=Smrek)),0,IF(AND(Oprávnené_výdavky_obnova!DK177&gt;=0.3,N175&gt;=0.3),1,0)))</f>
        <v/>
      </c>
      <c r="AA175" s="164" t="str">
        <f t="array" ref="AA175">IF($D175="","",IF(AND(O175&gt;=0.3,I175="nie",Oprávnené_výdavky_obnova!DL177&gt;=0.3,OR($O$11=Smrek)),0,IF(AND(Oprávnené_výdavky_obnova!DL177&gt;=0.3,O175&gt;=0.3),1,0)))</f>
        <v/>
      </c>
      <c r="AB175" s="164" t="str">
        <f t="array" ref="AB175">IF($D175="","",IF(AND(P175&gt;=0.3,I175="nie",Oprávnené_výdavky_obnova!DM177&gt;=0.3,OR($P$11=Smrek)),0,IF(AND(Oprávnené_výdavky_obnova!DM177&gt;=0.3,P175&gt;=0.3),1,0)))</f>
        <v/>
      </c>
      <c r="AC175" s="164" t="str">
        <f t="array" ref="AC175">IF($D175="","",IF(AND(Q175&gt;=0.3,I175="nie",Oprávnené_výdavky_obnova!DN177&gt;=0.3,OR($Q$11=Smrek)),0,IF(AND(Oprávnené_výdavky_obnova!DN177&gt;=0.3,Q175&gt;=0.3),1,0)))</f>
        <v/>
      </c>
      <c r="AD175" s="164" t="str">
        <f t="array" ref="AD175">IF($D175="","",IF(AND(R175&gt;=0.3,I175="nie",Oprávnené_výdavky_obnova!DO177&gt;=0.3,OR($R$11=Smrek)),0,IF(AND(Oprávnené_výdavky_obnova!DO177&gt;=0.3,R175&gt;=0.3),1,0)))</f>
        <v/>
      </c>
      <c r="AE175" s="164" t="str">
        <f t="array" ref="AE175">IF($D175="","",IF(AND(S175&gt;=0.3,I175="nie",Oprávnené_výdavky_obnova!DP177&gt;=0.3,OR($S$11=Smrek)),0,IF(AND(Oprávnené_výdavky_obnova!DP177&gt;=0.3,S175&gt;=0.3),1,0)))</f>
        <v/>
      </c>
      <c r="AF175" s="164">
        <f t="shared" si="17"/>
        <v>0</v>
      </c>
      <c r="AG175" s="164" t="str">
        <f t="array" ref="AG175">IF($D175="","",IF(AND(J175&gt;=0.1,I175="nie",Oprávnené_výdavky_obnova!DG177&gt;=0.1,OR($J$11=Smrek)),0,IF(AND(Oprávnené_výdavky_obnova!DG177&gt;=0.1,J175&gt;=0.1),1,0)))</f>
        <v/>
      </c>
      <c r="AH175" s="164" t="str">
        <f t="array" ref="AH175">IF($D175="","",IF(AND(K175&gt;=0.1,I175="nie",Oprávnené_výdavky_obnova!DH177&gt;=0.1,OR($K$11=Smrek)),0,IF(AND(Oprávnené_výdavky_obnova!DH177&gt;=0.1,K175&gt;=0.1),1,0)))</f>
        <v/>
      </c>
      <c r="AI175" s="164" t="str">
        <f t="array" ref="AI175">IF($D175="","",IF(AND(L175&gt;=0.1,I175="nie",Oprávnené_výdavky_obnova!DI177&gt;=0.1,OR($L$11=Smrek)),0,IF(AND(Oprávnené_výdavky_obnova!DI177&gt;=0.1,L175&gt;=0.1),1,0)))</f>
        <v/>
      </c>
      <c r="AJ175" s="164" t="str">
        <f t="array" ref="AJ175">IF($D175="","",IF(AND(M175&gt;=0.1,I175="nie",Oprávnené_výdavky_obnova!DJ177&gt;=0.1,OR($M$11=Smrek)),0,IF(AND(Oprávnené_výdavky_obnova!DJ177&gt;=0.1,M175&gt;=0.1),1,0)))</f>
        <v/>
      </c>
      <c r="AK175" s="164" t="str">
        <f t="array" ref="AK175">IF($D175="","",IF(AND(N175&gt;=0.1,I175="nie",Oprávnené_výdavky_obnova!DK177&gt;=0.1,OR($N$11=Smrek)),0,IF(AND(Oprávnené_výdavky_obnova!DK177&gt;=0.1,N175&gt;=0.1),1,0)))</f>
        <v/>
      </c>
      <c r="AL175" s="164" t="str">
        <f t="array" ref="AL175">IF($D175="","",IF(AND(O175&gt;=0.1,I175="nie",Oprávnené_výdavky_obnova!DL177&gt;=0.1,OR($O$11=Smrek)),0,IF(AND(Oprávnené_výdavky_obnova!DL177&gt;=0.1,O175&gt;=0.1),1,0)))</f>
        <v/>
      </c>
      <c r="AM175" s="164" t="str">
        <f t="array" ref="AM175">IF($D175="","",IF(AND(P175&gt;=0.1,I175="nie",Oprávnené_výdavky_obnova!DM177&gt;=0.1,OR($P$11=Smrek)),0,IF(AND(Oprávnené_výdavky_obnova!DM177&gt;=0.1,P175&gt;=0.1),1,0)))</f>
        <v/>
      </c>
      <c r="AN175" s="164" t="str">
        <f t="array" ref="AN175">IF($D175="","",IF(AND(Q175&gt;=0.1,I175="nie",Oprávnené_výdavky_obnova!DN177&gt;=0.1,OR($Q$11=Smrek)),0,IF(AND(Oprávnené_výdavky_obnova!DN177&gt;=0.1,Q175&gt;=0.1),1,0)))</f>
        <v/>
      </c>
      <c r="AO175" s="164" t="str">
        <f t="array" ref="AO175">IF($D175="","",IF(AND(R175&gt;=0.1,I175="nie",Oprávnené_výdavky_obnova!DO177&gt;=0.1,OR($R$11=Smrek)),0,IF(AND(Oprávnené_výdavky_obnova!DO177&gt;=0.1,R175&gt;=0.1),1,0)))</f>
        <v/>
      </c>
      <c r="AP175" s="164" t="str">
        <f t="array" ref="AP175">IF($D175="","",IF(AND(S175&gt;=0.1,I175="nie",Oprávnené_výdavky_obnova!DP177&gt;=0.1,OR($S$11=Smrek)),0,IF(AND(Oprávnené_výdavky_obnova!DP177&gt;=0.1,S175&gt;=0.1),1,0)))</f>
        <v/>
      </c>
      <c r="AQ175" s="164">
        <f t="shared" si="18"/>
        <v>0</v>
      </c>
      <c r="AR175" s="132">
        <f t="shared" si="19"/>
        <v>0</v>
      </c>
      <c r="AS175" s="132" t="str">
        <f t="shared" si="20"/>
        <v/>
      </c>
      <c r="AT175" s="164">
        <f>IF(AND(J175="",OR(Oprávnené_výdavky_obnova!CW177&gt;0,Oprávnené_výdavky_obnova!DG177&gt;0)),1,0)</f>
        <v>0</v>
      </c>
      <c r="AU175" s="164">
        <f>IF(AND(K175="",OR(Oprávnené_výdavky_obnova!CX177&gt;0,Oprávnené_výdavky_obnova!DH177&gt;0)),1,0)</f>
        <v>0</v>
      </c>
      <c r="AV175" s="164">
        <f>IF(AND(L175="",OR(Oprávnené_výdavky_obnova!CY177&gt;0,Oprávnené_výdavky_obnova!DI177&gt;0)),1,0)</f>
        <v>0</v>
      </c>
      <c r="AW175" s="164">
        <f>IF(AND(M175="",OR(Oprávnené_výdavky_obnova!CZ177&gt;0,Oprávnené_výdavky_obnova!DJ177&gt;0)),1,0)</f>
        <v>0</v>
      </c>
      <c r="AX175" s="164">
        <f>IF(AND(N175="",OR(Oprávnené_výdavky_obnova!DA177&gt;0,Oprávnené_výdavky_obnova!DK177&gt;0)),1,0)</f>
        <v>0</v>
      </c>
      <c r="AY175" s="164">
        <f>IF(AND(O175="",OR(Oprávnené_výdavky_obnova!DB177&gt;0,Oprávnené_výdavky_obnova!DL177&gt;0)),1,0)</f>
        <v>0</v>
      </c>
      <c r="AZ175" s="164">
        <f>IF(AND(P175="",OR(Oprávnené_výdavky_obnova!DC177&gt;0,Oprávnené_výdavky_obnova!DM177&gt;0)),1,0)</f>
        <v>0</v>
      </c>
      <c r="BA175" s="164">
        <f>IF(AND(Q175="",OR(Oprávnené_výdavky_obnova!DD177&gt;0,Oprávnené_výdavky_obnova!DN177&gt;0)),1,0)</f>
        <v>0</v>
      </c>
      <c r="BB175" s="164">
        <f>IF(AND(R175="",OR(Oprávnené_výdavky_obnova!DE177&gt;0,Oprávnené_výdavky_obnova!DO177&gt;0)),1,0)</f>
        <v>0</v>
      </c>
      <c r="BC175" s="164">
        <f>IF(AND(S175="",OR(Oprávnené_výdavky_obnova!DF177&gt;0,Oprávnené_výdavky_obnova!DP177&gt;0)),1,0)</f>
        <v>0</v>
      </c>
      <c r="BE175" s="132">
        <f t="array" ref="BE175">IF(AND($J$13=Smrek,OR(V175&gt;=0.3,AG175&gt;=0.1)),1,0)</f>
        <v>0</v>
      </c>
      <c r="BF175" s="132">
        <f t="array" ref="BF175">IF(AND($JK175=Smrek,OR(W175&gt;=0.3,AH175&gt;=0.1)),1,0)</f>
        <v>0</v>
      </c>
      <c r="BG175" s="132">
        <f t="array" ref="BG175">IF(AND($L$13=Smrek,OR(X175&gt;=0.3,AI175&gt;=0.1)),1,0)</f>
        <v>0</v>
      </c>
      <c r="BH175" s="132">
        <f t="array" ref="BH175">IF(AND($M$13=Smrek,OR(Y175&gt;=0.3,AJ175&gt;=0.1)),1,0)</f>
        <v>0</v>
      </c>
      <c r="BI175" s="132">
        <f t="array" ref="BI175">IF(AND($N$13=Smrek,OR(Z175&gt;=0.3,AK175&gt;=0.1)),1,0)</f>
        <v>0</v>
      </c>
      <c r="BJ175" s="132">
        <f t="array" ref="BJ175">IF(AND($O$13=Smrek,OR(AA175&gt;=0.3,AL175&gt;=0.1)),1,0)</f>
        <v>0</v>
      </c>
      <c r="BK175" s="132">
        <f t="array" ref="BK175">IF(AND($P$13=Smrek,OR(AB175&gt;=0.3,AM175&gt;=0.1)),1,0)</f>
        <v>0</v>
      </c>
      <c r="BL175" s="132">
        <f t="array" ref="BL175">IF(AND($Q$13=Smrek,OR(AC175&gt;=0.3,AN175&gt;=0.1)),1,0)</f>
        <v>0</v>
      </c>
      <c r="BM175" s="132">
        <f t="array" ref="BM175">IF(AND($R$13=Smrek,OR(AD175&gt;=0.3,AO175&gt;=0.1)),1,0)</f>
        <v>0</v>
      </c>
      <c r="BN175" s="132">
        <f t="array" ref="BN175">IF(AND($S$13=Smrek,OR(AE175&gt;=0.3,AP175&gt;=0.1)),1,0)</f>
        <v>0</v>
      </c>
      <c r="BO175" s="206" t="str">
        <f t="shared" si="21"/>
        <v/>
      </c>
    </row>
    <row r="176" spans="1:67" ht="17.100000000000001" customHeight="1" x14ac:dyDescent="0.25">
      <c r="A176" s="144">
        <v>164</v>
      </c>
      <c r="B176" s="180" t="str">
        <f>IF(Oprávnené_výdavky_obnova!AL178="","",Oprávnené_výdavky_obnova!AN178)</f>
        <v/>
      </c>
      <c r="C176" s="181" t="str">
        <f>IF(Oprávnené_výdavky_obnova!AL178="","",Oprávnené_výdavky_obnova!B178)</f>
        <v/>
      </c>
      <c r="D176" s="182" t="str">
        <f>IF(Oprávnené_výdavky_obnova!AL178="","",Oprávnené_výdavky_obnova!AO178)</f>
        <v/>
      </c>
      <c r="E176" s="182" t="str">
        <f>IF(Oprávnené_výdavky_obnova!AL178="","",Oprávnené_výdavky_obnova!AP178)</f>
        <v/>
      </c>
      <c r="F176" s="182" t="str">
        <f>IF(Oprávnené_výdavky_obnova!AL178="","",Oprávnené_výdavky_obnova!AQ178)</f>
        <v/>
      </c>
      <c r="G176" s="183" t="str">
        <f>IF(Oprávnené_výdavky_obnova!AL178="","",Oprávnené_výdavky_obnova!I178)</f>
        <v/>
      </c>
      <c r="H176" s="208" t="str">
        <f>IF(D176="","",SUMIFS(Oprávnené_výdavky_obnova!$K$15:$K$214,JPRL,BO176,Oprávnené_výdavky_obnova!$J$15:$J$214,Oprávnené_výdavky_obnova!$CC$8)+SUMIFS(Oprávnené_výdavky_obnova!$K$15:$K$214,JPRL,BO176,Oprávnené_výdavky_obnova!$J$15:$J$214,Oprávnené_výdavky_obnova!$CC$9))</f>
        <v/>
      </c>
      <c r="I176" s="179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32">
        <f t="array" ref="T176">IF(AND(D176&lt;&gt;"",OR($J$11=Smrek,$K$11=Smrek,$L$11=Smrek,$M$11=Smrek,$N$11=Smrek,$O$11=Smrek,$P$11=Smrek,$Q$11=Smrek,$R$11=Smrek,$S$11=Smrek)),1,0)</f>
        <v>0</v>
      </c>
      <c r="U176" s="132">
        <f t="shared" si="16"/>
        <v>0</v>
      </c>
      <c r="V176" s="164" t="str">
        <f t="array" ref="V176">IF($D176="","",IF(AND(J176&gt;=0.3,I176="nie",Oprávnené_výdavky_obnova!DG178&gt;=0.3,OR($J$11=Smrek)),0,IF(AND(Oprávnené_výdavky_obnova!DG178&gt;=0.3,J176&gt;=0.3),1,0)))</f>
        <v/>
      </c>
      <c r="W176" s="164" t="str">
        <f t="array" ref="W176">IF($D176="","",IF(AND(K176&gt;=0.3,I176="nie",Oprávnené_výdavky_obnova!DH178&gt;=0.3,OR($K$11=Smrek)),0,IF(AND(Oprávnené_výdavky_obnova!DH178&gt;=0.3,K176&gt;=0.3),1,0)))</f>
        <v/>
      </c>
      <c r="X176" s="164" t="str">
        <f t="array" ref="X176">IF($D176="","",IF(AND(L176&gt;=0.3,I176="nie",Oprávnené_výdavky_obnova!DI178&gt;=0.3,OR($L$11=Smrek)),0,IF(AND(Oprávnené_výdavky_obnova!DI178&gt;=0.3,L176&gt;=0.3),1,0)))</f>
        <v/>
      </c>
      <c r="Y176" s="164" t="str">
        <f t="array" ref="Y176">IF($D176="","",IF(AND(M176&gt;=0.3,I176="nie",Oprávnené_výdavky_obnova!DJ178&gt;=0.3,OR($M$11=Smrek)),0,IF(AND(Oprávnené_výdavky_obnova!DJ178&gt;=0.3,M176&gt;=0.3),1,0)))</f>
        <v/>
      </c>
      <c r="Z176" s="164" t="str">
        <f t="array" ref="Z176">IF($D176="","",IF(AND(N176&gt;=0.3,I176="nie",Oprávnené_výdavky_obnova!DK178&gt;=0.3,OR($N$11=Smrek)),0,IF(AND(Oprávnené_výdavky_obnova!DK178&gt;=0.3,N176&gt;=0.3),1,0)))</f>
        <v/>
      </c>
      <c r="AA176" s="164" t="str">
        <f t="array" ref="AA176">IF($D176="","",IF(AND(O176&gt;=0.3,I176="nie",Oprávnené_výdavky_obnova!DL178&gt;=0.3,OR($O$11=Smrek)),0,IF(AND(Oprávnené_výdavky_obnova!DL178&gt;=0.3,O176&gt;=0.3),1,0)))</f>
        <v/>
      </c>
      <c r="AB176" s="164" t="str">
        <f t="array" ref="AB176">IF($D176="","",IF(AND(P176&gt;=0.3,I176="nie",Oprávnené_výdavky_obnova!DM178&gt;=0.3,OR($P$11=Smrek)),0,IF(AND(Oprávnené_výdavky_obnova!DM178&gt;=0.3,P176&gt;=0.3),1,0)))</f>
        <v/>
      </c>
      <c r="AC176" s="164" t="str">
        <f t="array" ref="AC176">IF($D176="","",IF(AND(Q176&gt;=0.3,I176="nie",Oprávnené_výdavky_obnova!DN178&gt;=0.3,OR($Q$11=Smrek)),0,IF(AND(Oprávnené_výdavky_obnova!DN178&gt;=0.3,Q176&gt;=0.3),1,0)))</f>
        <v/>
      </c>
      <c r="AD176" s="164" t="str">
        <f t="array" ref="AD176">IF($D176="","",IF(AND(R176&gt;=0.3,I176="nie",Oprávnené_výdavky_obnova!DO178&gt;=0.3,OR($R$11=Smrek)),0,IF(AND(Oprávnené_výdavky_obnova!DO178&gt;=0.3,R176&gt;=0.3),1,0)))</f>
        <v/>
      </c>
      <c r="AE176" s="164" t="str">
        <f t="array" ref="AE176">IF($D176="","",IF(AND(S176&gt;=0.3,I176="nie",Oprávnené_výdavky_obnova!DP178&gt;=0.3,OR($S$11=Smrek)),0,IF(AND(Oprávnené_výdavky_obnova!DP178&gt;=0.3,S176&gt;=0.3),1,0)))</f>
        <v/>
      </c>
      <c r="AF176" s="164">
        <f t="shared" si="17"/>
        <v>0</v>
      </c>
      <c r="AG176" s="164" t="str">
        <f t="array" ref="AG176">IF($D176="","",IF(AND(J176&gt;=0.1,I176="nie",Oprávnené_výdavky_obnova!DG178&gt;=0.1,OR($J$11=Smrek)),0,IF(AND(Oprávnené_výdavky_obnova!DG178&gt;=0.1,J176&gt;=0.1),1,0)))</f>
        <v/>
      </c>
      <c r="AH176" s="164" t="str">
        <f t="array" ref="AH176">IF($D176="","",IF(AND(K176&gt;=0.1,I176="nie",Oprávnené_výdavky_obnova!DH178&gt;=0.1,OR($K$11=Smrek)),0,IF(AND(Oprávnené_výdavky_obnova!DH178&gt;=0.1,K176&gt;=0.1),1,0)))</f>
        <v/>
      </c>
      <c r="AI176" s="164" t="str">
        <f t="array" ref="AI176">IF($D176="","",IF(AND(L176&gt;=0.1,I176="nie",Oprávnené_výdavky_obnova!DI178&gt;=0.1,OR($L$11=Smrek)),0,IF(AND(Oprávnené_výdavky_obnova!DI178&gt;=0.1,L176&gt;=0.1),1,0)))</f>
        <v/>
      </c>
      <c r="AJ176" s="164" t="str">
        <f t="array" ref="AJ176">IF($D176="","",IF(AND(M176&gt;=0.1,I176="nie",Oprávnené_výdavky_obnova!DJ178&gt;=0.1,OR($M$11=Smrek)),0,IF(AND(Oprávnené_výdavky_obnova!DJ178&gt;=0.1,M176&gt;=0.1),1,0)))</f>
        <v/>
      </c>
      <c r="AK176" s="164" t="str">
        <f t="array" ref="AK176">IF($D176="","",IF(AND(N176&gt;=0.1,I176="nie",Oprávnené_výdavky_obnova!DK178&gt;=0.1,OR($N$11=Smrek)),0,IF(AND(Oprávnené_výdavky_obnova!DK178&gt;=0.1,N176&gt;=0.1),1,0)))</f>
        <v/>
      </c>
      <c r="AL176" s="164" t="str">
        <f t="array" ref="AL176">IF($D176="","",IF(AND(O176&gt;=0.1,I176="nie",Oprávnené_výdavky_obnova!DL178&gt;=0.1,OR($O$11=Smrek)),0,IF(AND(Oprávnené_výdavky_obnova!DL178&gt;=0.1,O176&gt;=0.1),1,0)))</f>
        <v/>
      </c>
      <c r="AM176" s="164" t="str">
        <f t="array" ref="AM176">IF($D176="","",IF(AND(P176&gt;=0.1,I176="nie",Oprávnené_výdavky_obnova!DM178&gt;=0.1,OR($P$11=Smrek)),0,IF(AND(Oprávnené_výdavky_obnova!DM178&gt;=0.1,P176&gt;=0.1),1,0)))</f>
        <v/>
      </c>
      <c r="AN176" s="164" t="str">
        <f t="array" ref="AN176">IF($D176="","",IF(AND(Q176&gt;=0.1,I176="nie",Oprávnené_výdavky_obnova!DN178&gt;=0.1,OR($Q$11=Smrek)),0,IF(AND(Oprávnené_výdavky_obnova!DN178&gt;=0.1,Q176&gt;=0.1),1,0)))</f>
        <v/>
      </c>
      <c r="AO176" s="164" t="str">
        <f t="array" ref="AO176">IF($D176="","",IF(AND(R176&gt;=0.1,I176="nie",Oprávnené_výdavky_obnova!DO178&gt;=0.1,OR($R$11=Smrek)),0,IF(AND(Oprávnené_výdavky_obnova!DO178&gt;=0.1,R176&gt;=0.1),1,0)))</f>
        <v/>
      </c>
      <c r="AP176" s="164" t="str">
        <f t="array" ref="AP176">IF($D176="","",IF(AND(S176&gt;=0.1,I176="nie",Oprávnené_výdavky_obnova!DP178&gt;=0.1,OR($S$11=Smrek)),0,IF(AND(Oprávnené_výdavky_obnova!DP178&gt;=0.1,S176&gt;=0.1),1,0)))</f>
        <v/>
      </c>
      <c r="AQ176" s="164">
        <f t="shared" si="18"/>
        <v>0</v>
      </c>
      <c r="AR176" s="132">
        <f t="shared" si="19"/>
        <v>0</v>
      </c>
      <c r="AS176" s="132" t="str">
        <f t="shared" si="20"/>
        <v/>
      </c>
      <c r="AT176" s="164">
        <f>IF(AND(J176="",OR(Oprávnené_výdavky_obnova!CW178&gt;0,Oprávnené_výdavky_obnova!DG178&gt;0)),1,0)</f>
        <v>0</v>
      </c>
      <c r="AU176" s="164">
        <f>IF(AND(K176="",OR(Oprávnené_výdavky_obnova!CX178&gt;0,Oprávnené_výdavky_obnova!DH178&gt;0)),1,0)</f>
        <v>0</v>
      </c>
      <c r="AV176" s="164">
        <f>IF(AND(L176="",OR(Oprávnené_výdavky_obnova!CY178&gt;0,Oprávnené_výdavky_obnova!DI178&gt;0)),1,0)</f>
        <v>0</v>
      </c>
      <c r="AW176" s="164">
        <f>IF(AND(M176="",OR(Oprávnené_výdavky_obnova!CZ178&gt;0,Oprávnené_výdavky_obnova!DJ178&gt;0)),1,0)</f>
        <v>0</v>
      </c>
      <c r="AX176" s="164">
        <f>IF(AND(N176="",OR(Oprávnené_výdavky_obnova!DA178&gt;0,Oprávnené_výdavky_obnova!DK178&gt;0)),1,0)</f>
        <v>0</v>
      </c>
      <c r="AY176" s="164">
        <f>IF(AND(O176="",OR(Oprávnené_výdavky_obnova!DB178&gt;0,Oprávnené_výdavky_obnova!DL178&gt;0)),1,0)</f>
        <v>0</v>
      </c>
      <c r="AZ176" s="164">
        <f>IF(AND(P176="",OR(Oprávnené_výdavky_obnova!DC178&gt;0,Oprávnené_výdavky_obnova!DM178&gt;0)),1,0)</f>
        <v>0</v>
      </c>
      <c r="BA176" s="164">
        <f>IF(AND(Q176="",OR(Oprávnené_výdavky_obnova!DD178&gt;0,Oprávnené_výdavky_obnova!DN178&gt;0)),1,0)</f>
        <v>0</v>
      </c>
      <c r="BB176" s="164">
        <f>IF(AND(R176="",OR(Oprávnené_výdavky_obnova!DE178&gt;0,Oprávnené_výdavky_obnova!DO178&gt;0)),1,0)</f>
        <v>0</v>
      </c>
      <c r="BC176" s="164">
        <f>IF(AND(S176="",OR(Oprávnené_výdavky_obnova!DF178&gt;0,Oprávnené_výdavky_obnova!DP178&gt;0)),1,0)</f>
        <v>0</v>
      </c>
      <c r="BE176" s="132">
        <f t="array" ref="BE176">IF(AND($J$13=Smrek,OR(V176&gt;=0.3,AG176&gt;=0.1)),1,0)</f>
        <v>0</v>
      </c>
      <c r="BF176" s="132">
        <f t="array" ref="BF176">IF(AND($JK176=Smrek,OR(W176&gt;=0.3,AH176&gt;=0.1)),1,0)</f>
        <v>0</v>
      </c>
      <c r="BG176" s="132">
        <f t="array" ref="BG176">IF(AND($L$13=Smrek,OR(X176&gt;=0.3,AI176&gt;=0.1)),1,0)</f>
        <v>0</v>
      </c>
      <c r="BH176" s="132">
        <f t="array" ref="BH176">IF(AND($M$13=Smrek,OR(Y176&gt;=0.3,AJ176&gt;=0.1)),1,0)</f>
        <v>0</v>
      </c>
      <c r="BI176" s="132">
        <f t="array" ref="BI176">IF(AND($N$13=Smrek,OR(Z176&gt;=0.3,AK176&gt;=0.1)),1,0)</f>
        <v>0</v>
      </c>
      <c r="BJ176" s="132">
        <f t="array" ref="BJ176">IF(AND($O$13=Smrek,OR(AA176&gt;=0.3,AL176&gt;=0.1)),1,0)</f>
        <v>0</v>
      </c>
      <c r="BK176" s="132">
        <f t="array" ref="BK176">IF(AND($P$13=Smrek,OR(AB176&gt;=0.3,AM176&gt;=0.1)),1,0)</f>
        <v>0</v>
      </c>
      <c r="BL176" s="132">
        <f t="array" ref="BL176">IF(AND($Q$13=Smrek,OR(AC176&gt;=0.3,AN176&gt;=0.1)),1,0)</f>
        <v>0</v>
      </c>
      <c r="BM176" s="132">
        <f t="array" ref="BM176">IF(AND($R$13=Smrek,OR(AD176&gt;=0.3,AO176&gt;=0.1)),1,0)</f>
        <v>0</v>
      </c>
      <c r="BN176" s="132">
        <f t="array" ref="BN176">IF(AND($S$13=Smrek,OR(AE176&gt;=0.3,AP176&gt;=0.1)),1,0)</f>
        <v>0</v>
      </c>
      <c r="BO176" s="206" t="str">
        <f t="shared" si="21"/>
        <v/>
      </c>
    </row>
    <row r="177" spans="1:67" ht="17.100000000000001" customHeight="1" x14ac:dyDescent="0.25">
      <c r="A177" s="144">
        <v>165</v>
      </c>
      <c r="B177" s="180" t="str">
        <f>IF(Oprávnené_výdavky_obnova!AL179="","",Oprávnené_výdavky_obnova!AN179)</f>
        <v/>
      </c>
      <c r="C177" s="181" t="str">
        <f>IF(Oprávnené_výdavky_obnova!AL179="","",Oprávnené_výdavky_obnova!B179)</f>
        <v/>
      </c>
      <c r="D177" s="182" t="str">
        <f>IF(Oprávnené_výdavky_obnova!AL179="","",Oprávnené_výdavky_obnova!AO179)</f>
        <v/>
      </c>
      <c r="E177" s="182" t="str">
        <f>IF(Oprávnené_výdavky_obnova!AL179="","",Oprávnené_výdavky_obnova!AP179)</f>
        <v/>
      </c>
      <c r="F177" s="182" t="str">
        <f>IF(Oprávnené_výdavky_obnova!AL179="","",Oprávnené_výdavky_obnova!AQ179)</f>
        <v/>
      </c>
      <c r="G177" s="183" t="str">
        <f>IF(Oprávnené_výdavky_obnova!AL179="","",Oprávnené_výdavky_obnova!I179)</f>
        <v/>
      </c>
      <c r="H177" s="208" t="str">
        <f>IF(D177="","",SUMIFS(Oprávnené_výdavky_obnova!$K$15:$K$214,JPRL,BO177,Oprávnené_výdavky_obnova!$J$15:$J$214,Oprávnené_výdavky_obnova!$CC$8)+SUMIFS(Oprávnené_výdavky_obnova!$K$15:$K$214,JPRL,BO177,Oprávnené_výdavky_obnova!$J$15:$J$214,Oprávnené_výdavky_obnova!$CC$9))</f>
        <v/>
      </c>
      <c r="I177" s="179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32">
        <f t="array" ref="T177">IF(AND(D177&lt;&gt;"",OR($J$11=Smrek,$K$11=Smrek,$L$11=Smrek,$M$11=Smrek,$N$11=Smrek,$O$11=Smrek,$P$11=Smrek,$Q$11=Smrek,$R$11=Smrek,$S$11=Smrek)),1,0)</f>
        <v>0</v>
      </c>
      <c r="U177" s="132">
        <f t="shared" si="16"/>
        <v>0</v>
      </c>
      <c r="V177" s="164" t="str">
        <f t="array" ref="V177">IF($D177="","",IF(AND(J177&gt;=0.3,I177="nie",Oprávnené_výdavky_obnova!DG179&gt;=0.3,OR($J$11=Smrek)),0,IF(AND(Oprávnené_výdavky_obnova!DG179&gt;=0.3,J177&gt;=0.3),1,0)))</f>
        <v/>
      </c>
      <c r="W177" s="164" t="str">
        <f t="array" ref="W177">IF($D177="","",IF(AND(K177&gt;=0.3,I177="nie",Oprávnené_výdavky_obnova!DH179&gt;=0.3,OR($K$11=Smrek)),0,IF(AND(Oprávnené_výdavky_obnova!DH179&gt;=0.3,K177&gt;=0.3),1,0)))</f>
        <v/>
      </c>
      <c r="X177" s="164" t="str">
        <f t="array" ref="X177">IF($D177="","",IF(AND(L177&gt;=0.3,I177="nie",Oprávnené_výdavky_obnova!DI179&gt;=0.3,OR($L$11=Smrek)),0,IF(AND(Oprávnené_výdavky_obnova!DI179&gt;=0.3,L177&gt;=0.3),1,0)))</f>
        <v/>
      </c>
      <c r="Y177" s="164" t="str">
        <f t="array" ref="Y177">IF($D177="","",IF(AND(M177&gt;=0.3,I177="nie",Oprávnené_výdavky_obnova!DJ179&gt;=0.3,OR($M$11=Smrek)),0,IF(AND(Oprávnené_výdavky_obnova!DJ179&gt;=0.3,M177&gt;=0.3),1,0)))</f>
        <v/>
      </c>
      <c r="Z177" s="164" t="str">
        <f t="array" ref="Z177">IF($D177="","",IF(AND(N177&gt;=0.3,I177="nie",Oprávnené_výdavky_obnova!DK179&gt;=0.3,OR($N$11=Smrek)),0,IF(AND(Oprávnené_výdavky_obnova!DK179&gt;=0.3,N177&gt;=0.3),1,0)))</f>
        <v/>
      </c>
      <c r="AA177" s="164" t="str">
        <f t="array" ref="AA177">IF($D177="","",IF(AND(O177&gt;=0.3,I177="nie",Oprávnené_výdavky_obnova!DL179&gt;=0.3,OR($O$11=Smrek)),0,IF(AND(Oprávnené_výdavky_obnova!DL179&gt;=0.3,O177&gt;=0.3),1,0)))</f>
        <v/>
      </c>
      <c r="AB177" s="164" t="str">
        <f t="array" ref="AB177">IF($D177="","",IF(AND(P177&gt;=0.3,I177="nie",Oprávnené_výdavky_obnova!DM179&gt;=0.3,OR($P$11=Smrek)),0,IF(AND(Oprávnené_výdavky_obnova!DM179&gt;=0.3,P177&gt;=0.3),1,0)))</f>
        <v/>
      </c>
      <c r="AC177" s="164" t="str">
        <f t="array" ref="AC177">IF($D177="","",IF(AND(Q177&gt;=0.3,I177="nie",Oprávnené_výdavky_obnova!DN179&gt;=0.3,OR($Q$11=Smrek)),0,IF(AND(Oprávnené_výdavky_obnova!DN179&gt;=0.3,Q177&gt;=0.3),1,0)))</f>
        <v/>
      </c>
      <c r="AD177" s="164" t="str">
        <f t="array" ref="AD177">IF($D177="","",IF(AND(R177&gt;=0.3,I177="nie",Oprávnené_výdavky_obnova!DO179&gt;=0.3,OR($R$11=Smrek)),0,IF(AND(Oprávnené_výdavky_obnova!DO179&gt;=0.3,R177&gt;=0.3),1,0)))</f>
        <v/>
      </c>
      <c r="AE177" s="164" t="str">
        <f t="array" ref="AE177">IF($D177="","",IF(AND(S177&gt;=0.3,I177="nie",Oprávnené_výdavky_obnova!DP179&gt;=0.3,OR($S$11=Smrek)),0,IF(AND(Oprávnené_výdavky_obnova!DP179&gt;=0.3,S177&gt;=0.3),1,0)))</f>
        <v/>
      </c>
      <c r="AF177" s="164">
        <f t="shared" si="17"/>
        <v>0</v>
      </c>
      <c r="AG177" s="164" t="str">
        <f t="array" ref="AG177">IF($D177="","",IF(AND(J177&gt;=0.1,I177="nie",Oprávnené_výdavky_obnova!DG179&gt;=0.1,OR($J$11=Smrek)),0,IF(AND(Oprávnené_výdavky_obnova!DG179&gt;=0.1,J177&gt;=0.1),1,0)))</f>
        <v/>
      </c>
      <c r="AH177" s="164" t="str">
        <f t="array" ref="AH177">IF($D177="","",IF(AND(K177&gt;=0.1,I177="nie",Oprávnené_výdavky_obnova!DH179&gt;=0.1,OR($K$11=Smrek)),0,IF(AND(Oprávnené_výdavky_obnova!DH179&gt;=0.1,K177&gt;=0.1),1,0)))</f>
        <v/>
      </c>
      <c r="AI177" s="164" t="str">
        <f t="array" ref="AI177">IF($D177="","",IF(AND(L177&gt;=0.1,I177="nie",Oprávnené_výdavky_obnova!DI179&gt;=0.1,OR($L$11=Smrek)),0,IF(AND(Oprávnené_výdavky_obnova!DI179&gt;=0.1,L177&gt;=0.1),1,0)))</f>
        <v/>
      </c>
      <c r="AJ177" s="164" t="str">
        <f t="array" ref="AJ177">IF($D177="","",IF(AND(M177&gt;=0.1,I177="nie",Oprávnené_výdavky_obnova!DJ179&gt;=0.1,OR($M$11=Smrek)),0,IF(AND(Oprávnené_výdavky_obnova!DJ179&gt;=0.1,M177&gt;=0.1),1,0)))</f>
        <v/>
      </c>
      <c r="AK177" s="164" t="str">
        <f t="array" ref="AK177">IF($D177="","",IF(AND(N177&gt;=0.1,I177="nie",Oprávnené_výdavky_obnova!DK179&gt;=0.1,OR($N$11=Smrek)),0,IF(AND(Oprávnené_výdavky_obnova!DK179&gt;=0.1,N177&gt;=0.1),1,0)))</f>
        <v/>
      </c>
      <c r="AL177" s="164" t="str">
        <f t="array" ref="AL177">IF($D177="","",IF(AND(O177&gt;=0.1,I177="nie",Oprávnené_výdavky_obnova!DL179&gt;=0.1,OR($O$11=Smrek)),0,IF(AND(Oprávnené_výdavky_obnova!DL179&gt;=0.1,O177&gt;=0.1),1,0)))</f>
        <v/>
      </c>
      <c r="AM177" s="164" t="str">
        <f t="array" ref="AM177">IF($D177="","",IF(AND(P177&gt;=0.1,I177="nie",Oprávnené_výdavky_obnova!DM179&gt;=0.1,OR($P$11=Smrek)),0,IF(AND(Oprávnené_výdavky_obnova!DM179&gt;=0.1,P177&gt;=0.1),1,0)))</f>
        <v/>
      </c>
      <c r="AN177" s="164" t="str">
        <f t="array" ref="AN177">IF($D177="","",IF(AND(Q177&gt;=0.1,I177="nie",Oprávnené_výdavky_obnova!DN179&gt;=0.1,OR($Q$11=Smrek)),0,IF(AND(Oprávnené_výdavky_obnova!DN179&gt;=0.1,Q177&gt;=0.1),1,0)))</f>
        <v/>
      </c>
      <c r="AO177" s="164" t="str">
        <f t="array" ref="AO177">IF($D177="","",IF(AND(R177&gt;=0.1,I177="nie",Oprávnené_výdavky_obnova!DO179&gt;=0.1,OR($R$11=Smrek)),0,IF(AND(Oprávnené_výdavky_obnova!DO179&gt;=0.1,R177&gt;=0.1),1,0)))</f>
        <v/>
      </c>
      <c r="AP177" s="164" t="str">
        <f t="array" ref="AP177">IF($D177="","",IF(AND(S177&gt;=0.1,I177="nie",Oprávnené_výdavky_obnova!DP179&gt;=0.1,OR($S$11=Smrek)),0,IF(AND(Oprávnené_výdavky_obnova!DP179&gt;=0.1,S177&gt;=0.1),1,0)))</f>
        <v/>
      </c>
      <c r="AQ177" s="164">
        <f t="shared" si="18"/>
        <v>0</v>
      </c>
      <c r="AR177" s="132">
        <f t="shared" si="19"/>
        <v>0</v>
      </c>
      <c r="AS177" s="132" t="str">
        <f t="shared" si="20"/>
        <v/>
      </c>
      <c r="AT177" s="164">
        <f>IF(AND(J177="",OR(Oprávnené_výdavky_obnova!CW179&gt;0,Oprávnené_výdavky_obnova!DG179&gt;0)),1,0)</f>
        <v>0</v>
      </c>
      <c r="AU177" s="164">
        <f>IF(AND(K177="",OR(Oprávnené_výdavky_obnova!CX179&gt;0,Oprávnené_výdavky_obnova!DH179&gt;0)),1,0)</f>
        <v>0</v>
      </c>
      <c r="AV177" s="164">
        <f>IF(AND(L177="",OR(Oprávnené_výdavky_obnova!CY179&gt;0,Oprávnené_výdavky_obnova!DI179&gt;0)),1,0)</f>
        <v>0</v>
      </c>
      <c r="AW177" s="164">
        <f>IF(AND(M177="",OR(Oprávnené_výdavky_obnova!CZ179&gt;0,Oprávnené_výdavky_obnova!DJ179&gt;0)),1,0)</f>
        <v>0</v>
      </c>
      <c r="AX177" s="164">
        <f>IF(AND(N177="",OR(Oprávnené_výdavky_obnova!DA179&gt;0,Oprávnené_výdavky_obnova!DK179&gt;0)),1,0)</f>
        <v>0</v>
      </c>
      <c r="AY177" s="164">
        <f>IF(AND(O177="",OR(Oprávnené_výdavky_obnova!DB179&gt;0,Oprávnené_výdavky_obnova!DL179&gt;0)),1,0)</f>
        <v>0</v>
      </c>
      <c r="AZ177" s="164">
        <f>IF(AND(P177="",OR(Oprávnené_výdavky_obnova!DC179&gt;0,Oprávnené_výdavky_obnova!DM179&gt;0)),1,0)</f>
        <v>0</v>
      </c>
      <c r="BA177" s="164">
        <f>IF(AND(Q177="",OR(Oprávnené_výdavky_obnova!DD179&gt;0,Oprávnené_výdavky_obnova!DN179&gt;0)),1,0)</f>
        <v>0</v>
      </c>
      <c r="BB177" s="164">
        <f>IF(AND(R177="",OR(Oprávnené_výdavky_obnova!DE179&gt;0,Oprávnené_výdavky_obnova!DO179&gt;0)),1,0)</f>
        <v>0</v>
      </c>
      <c r="BC177" s="164">
        <f>IF(AND(S177="",OR(Oprávnené_výdavky_obnova!DF179&gt;0,Oprávnené_výdavky_obnova!DP179&gt;0)),1,0)</f>
        <v>0</v>
      </c>
      <c r="BE177" s="132">
        <f t="array" ref="BE177">IF(AND($J$13=Smrek,OR(V177&gt;=0.3,AG177&gt;=0.1)),1,0)</f>
        <v>0</v>
      </c>
      <c r="BF177" s="132">
        <f t="array" ref="BF177">IF(AND($JK177=Smrek,OR(W177&gt;=0.3,AH177&gt;=0.1)),1,0)</f>
        <v>0</v>
      </c>
      <c r="BG177" s="132">
        <f t="array" ref="BG177">IF(AND($L$13=Smrek,OR(X177&gt;=0.3,AI177&gt;=0.1)),1,0)</f>
        <v>0</v>
      </c>
      <c r="BH177" s="132">
        <f t="array" ref="BH177">IF(AND($M$13=Smrek,OR(Y177&gt;=0.3,AJ177&gt;=0.1)),1,0)</f>
        <v>0</v>
      </c>
      <c r="BI177" s="132">
        <f t="array" ref="BI177">IF(AND($N$13=Smrek,OR(Z177&gt;=0.3,AK177&gt;=0.1)),1,0)</f>
        <v>0</v>
      </c>
      <c r="BJ177" s="132">
        <f t="array" ref="BJ177">IF(AND($O$13=Smrek,OR(AA177&gt;=0.3,AL177&gt;=0.1)),1,0)</f>
        <v>0</v>
      </c>
      <c r="BK177" s="132">
        <f t="array" ref="BK177">IF(AND($P$13=Smrek,OR(AB177&gt;=0.3,AM177&gt;=0.1)),1,0)</f>
        <v>0</v>
      </c>
      <c r="BL177" s="132">
        <f t="array" ref="BL177">IF(AND($Q$13=Smrek,OR(AC177&gt;=0.3,AN177&gt;=0.1)),1,0)</f>
        <v>0</v>
      </c>
      <c r="BM177" s="132">
        <f t="array" ref="BM177">IF(AND($R$13=Smrek,OR(AD177&gt;=0.3,AO177&gt;=0.1)),1,0)</f>
        <v>0</v>
      </c>
      <c r="BN177" s="132">
        <f t="array" ref="BN177">IF(AND($S$13=Smrek,OR(AE177&gt;=0.3,AP177&gt;=0.1)),1,0)</f>
        <v>0</v>
      </c>
      <c r="BO177" s="206" t="str">
        <f t="shared" si="21"/>
        <v/>
      </c>
    </row>
    <row r="178" spans="1:67" ht="17.100000000000001" customHeight="1" x14ac:dyDescent="0.25">
      <c r="A178" s="144">
        <v>166</v>
      </c>
      <c r="B178" s="180" t="str">
        <f>IF(Oprávnené_výdavky_obnova!AL180="","",Oprávnené_výdavky_obnova!AN180)</f>
        <v/>
      </c>
      <c r="C178" s="181" t="str">
        <f>IF(Oprávnené_výdavky_obnova!AL180="","",Oprávnené_výdavky_obnova!B180)</f>
        <v/>
      </c>
      <c r="D178" s="182" t="str">
        <f>IF(Oprávnené_výdavky_obnova!AL180="","",Oprávnené_výdavky_obnova!AO180)</f>
        <v/>
      </c>
      <c r="E178" s="182" t="str">
        <f>IF(Oprávnené_výdavky_obnova!AL180="","",Oprávnené_výdavky_obnova!AP180)</f>
        <v/>
      </c>
      <c r="F178" s="182" t="str">
        <f>IF(Oprávnené_výdavky_obnova!AL180="","",Oprávnené_výdavky_obnova!AQ180)</f>
        <v/>
      </c>
      <c r="G178" s="183" t="str">
        <f>IF(Oprávnené_výdavky_obnova!AL180="","",Oprávnené_výdavky_obnova!I180)</f>
        <v/>
      </c>
      <c r="H178" s="208" t="str">
        <f>IF(D178="","",SUMIFS(Oprávnené_výdavky_obnova!$K$15:$K$214,JPRL,BO178,Oprávnené_výdavky_obnova!$J$15:$J$214,Oprávnené_výdavky_obnova!$CC$8)+SUMIFS(Oprávnené_výdavky_obnova!$K$15:$K$214,JPRL,BO178,Oprávnené_výdavky_obnova!$J$15:$J$214,Oprávnené_výdavky_obnova!$CC$9))</f>
        <v/>
      </c>
      <c r="I178" s="179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32">
        <f t="array" ref="T178">IF(AND(D178&lt;&gt;"",OR($J$11=Smrek,$K$11=Smrek,$L$11=Smrek,$M$11=Smrek,$N$11=Smrek,$O$11=Smrek,$P$11=Smrek,$Q$11=Smrek,$R$11=Smrek,$S$11=Smrek)),1,0)</f>
        <v>0</v>
      </c>
      <c r="U178" s="132">
        <f t="shared" si="16"/>
        <v>0</v>
      </c>
      <c r="V178" s="164" t="str">
        <f t="array" ref="V178">IF($D178="","",IF(AND(J178&gt;=0.3,I178="nie",Oprávnené_výdavky_obnova!DG180&gt;=0.3,OR($J$11=Smrek)),0,IF(AND(Oprávnené_výdavky_obnova!DG180&gt;=0.3,J178&gt;=0.3),1,0)))</f>
        <v/>
      </c>
      <c r="W178" s="164" t="str">
        <f t="array" ref="W178">IF($D178="","",IF(AND(K178&gt;=0.3,I178="nie",Oprávnené_výdavky_obnova!DH180&gt;=0.3,OR($K$11=Smrek)),0,IF(AND(Oprávnené_výdavky_obnova!DH180&gt;=0.3,K178&gt;=0.3),1,0)))</f>
        <v/>
      </c>
      <c r="X178" s="164" t="str">
        <f t="array" ref="X178">IF($D178="","",IF(AND(L178&gt;=0.3,I178="nie",Oprávnené_výdavky_obnova!DI180&gt;=0.3,OR($L$11=Smrek)),0,IF(AND(Oprávnené_výdavky_obnova!DI180&gt;=0.3,L178&gt;=0.3),1,0)))</f>
        <v/>
      </c>
      <c r="Y178" s="164" t="str">
        <f t="array" ref="Y178">IF($D178="","",IF(AND(M178&gt;=0.3,I178="nie",Oprávnené_výdavky_obnova!DJ180&gt;=0.3,OR($M$11=Smrek)),0,IF(AND(Oprávnené_výdavky_obnova!DJ180&gt;=0.3,M178&gt;=0.3),1,0)))</f>
        <v/>
      </c>
      <c r="Z178" s="164" t="str">
        <f t="array" ref="Z178">IF($D178="","",IF(AND(N178&gt;=0.3,I178="nie",Oprávnené_výdavky_obnova!DK180&gt;=0.3,OR($N$11=Smrek)),0,IF(AND(Oprávnené_výdavky_obnova!DK180&gt;=0.3,N178&gt;=0.3),1,0)))</f>
        <v/>
      </c>
      <c r="AA178" s="164" t="str">
        <f t="array" ref="AA178">IF($D178="","",IF(AND(O178&gt;=0.3,I178="nie",Oprávnené_výdavky_obnova!DL180&gt;=0.3,OR($O$11=Smrek)),0,IF(AND(Oprávnené_výdavky_obnova!DL180&gt;=0.3,O178&gt;=0.3),1,0)))</f>
        <v/>
      </c>
      <c r="AB178" s="164" t="str">
        <f t="array" ref="AB178">IF($D178="","",IF(AND(P178&gt;=0.3,I178="nie",Oprávnené_výdavky_obnova!DM180&gt;=0.3,OR($P$11=Smrek)),0,IF(AND(Oprávnené_výdavky_obnova!DM180&gt;=0.3,P178&gt;=0.3),1,0)))</f>
        <v/>
      </c>
      <c r="AC178" s="164" t="str">
        <f t="array" ref="AC178">IF($D178="","",IF(AND(Q178&gt;=0.3,I178="nie",Oprávnené_výdavky_obnova!DN180&gt;=0.3,OR($Q$11=Smrek)),0,IF(AND(Oprávnené_výdavky_obnova!DN180&gt;=0.3,Q178&gt;=0.3),1,0)))</f>
        <v/>
      </c>
      <c r="AD178" s="164" t="str">
        <f t="array" ref="AD178">IF($D178="","",IF(AND(R178&gt;=0.3,I178="nie",Oprávnené_výdavky_obnova!DO180&gt;=0.3,OR($R$11=Smrek)),0,IF(AND(Oprávnené_výdavky_obnova!DO180&gt;=0.3,R178&gt;=0.3),1,0)))</f>
        <v/>
      </c>
      <c r="AE178" s="164" t="str">
        <f t="array" ref="AE178">IF($D178="","",IF(AND(S178&gt;=0.3,I178="nie",Oprávnené_výdavky_obnova!DP180&gt;=0.3,OR($S$11=Smrek)),0,IF(AND(Oprávnené_výdavky_obnova!DP180&gt;=0.3,S178&gt;=0.3),1,0)))</f>
        <v/>
      </c>
      <c r="AF178" s="164">
        <f t="shared" si="17"/>
        <v>0</v>
      </c>
      <c r="AG178" s="164" t="str">
        <f t="array" ref="AG178">IF($D178="","",IF(AND(J178&gt;=0.1,I178="nie",Oprávnené_výdavky_obnova!DG180&gt;=0.1,OR($J$11=Smrek)),0,IF(AND(Oprávnené_výdavky_obnova!DG180&gt;=0.1,J178&gt;=0.1),1,0)))</f>
        <v/>
      </c>
      <c r="AH178" s="164" t="str">
        <f t="array" ref="AH178">IF($D178="","",IF(AND(K178&gt;=0.1,I178="nie",Oprávnené_výdavky_obnova!DH180&gt;=0.1,OR($K$11=Smrek)),0,IF(AND(Oprávnené_výdavky_obnova!DH180&gt;=0.1,K178&gt;=0.1),1,0)))</f>
        <v/>
      </c>
      <c r="AI178" s="164" t="str">
        <f t="array" ref="AI178">IF($D178="","",IF(AND(L178&gt;=0.1,I178="nie",Oprávnené_výdavky_obnova!DI180&gt;=0.1,OR($L$11=Smrek)),0,IF(AND(Oprávnené_výdavky_obnova!DI180&gt;=0.1,L178&gt;=0.1),1,0)))</f>
        <v/>
      </c>
      <c r="AJ178" s="164" t="str">
        <f t="array" ref="AJ178">IF($D178="","",IF(AND(M178&gt;=0.1,I178="nie",Oprávnené_výdavky_obnova!DJ180&gt;=0.1,OR($M$11=Smrek)),0,IF(AND(Oprávnené_výdavky_obnova!DJ180&gt;=0.1,M178&gt;=0.1),1,0)))</f>
        <v/>
      </c>
      <c r="AK178" s="164" t="str">
        <f t="array" ref="AK178">IF($D178="","",IF(AND(N178&gt;=0.1,I178="nie",Oprávnené_výdavky_obnova!DK180&gt;=0.1,OR($N$11=Smrek)),0,IF(AND(Oprávnené_výdavky_obnova!DK180&gt;=0.1,N178&gt;=0.1),1,0)))</f>
        <v/>
      </c>
      <c r="AL178" s="164" t="str">
        <f t="array" ref="AL178">IF($D178="","",IF(AND(O178&gt;=0.1,I178="nie",Oprávnené_výdavky_obnova!DL180&gt;=0.1,OR($O$11=Smrek)),0,IF(AND(Oprávnené_výdavky_obnova!DL180&gt;=0.1,O178&gt;=0.1),1,0)))</f>
        <v/>
      </c>
      <c r="AM178" s="164" t="str">
        <f t="array" ref="AM178">IF($D178="","",IF(AND(P178&gt;=0.1,I178="nie",Oprávnené_výdavky_obnova!DM180&gt;=0.1,OR($P$11=Smrek)),0,IF(AND(Oprávnené_výdavky_obnova!DM180&gt;=0.1,P178&gt;=0.1),1,0)))</f>
        <v/>
      </c>
      <c r="AN178" s="164" t="str">
        <f t="array" ref="AN178">IF($D178="","",IF(AND(Q178&gt;=0.1,I178="nie",Oprávnené_výdavky_obnova!DN180&gt;=0.1,OR($Q$11=Smrek)),0,IF(AND(Oprávnené_výdavky_obnova!DN180&gt;=0.1,Q178&gt;=0.1),1,0)))</f>
        <v/>
      </c>
      <c r="AO178" s="164" t="str">
        <f t="array" ref="AO178">IF($D178="","",IF(AND(R178&gt;=0.1,I178="nie",Oprávnené_výdavky_obnova!DO180&gt;=0.1,OR($R$11=Smrek)),0,IF(AND(Oprávnené_výdavky_obnova!DO180&gt;=0.1,R178&gt;=0.1),1,0)))</f>
        <v/>
      </c>
      <c r="AP178" s="164" t="str">
        <f t="array" ref="AP178">IF($D178="","",IF(AND(S178&gt;=0.1,I178="nie",Oprávnené_výdavky_obnova!DP180&gt;=0.1,OR($S$11=Smrek)),0,IF(AND(Oprávnené_výdavky_obnova!DP180&gt;=0.1,S178&gt;=0.1),1,0)))</f>
        <v/>
      </c>
      <c r="AQ178" s="164">
        <f t="shared" si="18"/>
        <v>0</v>
      </c>
      <c r="AR178" s="132">
        <f t="shared" si="19"/>
        <v>0</v>
      </c>
      <c r="AS178" s="132" t="str">
        <f t="shared" si="20"/>
        <v/>
      </c>
      <c r="AT178" s="164">
        <f>IF(AND(J178="",OR(Oprávnené_výdavky_obnova!CW180&gt;0,Oprávnené_výdavky_obnova!DG180&gt;0)),1,0)</f>
        <v>0</v>
      </c>
      <c r="AU178" s="164">
        <f>IF(AND(K178="",OR(Oprávnené_výdavky_obnova!CX180&gt;0,Oprávnené_výdavky_obnova!DH180&gt;0)),1,0)</f>
        <v>0</v>
      </c>
      <c r="AV178" s="164">
        <f>IF(AND(L178="",OR(Oprávnené_výdavky_obnova!CY180&gt;0,Oprávnené_výdavky_obnova!DI180&gt;0)),1,0)</f>
        <v>0</v>
      </c>
      <c r="AW178" s="164">
        <f>IF(AND(M178="",OR(Oprávnené_výdavky_obnova!CZ180&gt;0,Oprávnené_výdavky_obnova!DJ180&gt;0)),1,0)</f>
        <v>0</v>
      </c>
      <c r="AX178" s="164">
        <f>IF(AND(N178="",OR(Oprávnené_výdavky_obnova!DA180&gt;0,Oprávnené_výdavky_obnova!DK180&gt;0)),1,0)</f>
        <v>0</v>
      </c>
      <c r="AY178" s="164">
        <f>IF(AND(O178="",OR(Oprávnené_výdavky_obnova!DB180&gt;0,Oprávnené_výdavky_obnova!DL180&gt;0)),1,0)</f>
        <v>0</v>
      </c>
      <c r="AZ178" s="164">
        <f>IF(AND(P178="",OR(Oprávnené_výdavky_obnova!DC180&gt;0,Oprávnené_výdavky_obnova!DM180&gt;0)),1,0)</f>
        <v>0</v>
      </c>
      <c r="BA178" s="164">
        <f>IF(AND(Q178="",OR(Oprávnené_výdavky_obnova!DD180&gt;0,Oprávnené_výdavky_obnova!DN180&gt;0)),1,0)</f>
        <v>0</v>
      </c>
      <c r="BB178" s="164">
        <f>IF(AND(R178="",OR(Oprávnené_výdavky_obnova!DE180&gt;0,Oprávnené_výdavky_obnova!DO180&gt;0)),1,0)</f>
        <v>0</v>
      </c>
      <c r="BC178" s="164">
        <f>IF(AND(S178="",OR(Oprávnené_výdavky_obnova!DF180&gt;0,Oprávnené_výdavky_obnova!DP180&gt;0)),1,0)</f>
        <v>0</v>
      </c>
      <c r="BE178" s="132">
        <f t="array" ref="BE178">IF(AND($J$13=Smrek,OR(V178&gt;=0.3,AG178&gt;=0.1)),1,0)</f>
        <v>0</v>
      </c>
      <c r="BF178" s="132">
        <f t="array" ref="BF178">IF(AND($JK178=Smrek,OR(W178&gt;=0.3,AH178&gt;=0.1)),1,0)</f>
        <v>0</v>
      </c>
      <c r="BG178" s="132">
        <f t="array" ref="BG178">IF(AND($L$13=Smrek,OR(X178&gt;=0.3,AI178&gt;=0.1)),1,0)</f>
        <v>0</v>
      </c>
      <c r="BH178" s="132">
        <f t="array" ref="BH178">IF(AND($M$13=Smrek,OR(Y178&gt;=0.3,AJ178&gt;=0.1)),1,0)</f>
        <v>0</v>
      </c>
      <c r="BI178" s="132">
        <f t="array" ref="BI178">IF(AND($N$13=Smrek,OR(Z178&gt;=0.3,AK178&gt;=0.1)),1,0)</f>
        <v>0</v>
      </c>
      <c r="BJ178" s="132">
        <f t="array" ref="BJ178">IF(AND($O$13=Smrek,OR(AA178&gt;=0.3,AL178&gt;=0.1)),1,0)</f>
        <v>0</v>
      </c>
      <c r="BK178" s="132">
        <f t="array" ref="BK178">IF(AND($P$13=Smrek,OR(AB178&gt;=0.3,AM178&gt;=0.1)),1,0)</f>
        <v>0</v>
      </c>
      <c r="BL178" s="132">
        <f t="array" ref="BL178">IF(AND($Q$13=Smrek,OR(AC178&gt;=0.3,AN178&gt;=0.1)),1,0)</f>
        <v>0</v>
      </c>
      <c r="BM178" s="132">
        <f t="array" ref="BM178">IF(AND($R$13=Smrek,OR(AD178&gt;=0.3,AO178&gt;=0.1)),1,0)</f>
        <v>0</v>
      </c>
      <c r="BN178" s="132">
        <f t="array" ref="BN178">IF(AND($S$13=Smrek,OR(AE178&gt;=0.3,AP178&gt;=0.1)),1,0)</f>
        <v>0</v>
      </c>
      <c r="BO178" s="206" t="str">
        <f t="shared" si="21"/>
        <v/>
      </c>
    </row>
    <row r="179" spans="1:67" ht="17.100000000000001" customHeight="1" x14ac:dyDescent="0.25">
      <c r="A179" s="144">
        <v>167</v>
      </c>
      <c r="B179" s="180" t="str">
        <f>IF(Oprávnené_výdavky_obnova!AL181="","",Oprávnené_výdavky_obnova!AN181)</f>
        <v/>
      </c>
      <c r="C179" s="181" t="str">
        <f>IF(Oprávnené_výdavky_obnova!AL181="","",Oprávnené_výdavky_obnova!B181)</f>
        <v/>
      </c>
      <c r="D179" s="182" t="str">
        <f>IF(Oprávnené_výdavky_obnova!AL181="","",Oprávnené_výdavky_obnova!AO181)</f>
        <v/>
      </c>
      <c r="E179" s="182" t="str">
        <f>IF(Oprávnené_výdavky_obnova!AL181="","",Oprávnené_výdavky_obnova!AP181)</f>
        <v/>
      </c>
      <c r="F179" s="182" t="str">
        <f>IF(Oprávnené_výdavky_obnova!AL181="","",Oprávnené_výdavky_obnova!AQ181)</f>
        <v/>
      </c>
      <c r="G179" s="183" t="str">
        <f>IF(Oprávnené_výdavky_obnova!AL181="","",Oprávnené_výdavky_obnova!I181)</f>
        <v/>
      </c>
      <c r="H179" s="208" t="str">
        <f>IF(D179="","",SUMIFS(Oprávnené_výdavky_obnova!$K$15:$K$214,JPRL,BO179,Oprávnené_výdavky_obnova!$J$15:$J$214,Oprávnené_výdavky_obnova!$CC$8)+SUMIFS(Oprávnené_výdavky_obnova!$K$15:$K$214,JPRL,BO179,Oprávnené_výdavky_obnova!$J$15:$J$214,Oprávnené_výdavky_obnova!$CC$9))</f>
        <v/>
      </c>
      <c r="I179" s="179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32">
        <f t="array" ref="T179">IF(AND(D179&lt;&gt;"",OR($J$11=Smrek,$K$11=Smrek,$L$11=Smrek,$M$11=Smrek,$N$11=Smrek,$O$11=Smrek,$P$11=Smrek,$Q$11=Smrek,$R$11=Smrek,$S$11=Smrek)),1,0)</f>
        <v>0</v>
      </c>
      <c r="U179" s="132">
        <f t="shared" si="16"/>
        <v>0</v>
      </c>
      <c r="V179" s="164" t="str">
        <f t="array" ref="V179">IF($D179="","",IF(AND(J179&gt;=0.3,I179="nie",Oprávnené_výdavky_obnova!DG181&gt;=0.3,OR($J$11=Smrek)),0,IF(AND(Oprávnené_výdavky_obnova!DG181&gt;=0.3,J179&gt;=0.3),1,0)))</f>
        <v/>
      </c>
      <c r="W179" s="164" t="str">
        <f t="array" ref="W179">IF($D179="","",IF(AND(K179&gt;=0.3,I179="nie",Oprávnené_výdavky_obnova!DH181&gt;=0.3,OR($K$11=Smrek)),0,IF(AND(Oprávnené_výdavky_obnova!DH181&gt;=0.3,K179&gt;=0.3),1,0)))</f>
        <v/>
      </c>
      <c r="X179" s="164" t="str">
        <f t="array" ref="X179">IF($D179="","",IF(AND(L179&gt;=0.3,I179="nie",Oprávnené_výdavky_obnova!DI181&gt;=0.3,OR($L$11=Smrek)),0,IF(AND(Oprávnené_výdavky_obnova!DI181&gt;=0.3,L179&gt;=0.3),1,0)))</f>
        <v/>
      </c>
      <c r="Y179" s="164" t="str">
        <f t="array" ref="Y179">IF($D179="","",IF(AND(M179&gt;=0.3,I179="nie",Oprávnené_výdavky_obnova!DJ181&gt;=0.3,OR($M$11=Smrek)),0,IF(AND(Oprávnené_výdavky_obnova!DJ181&gt;=0.3,M179&gt;=0.3),1,0)))</f>
        <v/>
      </c>
      <c r="Z179" s="164" t="str">
        <f t="array" ref="Z179">IF($D179="","",IF(AND(N179&gt;=0.3,I179="nie",Oprávnené_výdavky_obnova!DK181&gt;=0.3,OR($N$11=Smrek)),0,IF(AND(Oprávnené_výdavky_obnova!DK181&gt;=0.3,N179&gt;=0.3),1,0)))</f>
        <v/>
      </c>
      <c r="AA179" s="164" t="str">
        <f t="array" ref="AA179">IF($D179="","",IF(AND(O179&gt;=0.3,I179="nie",Oprávnené_výdavky_obnova!DL181&gt;=0.3,OR($O$11=Smrek)),0,IF(AND(Oprávnené_výdavky_obnova!DL181&gt;=0.3,O179&gt;=0.3),1,0)))</f>
        <v/>
      </c>
      <c r="AB179" s="164" t="str">
        <f t="array" ref="AB179">IF($D179="","",IF(AND(P179&gt;=0.3,I179="nie",Oprávnené_výdavky_obnova!DM181&gt;=0.3,OR($P$11=Smrek)),0,IF(AND(Oprávnené_výdavky_obnova!DM181&gt;=0.3,P179&gt;=0.3),1,0)))</f>
        <v/>
      </c>
      <c r="AC179" s="164" t="str">
        <f t="array" ref="AC179">IF($D179="","",IF(AND(Q179&gt;=0.3,I179="nie",Oprávnené_výdavky_obnova!DN181&gt;=0.3,OR($Q$11=Smrek)),0,IF(AND(Oprávnené_výdavky_obnova!DN181&gt;=0.3,Q179&gt;=0.3),1,0)))</f>
        <v/>
      </c>
      <c r="AD179" s="164" t="str">
        <f t="array" ref="AD179">IF($D179="","",IF(AND(R179&gt;=0.3,I179="nie",Oprávnené_výdavky_obnova!DO181&gt;=0.3,OR($R$11=Smrek)),0,IF(AND(Oprávnené_výdavky_obnova!DO181&gt;=0.3,R179&gt;=0.3),1,0)))</f>
        <v/>
      </c>
      <c r="AE179" s="164" t="str">
        <f t="array" ref="AE179">IF($D179="","",IF(AND(S179&gt;=0.3,I179="nie",Oprávnené_výdavky_obnova!DP181&gt;=0.3,OR($S$11=Smrek)),0,IF(AND(Oprávnené_výdavky_obnova!DP181&gt;=0.3,S179&gt;=0.3),1,0)))</f>
        <v/>
      </c>
      <c r="AF179" s="164">
        <f t="shared" si="17"/>
        <v>0</v>
      </c>
      <c r="AG179" s="164" t="str">
        <f t="array" ref="AG179">IF($D179="","",IF(AND(J179&gt;=0.1,I179="nie",Oprávnené_výdavky_obnova!DG181&gt;=0.1,OR($J$11=Smrek)),0,IF(AND(Oprávnené_výdavky_obnova!DG181&gt;=0.1,J179&gt;=0.1),1,0)))</f>
        <v/>
      </c>
      <c r="AH179" s="164" t="str">
        <f t="array" ref="AH179">IF($D179="","",IF(AND(K179&gt;=0.1,I179="nie",Oprávnené_výdavky_obnova!DH181&gt;=0.1,OR($K$11=Smrek)),0,IF(AND(Oprávnené_výdavky_obnova!DH181&gt;=0.1,K179&gt;=0.1),1,0)))</f>
        <v/>
      </c>
      <c r="AI179" s="164" t="str">
        <f t="array" ref="AI179">IF($D179="","",IF(AND(L179&gt;=0.1,I179="nie",Oprávnené_výdavky_obnova!DI181&gt;=0.1,OR($L$11=Smrek)),0,IF(AND(Oprávnené_výdavky_obnova!DI181&gt;=0.1,L179&gt;=0.1),1,0)))</f>
        <v/>
      </c>
      <c r="AJ179" s="164" t="str">
        <f t="array" ref="AJ179">IF($D179="","",IF(AND(M179&gt;=0.1,I179="nie",Oprávnené_výdavky_obnova!DJ181&gt;=0.1,OR($M$11=Smrek)),0,IF(AND(Oprávnené_výdavky_obnova!DJ181&gt;=0.1,M179&gt;=0.1),1,0)))</f>
        <v/>
      </c>
      <c r="AK179" s="164" t="str">
        <f t="array" ref="AK179">IF($D179="","",IF(AND(N179&gt;=0.1,I179="nie",Oprávnené_výdavky_obnova!DK181&gt;=0.1,OR($N$11=Smrek)),0,IF(AND(Oprávnené_výdavky_obnova!DK181&gt;=0.1,N179&gt;=0.1),1,0)))</f>
        <v/>
      </c>
      <c r="AL179" s="164" t="str">
        <f t="array" ref="AL179">IF($D179="","",IF(AND(O179&gt;=0.1,I179="nie",Oprávnené_výdavky_obnova!DL181&gt;=0.1,OR($O$11=Smrek)),0,IF(AND(Oprávnené_výdavky_obnova!DL181&gt;=0.1,O179&gt;=0.1),1,0)))</f>
        <v/>
      </c>
      <c r="AM179" s="164" t="str">
        <f t="array" ref="AM179">IF($D179="","",IF(AND(P179&gt;=0.1,I179="nie",Oprávnené_výdavky_obnova!DM181&gt;=0.1,OR($P$11=Smrek)),0,IF(AND(Oprávnené_výdavky_obnova!DM181&gt;=0.1,P179&gt;=0.1),1,0)))</f>
        <v/>
      </c>
      <c r="AN179" s="164" t="str">
        <f t="array" ref="AN179">IF($D179="","",IF(AND(Q179&gt;=0.1,I179="nie",Oprávnené_výdavky_obnova!DN181&gt;=0.1,OR($Q$11=Smrek)),0,IF(AND(Oprávnené_výdavky_obnova!DN181&gt;=0.1,Q179&gt;=0.1),1,0)))</f>
        <v/>
      </c>
      <c r="AO179" s="164" t="str">
        <f t="array" ref="AO179">IF($D179="","",IF(AND(R179&gt;=0.1,I179="nie",Oprávnené_výdavky_obnova!DO181&gt;=0.1,OR($R$11=Smrek)),0,IF(AND(Oprávnené_výdavky_obnova!DO181&gt;=0.1,R179&gt;=0.1),1,0)))</f>
        <v/>
      </c>
      <c r="AP179" s="164" t="str">
        <f t="array" ref="AP179">IF($D179="","",IF(AND(S179&gt;=0.1,I179="nie",Oprávnené_výdavky_obnova!DP181&gt;=0.1,OR($S$11=Smrek)),0,IF(AND(Oprávnené_výdavky_obnova!DP181&gt;=0.1,S179&gt;=0.1),1,0)))</f>
        <v/>
      </c>
      <c r="AQ179" s="164">
        <f t="shared" si="18"/>
        <v>0</v>
      </c>
      <c r="AR179" s="132">
        <f t="shared" si="19"/>
        <v>0</v>
      </c>
      <c r="AS179" s="132" t="str">
        <f t="shared" si="20"/>
        <v/>
      </c>
      <c r="AT179" s="164">
        <f>IF(AND(J179="",OR(Oprávnené_výdavky_obnova!CW181&gt;0,Oprávnené_výdavky_obnova!DG181&gt;0)),1,0)</f>
        <v>0</v>
      </c>
      <c r="AU179" s="164">
        <f>IF(AND(K179="",OR(Oprávnené_výdavky_obnova!CX181&gt;0,Oprávnené_výdavky_obnova!DH181&gt;0)),1,0)</f>
        <v>0</v>
      </c>
      <c r="AV179" s="164">
        <f>IF(AND(L179="",OR(Oprávnené_výdavky_obnova!CY181&gt;0,Oprávnené_výdavky_obnova!DI181&gt;0)),1,0)</f>
        <v>0</v>
      </c>
      <c r="AW179" s="164">
        <f>IF(AND(M179="",OR(Oprávnené_výdavky_obnova!CZ181&gt;0,Oprávnené_výdavky_obnova!DJ181&gt;0)),1,0)</f>
        <v>0</v>
      </c>
      <c r="AX179" s="164">
        <f>IF(AND(N179="",OR(Oprávnené_výdavky_obnova!DA181&gt;0,Oprávnené_výdavky_obnova!DK181&gt;0)),1,0)</f>
        <v>0</v>
      </c>
      <c r="AY179" s="164">
        <f>IF(AND(O179="",OR(Oprávnené_výdavky_obnova!DB181&gt;0,Oprávnené_výdavky_obnova!DL181&gt;0)),1,0)</f>
        <v>0</v>
      </c>
      <c r="AZ179" s="164">
        <f>IF(AND(P179="",OR(Oprávnené_výdavky_obnova!DC181&gt;0,Oprávnené_výdavky_obnova!DM181&gt;0)),1,0)</f>
        <v>0</v>
      </c>
      <c r="BA179" s="164">
        <f>IF(AND(Q179="",OR(Oprávnené_výdavky_obnova!DD181&gt;0,Oprávnené_výdavky_obnova!DN181&gt;0)),1,0)</f>
        <v>0</v>
      </c>
      <c r="BB179" s="164">
        <f>IF(AND(R179="",OR(Oprávnené_výdavky_obnova!DE181&gt;0,Oprávnené_výdavky_obnova!DO181&gt;0)),1,0)</f>
        <v>0</v>
      </c>
      <c r="BC179" s="164">
        <f>IF(AND(S179="",OR(Oprávnené_výdavky_obnova!DF181&gt;0,Oprávnené_výdavky_obnova!DP181&gt;0)),1,0)</f>
        <v>0</v>
      </c>
      <c r="BE179" s="132">
        <f t="array" ref="BE179">IF(AND($J$13=Smrek,OR(V179&gt;=0.3,AG179&gt;=0.1)),1,0)</f>
        <v>0</v>
      </c>
      <c r="BF179" s="132">
        <f t="array" ref="BF179">IF(AND($JK179=Smrek,OR(W179&gt;=0.3,AH179&gt;=0.1)),1,0)</f>
        <v>0</v>
      </c>
      <c r="BG179" s="132">
        <f t="array" ref="BG179">IF(AND($L$13=Smrek,OR(X179&gt;=0.3,AI179&gt;=0.1)),1,0)</f>
        <v>0</v>
      </c>
      <c r="BH179" s="132">
        <f t="array" ref="BH179">IF(AND($M$13=Smrek,OR(Y179&gt;=0.3,AJ179&gt;=0.1)),1,0)</f>
        <v>0</v>
      </c>
      <c r="BI179" s="132">
        <f t="array" ref="BI179">IF(AND($N$13=Smrek,OR(Z179&gt;=0.3,AK179&gt;=0.1)),1,0)</f>
        <v>0</v>
      </c>
      <c r="BJ179" s="132">
        <f t="array" ref="BJ179">IF(AND($O$13=Smrek,OR(AA179&gt;=0.3,AL179&gt;=0.1)),1,0)</f>
        <v>0</v>
      </c>
      <c r="BK179" s="132">
        <f t="array" ref="BK179">IF(AND($P$13=Smrek,OR(AB179&gt;=0.3,AM179&gt;=0.1)),1,0)</f>
        <v>0</v>
      </c>
      <c r="BL179" s="132">
        <f t="array" ref="BL179">IF(AND($Q$13=Smrek,OR(AC179&gt;=0.3,AN179&gt;=0.1)),1,0)</f>
        <v>0</v>
      </c>
      <c r="BM179" s="132">
        <f t="array" ref="BM179">IF(AND($R$13=Smrek,OR(AD179&gt;=0.3,AO179&gt;=0.1)),1,0)</f>
        <v>0</v>
      </c>
      <c r="BN179" s="132">
        <f t="array" ref="BN179">IF(AND($S$13=Smrek,OR(AE179&gt;=0.3,AP179&gt;=0.1)),1,0)</f>
        <v>0</v>
      </c>
      <c r="BO179" s="206" t="str">
        <f t="shared" si="21"/>
        <v/>
      </c>
    </row>
    <row r="180" spans="1:67" ht="17.100000000000001" customHeight="1" x14ac:dyDescent="0.25">
      <c r="A180" s="144">
        <v>168</v>
      </c>
      <c r="B180" s="180" t="str">
        <f>IF(Oprávnené_výdavky_obnova!AL182="","",Oprávnené_výdavky_obnova!AN182)</f>
        <v/>
      </c>
      <c r="C180" s="181" t="str">
        <f>IF(Oprávnené_výdavky_obnova!AL182="","",Oprávnené_výdavky_obnova!B182)</f>
        <v/>
      </c>
      <c r="D180" s="182" t="str">
        <f>IF(Oprávnené_výdavky_obnova!AL182="","",Oprávnené_výdavky_obnova!AO182)</f>
        <v/>
      </c>
      <c r="E180" s="182" t="str">
        <f>IF(Oprávnené_výdavky_obnova!AL182="","",Oprávnené_výdavky_obnova!AP182)</f>
        <v/>
      </c>
      <c r="F180" s="182" t="str">
        <f>IF(Oprávnené_výdavky_obnova!AL182="","",Oprávnené_výdavky_obnova!AQ182)</f>
        <v/>
      </c>
      <c r="G180" s="183" t="str">
        <f>IF(Oprávnené_výdavky_obnova!AL182="","",Oprávnené_výdavky_obnova!I182)</f>
        <v/>
      </c>
      <c r="H180" s="208" t="str">
        <f>IF(D180="","",SUMIFS(Oprávnené_výdavky_obnova!$K$15:$K$214,JPRL,BO180,Oprávnené_výdavky_obnova!$J$15:$J$214,Oprávnené_výdavky_obnova!$CC$8)+SUMIFS(Oprávnené_výdavky_obnova!$K$15:$K$214,JPRL,BO180,Oprávnené_výdavky_obnova!$J$15:$J$214,Oprávnené_výdavky_obnova!$CC$9))</f>
        <v/>
      </c>
      <c r="I180" s="179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32">
        <f t="array" ref="T180">IF(AND(D180&lt;&gt;"",OR($J$11=Smrek,$K$11=Smrek,$L$11=Smrek,$M$11=Smrek,$N$11=Smrek,$O$11=Smrek,$P$11=Smrek,$Q$11=Smrek,$R$11=Smrek,$S$11=Smrek)),1,0)</f>
        <v>0</v>
      </c>
      <c r="U180" s="132">
        <f t="shared" si="16"/>
        <v>0</v>
      </c>
      <c r="V180" s="164" t="str">
        <f t="array" ref="V180">IF($D180="","",IF(AND(J180&gt;=0.3,I180="nie",Oprávnené_výdavky_obnova!DG182&gt;=0.3,OR($J$11=Smrek)),0,IF(AND(Oprávnené_výdavky_obnova!DG182&gt;=0.3,J180&gt;=0.3),1,0)))</f>
        <v/>
      </c>
      <c r="W180" s="164" t="str">
        <f t="array" ref="W180">IF($D180="","",IF(AND(K180&gt;=0.3,I180="nie",Oprávnené_výdavky_obnova!DH182&gt;=0.3,OR($K$11=Smrek)),0,IF(AND(Oprávnené_výdavky_obnova!DH182&gt;=0.3,K180&gt;=0.3),1,0)))</f>
        <v/>
      </c>
      <c r="X180" s="164" t="str">
        <f t="array" ref="X180">IF($D180="","",IF(AND(L180&gt;=0.3,I180="nie",Oprávnené_výdavky_obnova!DI182&gt;=0.3,OR($L$11=Smrek)),0,IF(AND(Oprávnené_výdavky_obnova!DI182&gt;=0.3,L180&gt;=0.3),1,0)))</f>
        <v/>
      </c>
      <c r="Y180" s="164" t="str">
        <f t="array" ref="Y180">IF($D180="","",IF(AND(M180&gt;=0.3,I180="nie",Oprávnené_výdavky_obnova!DJ182&gt;=0.3,OR($M$11=Smrek)),0,IF(AND(Oprávnené_výdavky_obnova!DJ182&gt;=0.3,M180&gt;=0.3),1,0)))</f>
        <v/>
      </c>
      <c r="Z180" s="164" t="str">
        <f t="array" ref="Z180">IF($D180="","",IF(AND(N180&gt;=0.3,I180="nie",Oprávnené_výdavky_obnova!DK182&gt;=0.3,OR($N$11=Smrek)),0,IF(AND(Oprávnené_výdavky_obnova!DK182&gt;=0.3,N180&gt;=0.3),1,0)))</f>
        <v/>
      </c>
      <c r="AA180" s="164" t="str">
        <f t="array" ref="AA180">IF($D180="","",IF(AND(O180&gt;=0.3,I180="nie",Oprávnené_výdavky_obnova!DL182&gt;=0.3,OR($O$11=Smrek)),0,IF(AND(Oprávnené_výdavky_obnova!DL182&gt;=0.3,O180&gt;=0.3),1,0)))</f>
        <v/>
      </c>
      <c r="AB180" s="164" t="str">
        <f t="array" ref="AB180">IF($D180="","",IF(AND(P180&gt;=0.3,I180="nie",Oprávnené_výdavky_obnova!DM182&gt;=0.3,OR($P$11=Smrek)),0,IF(AND(Oprávnené_výdavky_obnova!DM182&gt;=0.3,P180&gt;=0.3),1,0)))</f>
        <v/>
      </c>
      <c r="AC180" s="164" t="str">
        <f t="array" ref="AC180">IF($D180="","",IF(AND(Q180&gt;=0.3,I180="nie",Oprávnené_výdavky_obnova!DN182&gt;=0.3,OR($Q$11=Smrek)),0,IF(AND(Oprávnené_výdavky_obnova!DN182&gt;=0.3,Q180&gt;=0.3),1,0)))</f>
        <v/>
      </c>
      <c r="AD180" s="164" t="str">
        <f t="array" ref="AD180">IF($D180="","",IF(AND(R180&gt;=0.3,I180="nie",Oprávnené_výdavky_obnova!DO182&gt;=0.3,OR($R$11=Smrek)),0,IF(AND(Oprávnené_výdavky_obnova!DO182&gt;=0.3,R180&gt;=0.3),1,0)))</f>
        <v/>
      </c>
      <c r="AE180" s="164" t="str">
        <f t="array" ref="AE180">IF($D180="","",IF(AND(S180&gt;=0.3,I180="nie",Oprávnené_výdavky_obnova!DP182&gt;=0.3,OR($S$11=Smrek)),0,IF(AND(Oprávnené_výdavky_obnova!DP182&gt;=0.3,S180&gt;=0.3),1,0)))</f>
        <v/>
      </c>
      <c r="AF180" s="164">
        <f t="shared" si="17"/>
        <v>0</v>
      </c>
      <c r="AG180" s="164" t="str">
        <f t="array" ref="AG180">IF($D180="","",IF(AND(J180&gt;=0.1,I180="nie",Oprávnené_výdavky_obnova!DG182&gt;=0.1,OR($J$11=Smrek)),0,IF(AND(Oprávnené_výdavky_obnova!DG182&gt;=0.1,J180&gt;=0.1),1,0)))</f>
        <v/>
      </c>
      <c r="AH180" s="164" t="str">
        <f t="array" ref="AH180">IF($D180="","",IF(AND(K180&gt;=0.1,I180="nie",Oprávnené_výdavky_obnova!DH182&gt;=0.1,OR($K$11=Smrek)),0,IF(AND(Oprávnené_výdavky_obnova!DH182&gt;=0.1,K180&gt;=0.1),1,0)))</f>
        <v/>
      </c>
      <c r="AI180" s="164" t="str">
        <f t="array" ref="AI180">IF($D180="","",IF(AND(L180&gt;=0.1,I180="nie",Oprávnené_výdavky_obnova!DI182&gt;=0.1,OR($L$11=Smrek)),0,IF(AND(Oprávnené_výdavky_obnova!DI182&gt;=0.1,L180&gt;=0.1),1,0)))</f>
        <v/>
      </c>
      <c r="AJ180" s="164" t="str">
        <f t="array" ref="AJ180">IF($D180="","",IF(AND(M180&gt;=0.1,I180="nie",Oprávnené_výdavky_obnova!DJ182&gt;=0.1,OR($M$11=Smrek)),0,IF(AND(Oprávnené_výdavky_obnova!DJ182&gt;=0.1,M180&gt;=0.1),1,0)))</f>
        <v/>
      </c>
      <c r="AK180" s="164" t="str">
        <f t="array" ref="AK180">IF($D180="","",IF(AND(N180&gt;=0.1,I180="nie",Oprávnené_výdavky_obnova!DK182&gt;=0.1,OR($N$11=Smrek)),0,IF(AND(Oprávnené_výdavky_obnova!DK182&gt;=0.1,N180&gt;=0.1),1,0)))</f>
        <v/>
      </c>
      <c r="AL180" s="164" t="str">
        <f t="array" ref="AL180">IF($D180="","",IF(AND(O180&gt;=0.1,I180="nie",Oprávnené_výdavky_obnova!DL182&gt;=0.1,OR($O$11=Smrek)),0,IF(AND(Oprávnené_výdavky_obnova!DL182&gt;=0.1,O180&gt;=0.1),1,0)))</f>
        <v/>
      </c>
      <c r="AM180" s="164" t="str">
        <f t="array" ref="AM180">IF($D180="","",IF(AND(P180&gt;=0.1,I180="nie",Oprávnené_výdavky_obnova!DM182&gt;=0.1,OR($P$11=Smrek)),0,IF(AND(Oprávnené_výdavky_obnova!DM182&gt;=0.1,P180&gt;=0.1),1,0)))</f>
        <v/>
      </c>
      <c r="AN180" s="164" t="str">
        <f t="array" ref="AN180">IF($D180="","",IF(AND(Q180&gt;=0.1,I180="nie",Oprávnené_výdavky_obnova!DN182&gt;=0.1,OR($Q$11=Smrek)),0,IF(AND(Oprávnené_výdavky_obnova!DN182&gt;=0.1,Q180&gt;=0.1),1,0)))</f>
        <v/>
      </c>
      <c r="AO180" s="164" t="str">
        <f t="array" ref="AO180">IF($D180="","",IF(AND(R180&gt;=0.1,I180="nie",Oprávnené_výdavky_obnova!DO182&gt;=0.1,OR($R$11=Smrek)),0,IF(AND(Oprávnené_výdavky_obnova!DO182&gt;=0.1,R180&gt;=0.1),1,0)))</f>
        <v/>
      </c>
      <c r="AP180" s="164" t="str">
        <f t="array" ref="AP180">IF($D180="","",IF(AND(S180&gt;=0.1,I180="nie",Oprávnené_výdavky_obnova!DP182&gt;=0.1,OR($S$11=Smrek)),0,IF(AND(Oprávnené_výdavky_obnova!DP182&gt;=0.1,S180&gt;=0.1),1,0)))</f>
        <v/>
      </c>
      <c r="AQ180" s="164">
        <f t="shared" si="18"/>
        <v>0</v>
      </c>
      <c r="AR180" s="132">
        <f t="shared" si="19"/>
        <v>0</v>
      </c>
      <c r="AS180" s="132" t="str">
        <f t="shared" si="20"/>
        <v/>
      </c>
      <c r="AT180" s="164">
        <f>IF(AND(J180="",OR(Oprávnené_výdavky_obnova!CW182&gt;0,Oprávnené_výdavky_obnova!DG182&gt;0)),1,0)</f>
        <v>0</v>
      </c>
      <c r="AU180" s="164">
        <f>IF(AND(K180="",OR(Oprávnené_výdavky_obnova!CX182&gt;0,Oprávnené_výdavky_obnova!DH182&gt;0)),1,0)</f>
        <v>0</v>
      </c>
      <c r="AV180" s="164">
        <f>IF(AND(L180="",OR(Oprávnené_výdavky_obnova!CY182&gt;0,Oprávnené_výdavky_obnova!DI182&gt;0)),1,0)</f>
        <v>0</v>
      </c>
      <c r="AW180" s="164">
        <f>IF(AND(M180="",OR(Oprávnené_výdavky_obnova!CZ182&gt;0,Oprávnené_výdavky_obnova!DJ182&gt;0)),1,0)</f>
        <v>0</v>
      </c>
      <c r="AX180" s="164">
        <f>IF(AND(N180="",OR(Oprávnené_výdavky_obnova!DA182&gt;0,Oprávnené_výdavky_obnova!DK182&gt;0)),1,0)</f>
        <v>0</v>
      </c>
      <c r="AY180" s="164">
        <f>IF(AND(O180="",OR(Oprávnené_výdavky_obnova!DB182&gt;0,Oprávnené_výdavky_obnova!DL182&gt;0)),1,0)</f>
        <v>0</v>
      </c>
      <c r="AZ180" s="164">
        <f>IF(AND(P180="",OR(Oprávnené_výdavky_obnova!DC182&gt;0,Oprávnené_výdavky_obnova!DM182&gt;0)),1,0)</f>
        <v>0</v>
      </c>
      <c r="BA180" s="164">
        <f>IF(AND(Q180="",OR(Oprávnené_výdavky_obnova!DD182&gt;0,Oprávnené_výdavky_obnova!DN182&gt;0)),1,0)</f>
        <v>0</v>
      </c>
      <c r="BB180" s="164">
        <f>IF(AND(R180="",OR(Oprávnené_výdavky_obnova!DE182&gt;0,Oprávnené_výdavky_obnova!DO182&gt;0)),1,0)</f>
        <v>0</v>
      </c>
      <c r="BC180" s="164">
        <f>IF(AND(S180="",OR(Oprávnené_výdavky_obnova!DF182&gt;0,Oprávnené_výdavky_obnova!DP182&gt;0)),1,0)</f>
        <v>0</v>
      </c>
      <c r="BE180" s="132">
        <f t="array" ref="BE180">IF(AND($J$13=Smrek,OR(V180&gt;=0.3,AG180&gt;=0.1)),1,0)</f>
        <v>0</v>
      </c>
      <c r="BF180" s="132">
        <f t="array" ref="BF180">IF(AND($JK180=Smrek,OR(W180&gt;=0.3,AH180&gt;=0.1)),1,0)</f>
        <v>0</v>
      </c>
      <c r="BG180" s="132">
        <f t="array" ref="BG180">IF(AND($L$13=Smrek,OR(X180&gt;=0.3,AI180&gt;=0.1)),1,0)</f>
        <v>0</v>
      </c>
      <c r="BH180" s="132">
        <f t="array" ref="BH180">IF(AND($M$13=Smrek,OR(Y180&gt;=0.3,AJ180&gt;=0.1)),1,0)</f>
        <v>0</v>
      </c>
      <c r="BI180" s="132">
        <f t="array" ref="BI180">IF(AND($N$13=Smrek,OR(Z180&gt;=0.3,AK180&gt;=0.1)),1,0)</f>
        <v>0</v>
      </c>
      <c r="BJ180" s="132">
        <f t="array" ref="BJ180">IF(AND($O$13=Smrek,OR(AA180&gt;=0.3,AL180&gt;=0.1)),1,0)</f>
        <v>0</v>
      </c>
      <c r="BK180" s="132">
        <f t="array" ref="BK180">IF(AND($P$13=Smrek,OR(AB180&gt;=0.3,AM180&gt;=0.1)),1,0)</f>
        <v>0</v>
      </c>
      <c r="BL180" s="132">
        <f t="array" ref="BL180">IF(AND($Q$13=Smrek,OR(AC180&gt;=0.3,AN180&gt;=0.1)),1,0)</f>
        <v>0</v>
      </c>
      <c r="BM180" s="132">
        <f t="array" ref="BM180">IF(AND($R$13=Smrek,OR(AD180&gt;=0.3,AO180&gt;=0.1)),1,0)</f>
        <v>0</v>
      </c>
      <c r="BN180" s="132">
        <f t="array" ref="BN180">IF(AND($S$13=Smrek,OR(AE180&gt;=0.3,AP180&gt;=0.1)),1,0)</f>
        <v>0</v>
      </c>
      <c r="BO180" s="206" t="str">
        <f t="shared" si="21"/>
        <v/>
      </c>
    </row>
    <row r="181" spans="1:67" ht="17.100000000000001" customHeight="1" x14ac:dyDescent="0.25">
      <c r="A181" s="144">
        <v>169</v>
      </c>
      <c r="B181" s="180" t="str">
        <f>IF(Oprávnené_výdavky_obnova!AL183="","",Oprávnené_výdavky_obnova!AN183)</f>
        <v/>
      </c>
      <c r="C181" s="181" t="str">
        <f>IF(Oprávnené_výdavky_obnova!AL183="","",Oprávnené_výdavky_obnova!B183)</f>
        <v/>
      </c>
      <c r="D181" s="182" t="str">
        <f>IF(Oprávnené_výdavky_obnova!AL183="","",Oprávnené_výdavky_obnova!AO183)</f>
        <v/>
      </c>
      <c r="E181" s="182" t="str">
        <f>IF(Oprávnené_výdavky_obnova!AL183="","",Oprávnené_výdavky_obnova!AP183)</f>
        <v/>
      </c>
      <c r="F181" s="182" t="str">
        <f>IF(Oprávnené_výdavky_obnova!AL183="","",Oprávnené_výdavky_obnova!AQ183)</f>
        <v/>
      </c>
      <c r="G181" s="183" t="str">
        <f>IF(Oprávnené_výdavky_obnova!AL183="","",Oprávnené_výdavky_obnova!I183)</f>
        <v/>
      </c>
      <c r="H181" s="208" t="str">
        <f>IF(D181="","",SUMIFS(Oprávnené_výdavky_obnova!$K$15:$K$214,JPRL,BO181,Oprávnené_výdavky_obnova!$J$15:$J$214,Oprávnené_výdavky_obnova!$CC$8)+SUMIFS(Oprávnené_výdavky_obnova!$K$15:$K$214,JPRL,BO181,Oprávnené_výdavky_obnova!$J$15:$J$214,Oprávnené_výdavky_obnova!$CC$9))</f>
        <v/>
      </c>
      <c r="I181" s="179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32">
        <f t="array" ref="T181">IF(AND(D181&lt;&gt;"",OR($J$11=Smrek,$K$11=Smrek,$L$11=Smrek,$M$11=Smrek,$N$11=Smrek,$O$11=Smrek,$P$11=Smrek,$Q$11=Smrek,$R$11=Smrek,$S$11=Smrek)),1,0)</f>
        <v>0</v>
      </c>
      <c r="U181" s="132">
        <f t="shared" si="16"/>
        <v>0</v>
      </c>
      <c r="V181" s="164" t="str">
        <f t="array" ref="V181">IF($D181="","",IF(AND(J181&gt;=0.3,I181="nie",Oprávnené_výdavky_obnova!DG183&gt;=0.3,OR($J$11=Smrek)),0,IF(AND(Oprávnené_výdavky_obnova!DG183&gt;=0.3,J181&gt;=0.3),1,0)))</f>
        <v/>
      </c>
      <c r="W181" s="164" t="str">
        <f t="array" ref="W181">IF($D181="","",IF(AND(K181&gt;=0.3,I181="nie",Oprávnené_výdavky_obnova!DH183&gt;=0.3,OR($K$11=Smrek)),0,IF(AND(Oprávnené_výdavky_obnova!DH183&gt;=0.3,K181&gt;=0.3),1,0)))</f>
        <v/>
      </c>
      <c r="X181" s="164" t="str">
        <f t="array" ref="X181">IF($D181="","",IF(AND(L181&gt;=0.3,I181="nie",Oprávnené_výdavky_obnova!DI183&gt;=0.3,OR($L$11=Smrek)),0,IF(AND(Oprávnené_výdavky_obnova!DI183&gt;=0.3,L181&gt;=0.3),1,0)))</f>
        <v/>
      </c>
      <c r="Y181" s="164" t="str">
        <f t="array" ref="Y181">IF($D181="","",IF(AND(M181&gt;=0.3,I181="nie",Oprávnené_výdavky_obnova!DJ183&gt;=0.3,OR($M$11=Smrek)),0,IF(AND(Oprávnené_výdavky_obnova!DJ183&gt;=0.3,M181&gt;=0.3),1,0)))</f>
        <v/>
      </c>
      <c r="Z181" s="164" t="str">
        <f t="array" ref="Z181">IF($D181="","",IF(AND(N181&gt;=0.3,I181="nie",Oprávnené_výdavky_obnova!DK183&gt;=0.3,OR($N$11=Smrek)),0,IF(AND(Oprávnené_výdavky_obnova!DK183&gt;=0.3,N181&gt;=0.3),1,0)))</f>
        <v/>
      </c>
      <c r="AA181" s="164" t="str">
        <f t="array" ref="AA181">IF($D181="","",IF(AND(O181&gt;=0.3,I181="nie",Oprávnené_výdavky_obnova!DL183&gt;=0.3,OR($O$11=Smrek)),0,IF(AND(Oprávnené_výdavky_obnova!DL183&gt;=0.3,O181&gt;=0.3),1,0)))</f>
        <v/>
      </c>
      <c r="AB181" s="164" t="str">
        <f t="array" ref="AB181">IF($D181="","",IF(AND(P181&gt;=0.3,I181="nie",Oprávnené_výdavky_obnova!DM183&gt;=0.3,OR($P$11=Smrek)),0,IF(AND(Oprávnené_výdavky_obnova!DM183&gt;=0.3,P181&gt;=0.3),1,0)))</f>
        <v/>
      </c>
      <c r="AC181" s="164" t="str">
        <f t="array" ref="AC181">IF($D181="","",IF(AND(Q181&gt;=0.3,I181="nie",Oprávnené_výdavky_obnova!DN183&gt;=0.3,OR($Q$11=Smrek)),0,IF(AND(Oprávnené_výdavky_obnova!DN183&gt;=0.3,Q181&gt;=0.3),1,0)))</f>
        <v/>
      </c>
      <c r="AD181" s="164" t="str">
        <f t="array" ref="AD181">IF($D181="","",IF(AND(R181&gt;=0.3,I181="nie",Oprávnené_výdavky_obnova!DO183&gt;=0.3,OR($R$11=Smrek)),0,IF(AND(Oprávnené_výdavky_obnova!DO183&gt;=0.3,R181&gt;=0.3),1,0)))</f>
        <v/>
      </c>
      <c r="AE181" s="164" t="str">
        <f t="array" ref="AE181">IF($D181="","",IF(AND(S181&gt;=0.3,I181="nie",Oprávnené_výdavky_obnova!DP183&gt;=0.3,OR($S$11=Smrek)),0,IF(AND(Oprávnené_výdavky_obnova!DP183&gt;=0.3,S181&gt;=0.3),1,0)))</f>
        <v/>
      </c>
      <c r="AF181" s="164">
        <f t="shared" si="17"/>
        <v>0</v>
      </c>
      <c r="AG181" s="164" t="str">
        <f t="array" ref="AG181">IF($D181="","",IF(AND(J181&gt;=0.1,I181="nie",Oprávnené_výdavky_obnova!DG183&gt;=0.1,OR($J$11=Smrek)),0,IF(AND(Oprávnené_výdavky_obnova!DG183&gt;=0.1,J181&gt;=0.1),1,0)))</f>
        <v/>
      </c>
      <c r="AH181" s="164" t="str">
        <f t="array" ref="AH181">IF($D181="","",IF(AND(K181&gt;=0.1,I181="nie",Oprávnené_výdavky_obnova!DH183&gt;=0.1,OR($K$11=Smrek)),0,IF(AND(Oprávnené_výdavky_obnova!DH183&gt;=0.1,K181&gt;=0.1),1,0)))</f>
        <v/>
      </c>
      <c r="AI181" s="164" t="str">
        <f t="array" ref="AI181">IF($D181="","",IF(AND(L181&gt;=0.1,I181="nie",Oprávnené_výdavky_obnova!DI183&gt;=0.1,OR($L$11=Smrek)),0,IF(AND(Oprávnené_výdavky_obnova!DI183&gt;=0.1,L181&gt;=0.1),1,0)))</f>
        <v/>
      </c>
      <c r="AJ181" s="164" t="str">
        <f t="array" ref="AJ181">IF($D181="","",IF(AND(M181&gt;=0.1,I181="nie",Oprávnené_výdavky_obnova!DJ183&gt;=0.1,OR($M$11=Smrek)),0,IF(AND(Oprávnené_výdavky_obnova!DJ183&gt;=0.1,M181&gt;=0.1),1,0)))</f>
        <v/>
      </c>
      <c r="AK181" s="164" t="str">
        <f t="array" ref="AK181">IF($D181="","",IF(AND(N181&gt;=0.1,I181="nie",Oprávnené_výdavky_obnova!DK183&gt;=0.1,OR($N$11=Smrek)),0,IF(AND(Oprávnené_výdavky_obnova!DK183&gt;=0.1,N181&gt;=0.1),1,0)))</f>
        <v/>
      </c>
      <c r="AL181" s="164" t="str">
        <f t="array" ref="AL181">IF($D181="","",IF(AND(O181&gt;=0.1,I181="nie",Oprávnené_výdavky_obnova!DL183&gt;=0.1,OR($O$11=Smrek)),0,IF(AND(Oprávnené_výdavky_obnova!DL183&gt;=0.1,O181&gt;=0.1),1,0)))</f>
        <v/>
      </c>
      <c r="AM181" s="164" t="str">
        <f t="array" ref="AM181">IF($D181="","",IF(AND(P181&gt;=0.1,I181="nie",Oprávnené_výdavky_obnova!DM183&gt;=0.1,OR($P$11=Smrek)),0,IF(AND(Oprávnené_výdavky_obnova!DM183&gt;=0.1,P181&gt;=0.1),1,0)))</f>
        <v/>
      </c>
      <c r="AN181" s="164" t="str">
        <f t="array" ref="AN181">IF($D181="","",IF(AND(Q181&gt;=0.1,I181="nie",Oprávnené_výdavky_obnova!DN183&gt;=0.1,OR($Q$11=Smrek)),0,IF(AND(Oprávnené_výdavky_obnova!DN183&gt;=0.1,Q181&gt;=0.1),1,0)))</f>
        <v/>
      </c>
      <c r="AO181" s="164" t="str">
        <f t="array" ref="AO181">IF($D181="","",IF(AND(R181&gt;=0.1,I181="nie",Oprávnené_výdavky_obnova!DO183&gt;=0.1,OR($R$11=Smrek)),0,IF(AND(Oprávnené_výdavky_obnova!DO183&gt;=0.1,R181&gt;=0.1),1,0)))</f>
        <v/>
      </c>
      <c r="AP181" s="164" t="str">
        <f t="array" ref="AP181">IF($D181="","",IF(AND(S181&gt;=0.1,I181="nie",Oprávnené_výdavky_obnova!DP183&gt;=0.1,OR($S$11=Smrek)),0,IF(AND(Oprávnené_výdavky_obnova!DP183&gt;=0.1,S181&gt;=0.1),1,0)))</f>
        <v/>
      </c>
      <c r="AQ181" s="164">
        <f t="shared" si="18"/>
        <v>0</v>
      </c>
      <c r="AR181" s="132">
        <f t="shared" si="19"/>
        <v>0</v>
      </c>
      <c r="AS181" s="132" t="str">
        <f t="shared" si="20"/>
        <v/>
      </c>
      <c r="AT181" s="164">
        <f>IF(AND(J181="",OR(Oprávnené_výdavky_obnova!CW183&gt;0,Oprávnené_výdavky_obnova!DG183&gt;0)),1,0)</f>
        <v>0</v>
      </c>
      <c r="AU181" s="164">
        <f>IF(AND(K181="",OR(Oprávnené_výdavky_obnova!CX183&gt;0,Oprávnené_výdavky_obnova!DH183&gt;0)),1,0)</f>
        <v>0</v>
      </c>
      <c r="AV181" s="164">
        <f>IF(AND(L181="",OR(Oprávnené_výdavky_obnova!CY183&gt;0,Oprávnené_výdavky_obnova!DI183&gt;0)),1,0)</f>
        <v>0</v>
      </c>
      <c r="AW181" s="164">
        <f>IF(AND(M181="",OR(Oprávnené_výdavky_obnova!CZ183&gt;0,Oprávnené_výdavky_obnova!DJ183&gt;0)),1,0)</f>
        <v>0</v>
      </c>
      <c r="AX181" s="164">
        <f>IF(AND(N181="",OR(Oprávnené_výdavky_obnova!DA183&gt;0,Oprávnené_výdavky_obnova!DK183&gt;0)),1,0)</f>
        <v>0</v>
      </c>
      <c r="AY181" s="164">
        <f>IF(AND(O181="",OR(Oprávnené_výdavky_obnova!DB183&gt;0,Oprávnené_výdavky_obnova!DL183&gt;0)),1,0)</f>
        <v>0</v>
      </c>
      <c r="AZ181" s="164">
        <f>IF(AND(P181="",OR(Oprávnené_výdavky_obnova!DC183&gt;0,Oprávnené_výdavky_obnova!DM183&gt;0)),1,0)</f>
        <v>0</v>
      </c>
      <c r="BA181" s="164">
        <f>IF(AND(Q181="",OR(Oprávnené_výdavky_obnova!DD183&gt;0,Oprávnené_výdavky_obnova!DN183&gt;0)),1,0)</f>
        <v>0</v>
      </c>
      <c r="BB181" s="164">
        <f>IF(AND(R181="",OR(Oprávnené_výdavky_obnova!DE183&gt;0,Oprávnené_výdavky_obnova!DO183&gt;0)),1,0)</f>
        <v>0</v>
      </c>
      <c r="BC181" s="164">
        <f>IF(AND(S181="",OR(Oprávnené_výdavky_obnova!DF183&gt;0,Oprávnené_výdavky_obnova!DP183&gt;0)),1,0)</f>
        <v>0</v>
      </c>
      <c r="BE181" s="132">
        <f t="array" ref="BE181">IF(AND($J$13=Smrek,OR(V181&gt;=0.3,AG181&gt;=0.1)),1,0)</f>
        <v>0</v>
      </c>
      <c r="BF181" s="132">
        <f t="array" ref="BF181">IF(AND($JK181=Smrek,OR(W181&gt;=0.3,AH181&gt;=0.1)),1,0)</f>
        <v>0</v>
      </c>
      <c r="BG181" s="132">
        <f t="array" ref="BG181">IF(AND($L$13=Smrek,OR(X181&gt;=0.3,AI181&gt;=0.1)),1,0)</f>
        <v>0</v>
      </c>
      <c r="BH181" s="132">
        <f t="array" ref="BH181">IF(AND($M$13=Smrek,OR(Y181&gt;=0.3,AJ181&gt;=0.1)),1,0)</f>
        <v>0</v>
      </c>
      <c r="BI181" s="132">
        <f t="array" ref="BI181">IF(AND($N$13=Smrek,OR(Z181&gt;=0.3,AK181&gt;=0.1)),1,0)</f>
        <v>0</v>
      </c>
      <c r="BJ181" s="132">
        <f t="array" ref="BJ181">IF(AND($O$13=Smrek,OR(AA181&gt;=0.3,AL181&gt;=0.1)),1,0)</f>
        <v>0</v>
      </c>
      <c r="BK181" s="132">
        <f t="array" ref="BK181">IF(AND($P$13=Smrek,OR(AB181&gt;=0.3,AM181&gt;=0.1)),1,0)</f>
        <v>0</v>
      </c>
      <c r="BL181" s="132">
        <f t="array" ref="BL181">IF(AND($Q$13=Smrek,OR(AC181&gt;=0.3,AN181&gt;=0.1)),1,0)</f>
        <v>0</v>
      </c>
      <c r="BM181" s="132">
        <f t="array" ref="BM181">IF(AND($R$13=Smrek,OR(AD181&gt;=0.3,AO181&gt;=0.1)),1,0)</f>
        <v>0</v>
      </c>
      <c r="BN181" s="132">
        <f t="array" ref="BN181">IF(AND($S$13=Smrek,OR(AE181&gt;=0.3,AP181&gt;=0.1)),1,0)</f>
        <v>0</v>
      </c>
      <c r="BO181" s="206" t="str">
        <f t="shared" si="21"/>
        <v/>
      </c>
    </row>
    <row r="182" spans="1:67" ht="17.100000000000001" customHeight="1" x14ac:dyDescent="0.25">
      <c r="A182" s="144">
        <v>170</v>
      </c>
      <c r="B182" s="180" t="str">
        <f>IF(Oprávnené_výdavky_obnova!AL184="","",Oprávnené_výdavky_obnova!AN184)</f>
        <v/>
      </c>
      <c r="C182" s="181" t="str">
        <f>IF(Oprávnené_výdavky_obnova!AL184="","",Oprávnené_výdavky_obnova!B184)</f>
        <v/>
      </c>
      <c r="D182" s="182" t="str">
        <f>IF(Oprávnené_výdavky_obnova!AL184="","",Oprávnené_výdavky_obnova!AO184)</f>
        <v/>
      </c>
      <c r="E182" s="182" t="str">
        <f>IF(Oprávnené_výdavky_obnova!AL184="","",Oprávnené_výdavky_obnova!AP184)</f>
        <v/>
      </c>
      <c r="F182" s="182" t="str">
        <f>IF(Oprávnené_výdavky_obnova!AL184="","",Oprávnené_výdavky_obnova!AQ184)</f>
        <v/>
      </c>
      <c r="G182" s="183" t="str">
        <f>IF(Oprávnené_výdavky_obnova!AL184="","",Oprávnené_výdavky_obnova!I184)</f>
        <v/>
      </c>
      <c r="H182" s="208" t="str">
        <f>IF(D182="","",SUMIFS(Oprávnené_výdavky_obnova!$K$15:$K$214,JPRL,BO182,Oprávnené_výdavky_obnova!$J$15:$J$214,Oprávnené_výdavky_obnova!$CC$8)+SUMIFS(Oprávnené_výdavky_obnova!$K$15:$K$214,JPRL,BO182,Oprávnené_výdavky_obnova!$J$15:$J$214,Oprávnené_výdavky_obnova!$CC$9))</f>
        <v/>
      </c>
      <c r="I182" s="179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32">
        <f t="array" ref="T182">IF(AND(D182&lt;&gt;"",OR($J$11=Smrek,$K$11=Smrek,$L$11=Smrek,$M$11=Smrek,$N$11=Smrek,$O$11=Smrek,$P$11=Smrek,$Q$11=Smrek,$R$11=Smrek,$S$11=Smrek)),1,0)</f>
        <v>0</v>
      </c>
      <c r="U182" s="132">
        <f t="shared" si="16"/>
        <v>0</v>
      </c>
      <c r="V182" s="164" t="str">
        <f t="array" ref="V182">IF($D182="","",IF(AND(J182&gt;=0.3,I182="nie",Oprávnené_výdavky_obnova!DG184&gt;=0.3,OR($J$11=Smrek)),0,IF(AND(Oprávnené_výdavky_obnova!DG184&gt;=0.3,J182&gt;=0.3),1,0)))</f>
        <v/>
      </c>
      <c r="W182" s="164" t="str">
        <f t="array" ref="W182">IF($D182="","",IF(AND(K182&gt;=0.3,I182="nie",Oprávnené_výdavky_obnova!DH184&gt;=0.3,OR($K$11=Smrek)),0,IF(AND(Oprávnené_výdavky_obnova!DH184&gt;=0.3,K182&gt;=0.3),1,0)))</f>
        <v/>
      </c>
      <c r="X182" s="164" t="str">
        <f t="array" ref="X182">IF($D182="","",IF(AND(L182&gt;=0.3,I182="nie",Oprávnené_výdavky_obnova!DI184&gt;=0.3,OR($L$11=Smrek)),0,IF(AND(Oprávnené_výdavky_obnova!DI184&gt;=0.3,L182&gt;=0.3),1,0)))</f>
        <v/>
      </c>
      <c r="Y182" s="164" t="str">
        <f t="array" ref="Y182">IF($D182="","",IF(AND(M182&gt;=0.3,I182="nie",Oprávnené_výdavky_obnova!DJ184&gt;=0.3,OR($M$11=Smrek)),0,IF(AND(Oprávnené_výdavky_obnova!DJ184&gt;=0.3,M182&gt;=0.3),1,0)))</f>
        <v/>
      </c>
      <c r="Z182" s="164" t="str">
        <f t="array" ref="Z182">IF($D182="","",IF(AND(N182&gt;=0.3,I182="nie",Oprávnené_výdavky_obnova!DK184&gt;=0.3,OR($N$11=Smrek)),0,IF(AND(Oprávnené_výdavky_obnova!DK184&gt;=0.3,N182&gt;=0.3),1,0)))</f>
        <v/>
      </c>
      <c r="AA182" s="164" t="str">
        <f t="array" ref="AA182">IF($D182="","",IF(AND(O182&gt;=0.3,I182="nie",Oprávnené_výdavky_obnova!DL184&gt;=0.3,OR($O$11=Smrek)),0,IF(AND(Oprávnené_výdavky_obnova!DL184&gt;=0.3,O182&gt;=0.3),1,0)))</f>
        <v/>
      </c>
      <c r="AB182" s="164" t="str">
        <f t="array" ref="AB182">IF($D182="","",IF(AND(P182&gt;=0.3,I182="nie",Oprávnené_výdavky_obnova!DM184&gt;=0.3,OR($P$11=Smrek)),0,IF(AND(Oprávnené_výdavky_obnova!DM184&gt;=0.3,P182&gt;=0.3),1,0)))</f>
        <v/>
      </c>
      <c r="AC182" s="164" t="str">
        <f t="array" ref="AC182">IF($D182="","",IF(AND(Q182&gt;=0.3,I182="nie",Oprávnené_výdavky_obnova!DN184&gt;=0.3,OR($Q$11=Smrek)),0,IF(AND(Oprávnené_výdavky_obnova!DN184&gt;=0.3,Q182&gt;=0.3),1,0)))</f>
        <v/>
      </c>
      <c r="AD182" s="164" t="str">
        <f t="array" ref="AD182">IF($D182="","",IF(AND(R182&gt;=0.3,I182="nie",Oprávnené_výdavky_obnova!DO184&gt;=0.3,OR($R$11=Smrek)),0,IF(AND(Oprávnené_výdavky_obnova!DO184&gt;=0.3,R182&gt;=0.3),1,0)))</f>
        <v/>
      </c>
      <c r="AE182" s="164" t="str">
        <f t="array" ref="AE182">IF($D182="","",IF(AND(S182&gt;=0.3,I182="nie",Oprávnené_výdavky_obnova!DP184&gt;=0.3,OR($S$11=Smrek)),0,IF(AND(Oprávnené_výdavky_obnova!DP184&gt;=0.3,S182&gt;=0.3),1,0)))</f>
        <v/>
      </c>
      <c r="AF182" s="164">
        <f t="shared" si="17"/>
        <v>0</v>
      </c>
      <c r="AG182" s="164" t="str">
        <f t="array" ref="AG182">IF($D182="","",IF(AND(J182&gt;=0.1,I182="nie",Oprávnené_výdavky_obnova!DG184&gt;=0.1,OR($J$11=Smrek)),0,IF(AND(Oprávnené_výdavky_obnova!DG184&gt;=0.1,J182&gt;=0.1),1,0)))</f>
        <v/>
      </c>
      <c r="AH182" s="164" t="str">
        <f t="array" ref="AH182">IF($D182="","",IF(AND(K182&gt;=0.1,I182="nie",Oprávnené_výdavky_obnova!DH184&gt;=0.1,OR($K$11=Smrek)),0,IF(AND(Oprávnené_výdavky_obnova!DH184&gt;=0.1,K182&gt;=0.1),1,0)))</f>
        <v/>
      </c>
      <c r="AI182" s="164" t="str">
        <f t="array" ref="AI182">IF($D182="","",IF(AND(L182&gt;=0.1,I182="nie",Oprávnené_výdavky_obnova!DI184&gt;=0.1,OR($L$11=Smrek)),0,IF(AND(Oprávnené_výdavky_obnova!DI184&gt;=0.1,L182&gt;=0.1),1,0)))</f>
        <v/>
      </c>
      <c r="AJ182" s="164" t="str">
        <f t="array" ref="AJ182">IF($D182="","",IF(AND(M182&gt;=0.1,I182="nie",Oprávnené_výdavky_obnova!DJ184&gt;=0.1,OR($M$11=Smrek)),0,IF(AND(Oprávnené_výdavky_obnova!DJ184&gt;=0.1,M182&gt;=0.1),1,0)))</f>
        <v/>
      </c>
      <c r="AK182" s="164" t="str">
        <f t="array" ref="AK182">IF($D182="","",IF(AND(N182&gt;=0.1,I182="nie",Oprávnené_výdavky_obnova!DK184&gt;=0.1,OR($N$11=Smrek)),0,IF(AND(Oprávnené_výdavky_obnova!DK184&gt;=0.1,N182&gt;=0.1),1,0)))</f>
        <v/>
      </c>
      <c r="AL182" s="164" t="str">
        <f t="array" ref="AL182">IF($D182="","",IF(AND(O182&gt;=0.1,I182="nie",Oprávnené_výdavky_obnova!DL184&gt;=0.1,OR($O$11=Smrek)),0,IF(AND(Oprávnené_výdavky_obnova!DL184&gt;=0.1,O182&gt;=0.1),1,0)))</f>
        <v/>
      </c>
      <c r="AM182" s="164" t="str">
        <f t="array" ref="AM182">IF($D182="","",IF(AND(P182&gt;=0.1,I182="nie",Oprávnené_výdavky_obnova!DM184&gt;=0.1,OR($P$11=Smrek)),0,IF(AND(Oprávnené_výdavky_obnova!DM184&gt;=0.1,P182&gt;=0.1),1,0)))</f>
        <v/>
      </c>
      <c r="AN182" s="164" t="str">
        <f t="array" ref="AN182">IF($D182="","",IF(AND(Q182&gt;=0.1,I182="nie",Oprávnené_výdavky_obnova!DN184&gt;=0.1,OR($Q$11=Smrek)),0,IF(AND(Oprávnené_výdavky_obnova!DN184&gt;=0.1,Q182&gt;=0.1),1,0)))</f>
        <v/>
      </c>
      <c r="AO182" s="164" t="str">
        <f t="array" ref="AO182">IF($D182="","",IF(AND(R182&gt;=0.1,I182="nie",Oprávnené_výdavky_obnova!DO184&gt;=0.1,OR($R$11=Smrek)),0,IF(AND(Oprávnené_výdavky_obnova!DO184&gt;=0.1,R182&gt;=0.1),1,0)))</f>
        <v/>
      </c>
      <c r="AP182" s="164" t="str">
        <f t="array" ref="AP182">IF($D182="","",IF(AND(S182&gt;=0.1,I182="nie",Oprávnené_výdavky_obnova!DP184&gt;=0.1,OR($S$11=Smrek)),0,IF(AND(Oprávnené_výdavky_obnova!DP184&gt;=0.1,S182&gt;=0.1),1,0)))</f>
        <v/>
      </c>
      <c r="AQ182" s="164">
        <f t="shared" si="18"/>
        <v>0</v>
      </c>
      <c r="AR182" s="132">
        <f t="shared" si="19"/>
        <v>0</v>
      </c>
      <c r="AS182" s="132" t="str">
        <f t="shared" si="20"/>
        <v/>
      </c>
      <c r="AT182" s="164">
        <f>IF(AND(J182="",OR(Oprávnené_výdavky_obnova!CW184&gt;0,Oprávnené_výdavky_obnova!DG184&gt;0)),1,0)</f>
        <v>0</v>
      </c>
      <c r="AU182" s="164">
        <f>IF(AND(K182="",OR(Oprávnené_výdavky_obnova!CX184&gt;0,Oprávnené_výdavky_obnova!DH184&gt;0)),1,0)</f>
        <v>0</v>
      </c>
      <c r="AV182" s="164">
        <f>IF(AND(L182="",OR(Oprávnené_výdavky_obnova!CY184&gt;0,Oprávnené_výdavky_obnova!DI184&gt;0)),1,0)</f>
        <v>0</v>
      </c>
      <c r="AW182" s="164">
        <f>IF(AND(M182="",OR(Oprávnené_výdavky_obnova!CZ184&gt;0,Oprávnené_výdavky_obnova!DJ184&gt;0)),1,0)</f>
        <v>0</v>
      </c>
      <c r="AX182" s="164">
        <f>IF(AND(N182="",OR(Oprávnené_výdavky_obnova!DA184&gt;0,Oprávnené_výdavky_obnova!DK184&gt;0)),1,0)</f>
        <v>0</v>
      </c>
      <c r="AY182" s="164">
        <f>IF(AND(O182="",OR(Oprávnené_výdavky_obnova!DB184&gt;0,Oprávnené_výdavky_obnova!DL184&gt;0)),1,0)</f>
        <v>0</v>
      </c>
      <c r="AZ182" s="164">
        <f>IF(AND(P182="",OR(Oprávnené_výdavky_obnova!DC184&gt;0,Oprávnené_výdavky_obnova!DM184&gt;0)),1,0)</f>
        <v>0</v>
      </c>
      <c r="BA182" s="164">
        <f>IF(AND(Q182="",OR(Oprávnené_výdavky_obnova!DD184&gt;0,Oprávnené_výdavky_obnova!DN184&gt;0)),1,0)</f>
        <v>0</v>
      </c>
      <c r="BB182" s="164">
        <f>IF(AND(R182="",OR(Oprávnené_výdavky_obnova!DE184&gt;0,Oprávnené_výdavky_obnova!DO184&gt;0)),1,0)</f>
        <v>0</v>
      </c>
      <c r="BC182" s="164">
        <f>IF(AND(S182="",OR(Oprávnené_výdavky_obnova!DF184&gt;0,Oprávnené_výdavky_obnova!DP184&gt;0)),1,0)</f>
        <v>0</v>
      </c>
      <c r="BE182" s="132">
        <f t="array" ref="BE182">IF(AND($J$13=Smrek,OR(V182&gt;=0.3,AG182&gt;=0.1)),1,0)</f>
        <v>0</v>
      </c>
      <c r="BF182" s="132">
        <f t="array" ref="BF182">IF(AND($JK182=Smrek,OR(W182&gt;=0.3,AH182&gt;=0.1)),1,0)</f>
        <v>0</v>
      </c>
      <c r="BG182" s="132">
        <f t="array" ref="BG182">IF(AND($L$13=Smrek,OR(X182&gt;=0.3,AI182&gt;=0.1)),1,0)</f>
        <v>0</v>
      </c>
      <c r="BH182" s="132">
        <f t="array" ref="BH182">IF(AND($M$13=Smrek,OR(Y182&gt;=0.3,AJ182&gt;=0.1)),1,0)</f>
        <v>0</v>
      </c>
      <c r="BI182" s="132">
        <f t="array" ref="BI182">IF(AND($N$13=Smrek,OR(Z182&gt;=0.3,AK182&gt;=0.1)),1,0)</f>
        <v>0</v>
      </c>
      <c r="BJ182" s="132">
        <f t="array" ref="BJ182">IF(AND($O$13=Smrek,OR(AA182&gt;=0.3,AL182&gt;=0.1)),1,0)</f>
        <v>0</v>
      </c>
      <c r="BK182" s="132">
        <f t="array" ref="BK182">IF(AND($P$13=Smrek,OR(AB182&gt;=0.3,AM182&gt;=0.1)),1,0)</f>
        <v>0</v>
      </c>
      <c r="BL182" s="132">
        <f t="array" ref="BL182">IF(AND($Q$13=Smrek,OR(AC182&gt;=0.3,AN182&gt;=0.1)),1,0)</f>
        <v>0</v>
      </c>
      <c r="BM182" s="132">
        <f t="array" ref="BM182">IF(AND($R$13=Smrek,OR(AD182&gt;=0.3,AO182&gt;=0.1)),1,0)</f>
        <v>0</v>
      </c>
      <c r="BN182" s="132">
        <f t="array" ref="BN182">IF(AND($S$13=Smrek,OR(AE182&gt;=0.3,AP182&gt;=0.1)),1,0)</f>
        <v>0</v>
      </c>
      <c r="BO182" s="206" t="str">
        <f t="shared" si="21"/>
        <v/>
      </c>
    </row>
    <row r="183" spans="1:67" ht="17.100000000000001" customHeight="1" x14ac:dyDescent="0.25">
      <c r="A183" s="144">
        <v>171</v>
      </c>
      <c r="B183" s="180" t="str">
        <f>IF(Oprávnené_výdavky_obnova!AL185="","",Oprávnené_výdavky_obnova!AN185)</f>
        <v/>
      </c>
      <c r="C183" s="181" t="str">
        <f>IF(Oprávnené_výdavky_obnova!AL185="","",Oprávnené_výdavky_obnova!B185)</f>
        <v/>
      </c>
      <c r="D183" s="182" t="str">
        <f>IF(Oprávnené_výdavky_obnova!AL185="","",Oprávnené_výdavky_obnova!AO185)</f>
        <v/>
      </c>
      <c r="E183" s="182" t="str">
        <f>IF(Oprávnené_výdavky_obnova!AL185="","",Oprávnené_výdavky_obnova!AP185)</f>
        <v/>
      </c>
      <c r="F183" s="182" t="str">
        <f>IF(Oprávnené_výdavky_obnova!AL185="","",Oprávnené_výdavky_obnova!AQ185)</f>
        <v/>
      </c>
      <c r="G183" s="183" t="str">
        <f>IF(Oprávnené_výdavky_obnova!AL185="","",Oprávnené_výdavky_obnova!I185)</f>
        <v/>
      </c>
      <c r="H183" s="208" t="str">
        <f>IF(D183="","",SUMIFS(Oprávnené_výdavky_obnova!$K$15:$K$214,JPRL,BO183,Oprávnené_výdavky_obnova!$J$15:$J$214,Oprávnené_výdavky_obnova!$CC$8)+SUMIFS(Oprávnené_výdavky_obnova!$K$15:$K$214,JPRL,BO183,Oprávnené_výdavky_obnova!$J$15:$J$214,Oprávnené_výdavky_obnova!$CC$9))</f>
        <v/>
      </c>
      <c r="I183" s="179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32">
        <f t="array" ref="T183">IF(AND(D183&lt;&gt;"",OR($J$11=Smrek,$K$11=Smrek,$L$11=Smrek,$M$11=Smrek,$N$11=Smrek,$O$11=Smrek,$P$11=Smrek,$Q$11=Smrek,$R$11=Smrek,$S$11=Smrek)),1,0)</f>
        <v>0</v>
      </c>
      <c r="U183" s="132">
        <f t="shared" si="16"/>
        <v>0</v>
      </c>
      <c r="V183" s="164" t="str">
        <f t="array" ref="V183">IF($D183="","",IF(AND(J183&gt;=0.3,I183="nie",Oprávnené_výdavky_obnova!DG185&gt;=0.3,OR($J$11=Smrek)),0,IF(AND(Oprávnené_výdavky_obnova!DG185&gt;=0.3,J183&gt;=0.3),1,0)))</f>
        <v/>
      </c>
      <c r="W183" s="164" t="str">
        <f t="array" ref="W183">IF($D183="","",IF(AND(K183&gt;=0.3,I183="nie",Oprávnené_výdavky_obnova!DH185&gt;=0.3,OR($K$11=Smrek)),0,IF(AND(Oprávnené_výdavky_obnova!DH185&gt;=0.3,K183&gt;=0.3),1,0)))</f>
        <v/>
      </c>
      <c r="X183" s="164" t="str">
        <f t="array" ref="X183">IF($D183="","",IF(AND(L183&gt;=0.3,I183="nie",Oprávnené_výdavky_obnova!DI185&gt;=0.3,OR($L$11=Smrek)),0,IF(AND(Oprávnené_výdavky_obnova!DI185&gt;=0.3,L183&gt;=0.3),1,0)))</f>
        <v/>
      </c>
      <c r="Y183" s="164" t="str">
        <f t="array" ref="Y183">IF($D183="","",IF(AND(M183&gt;=0.3,I183="nie",Oprávnené_výdavky_obnova!DJ185&gt;=0.3,OR($M$11=Smrek)),0,IF(AND(Oprávnené_výdavky_obnova!DJ185&gt;=0.3,M183&gt;=0.3),1,0)))</f>
        <v/>
      </c>
      <c r="Z183" s="164" t="str">
        <f t="array" ref="Z183">IF($D183="","",IF(AND(N183&gt;=0.3,I183="nie",Oprávnené_výdavky_obnova!DK185&gt;=0.3,OR($N$11=Smrek)),0,IF(AND(Oprávnené_výdavky_obnova!DK185&gt;=0.3,N183&gt;=0.3),1,0)))</f>
        <v/>
      </c>
      <c r="AA183" s="164" t="str">
        <f t="array" ref="AA183">IF($D183="","",IF(AND(O183&gt;=0.3,I183="nie",Oprávnené_výdavky_obnova!DL185&gt;=0.3,OR($O$11=Smrek)),0,IF(AND(Oprávnené_výdavky_obnova!DL185&gt;=0.3,O183&gt;=0.3),1,0)))</f>
        <v/>
      </c>
      <c r="AB183" s="164" t="str">
        <f t="array" ref="AB183">IF($D183="","",IF(AND(P183&gt;=0.3,I183="nie",Oprávnené_výdavky_obnova!DM185&gt;=0.3,OR($P$11=Smrek)),0,IF(AND(Oprávnené_výdavky_obnova!DM185&gt;=0.3,P183&gt;=0.3),1,0)))</f>
        <v/>
      </c>
      <c r="AC183" s="164" t="str">
        <f t="array" ref="AC183">IF($D183="","",IF(AND(Q183&gt;=0.3,I183="nie",Oprávnené_výdavky_obnova!DN185&gt;=0.3,OR($Q$11=Smrek)),0,IF(AND(Oprávnené_výdavky_obnova!DN185&gt;=0.3,Q183&gt;=0.3),1,0)))</f>
        <v/>
      </c>
      <c r="AD183" s="164" t="str">
        <f t="array" ref="AD183">IF($D183="","",IF(AND(R183&gt;=0.3,I183="nie",Oprávnené_výdavky_obnova!DO185&gt;=0.3,OR($R$11=Smrek)),0,IF(AND(Oprávnené_výdavky_obnova!DO185&gt;=0.3,R183&gt;=0.3),1,0)))</f>
        <v/>
      </c>
      <c r="AE183" s="164" t="str">
        <f t="array" ref="AE183">IF($D183="","",IF(AND(S183&gt;=0.3,I183="nie",Oprávnené_výdavky_obnova!DP185&gt;=0.3,OR($S$11=Smrek)),0,IF(AND(Oprávnené_výdavky_obnova!DP185&gt;=0.3,S183&gt;=0.3),1,0)))</f>
        <v/>
      </c>
      <c r="AF183" s="164">
        <f t="shared" si="17"/>
        <v>0</v>
      </c>
      <c r="AG183" s="164" t="str">
        <f t="array" ref="AG183">IF($D183="","",IF(AND(J183&gt;=0.1,I183="nie",Oprávnené_výdavky_obnova!DG185&gt;=0.1,OR($J$11=Smrek)),0,IF(AND(Oprávnené_výdavky_obnova!DG185&gt;=0.1,J183&gt;=0.1),1,0)))</f>
        <v/>
      </c>
      <c r="AH183" s="164" t="str">
        <f t="array" ref="AH183">IF($D183="","",IF(AND(K183&gt;=0.1,I183="nie",Oprávnené_výdavky_obnova!DH185&gt;=0.1,OR($K$11=Smrek)),0,IF(AND(Oprávnené_výdavky_obnova!DH185&gt;=0.1,K183&gt;=0.1),1,0)))</f>
        <v/>
      </c>
      <c r="AI183" s="164" t="str">
        <f t="array" ref="AI183">IF($D183="","",IF(AND(L183&gt;=0.1,I183="nie",Oprávnené_výdavky_obnova!DI185&gt;=0.1,OR($L$11=Smrek)),0,IF(AND(Oprávnené_výdavky_obnova!DI185&gt;=0.1,L183&gt;=0.1),1,0)))</f>
        <v/>
      </c>
      <c r="AJ183" s="164" t="str">
        <f t="array" ref="AJ183">IF($D183="","",IF(AND(M183&gt;=0.1,I183="nie",Oprávnené_výdavky_obnova!DJ185&gt;=0.1,OR($M$11=Smrek)),0,IF(AND(Oprávnené_výdavky_obnova!DJ185&gt;=0.1,M183&gt;=0.1),1,0)))</f>
        <v/>
      </c>
      <c r="AK183" s="164" t="str">
        <f t="array" ref="AK183">IF($D183="","",IF(AND(N183&gt;=0.1,I183="nie",Oprávnené_výdavky_obnova!DK185&gt;=0.1,OR($N$11=Smrek)),0,IF(AND(Oprávnené_výdavky_obnova!DK185&gt;=0.1,N183&gt;=0.1),1,0)))</f>
        <v/>
      </c>
      <c r="AL183" s="164" t="str">
        <f t="array" ref="AL183">IF($D183="","",IF(AND(O183&gt;=0.1,I183="nie",Oprávnené_výdavky_obnova!DL185&gt;=0.1,OR($O$11=Smrek)),0,IF(AND(Oprávnené_výdavky_obnova!DL185&gt;=0.1,O183&gt;=0.1),1,0)))</f>
        <v/>
      </c>
      <c r="AM183" s="164" t="str">
        <f t="array" ref="AM183">IF($D183="","",IF(AND(P183&gt;=0.1,I183="nie",Oprávnené_výdavky_obnova!DM185&gt;=0.1,OR($P$11=Smrek)),0,IF(AND(Oprávnené_výdavky_obnova!DM185&gt;=0.1,P183&gt;=0.1),1,0)))</f>
        <v/>
      </c>
      <c r="AN183" s="164" t="str">
        <f t="array" ref="AN183">IF($D183="","",IF(AND(Q183&gt;=0.1,I183="nie",Oprávnené_výdavky_obnova!DN185&gt;=0.1,OR($Q$11=Smrek)),0,IF(AND(Oprávnené_výdavky_obnova!DN185&gt;=0.1,Q183&gt;=0.1),1,0)))</f>
        <v/>
      </c>
      <c r="AO183" s="164" t="str">
        <f t="array" ref="AO183">IF($D183="","",IF(AND(R183&gt;=0.1,I183="nie",Oprávnené_výdavky_obnova!DO185&gt;=0.1,OR($R$11=Smrek)),0,IF(AND(Oprávnené_výdavky_obnova!DO185&gt;=0.1,R183&gt;=0.1),1,0)))</f>
        <v/>
      </c>
      <c r="AP183" s="164" t="str">
        <f t="array" ref="AP183">IF($D183="","",IF(AND(S183&gt;=0.1,I183="nie",Oprávnené_výdavky_obnova!DP185&gt;=0.1,OR($S$11=Smrek)),0,IF(AND(Oprávnené_výdavky_obnova!DP185&gt;=0.1,S183&gt;=0.1),1,0)))</f>
        <v/>
      </c>
      <c r="AQ183" s="164">
        <f t="shared" si="18"/>
        <v>0</v>
      </c>
      <c r="AR183" s="132">
        <f t="shared" si="19"/>
        <v>0</v>
      </c>
      <c r="AS183" s="132" t="str">
        <f t="shared" si="20"/>
        <v/>
      </c>
      <c r="AT183" s="164">
        <f>IF(AND(J183="",OR(Oprávnené_výdavky_obnova!CW185&gt;0,Oprávnené_výdavky_obnova!DG185&gt;0)),1,0)</f>
        <v>0</v>
      </c>
      <c r="AU183" s="164">
        <f>IF(AND(K183="",OR(Oprávnené_výdavky_obnova!CX185&gt;0,Oprávnené_výdavky_obnova!DH185&gt;0)),1,0)</f>
        <v>0</v>
      </c>
      <c r="AV183" s="164">
        <f>IF(AND(L183="",OR(Oprávnené_výdavky_obnova!CY185&gt;0,Oprávnené_výdavky_obnova!DI185&gt;0)),1,0)</f>
        <v>0</v>
      </c>
      <c r="AW183" s="164">
        <f>IF(AND(M183="",OR(Oprávnené_výdavky_obnova!CZ185&gt;0,Oprávnené_výdavky_obnova!DJ185&gt;0)),1,0)</f>
        <v>0</v>
      </c>
      <c r="AX183" s="164">
        <f>IF(AND(N183="",OR(Oprávnené_výdavky_obnova!DA185&gt;0,Oprávnené_výdavky_obnova!DK185&gt;0)),1,0)</f>
        <v>0</v>
      </c>
      <c r="AY183" s="164">
        <f>IF(AND(O183="",OR(Oprávnené_výdavky_obnova!DB185&gt;0,Oprávnené_výdavky_obnova!DL185&gt;0)),1,0)</f>
        <v>0</v>
      </c>
      <c r="AZ183" s="164">
        <f>IF(AND(P183="",OR(Oprávnené_výdavky_obnova!DC185&gt;0,Oprávnené_výdavky_obnova!DM185&gt;0)),1,0)</f>
        <v>0</v>
      </c>
      <c r="BA183" s="164">
        <f>IF(AND(Q183="",OR(Oprávnené_výdavky_obnova!DD185&gt;0,Oprávnené_výdavky_obnova!DN185&gt;0)),1,0)</f>
        <v>0</v>
      </c>
      <c r="BB183" s="164">
        <f>IF(AND(R183="",OR(Oprávnené_výdavky_obnova!DE185&gt;0,Oprávnené_výdavky_obnova!DO185&gt;0)),1,0)</f>
        <v>0</v>
      </c>
      <c r="BC183" s="164">
        <f>IF(AND(S183="",OR(Oprávnené_výdavky_obnova!DF185&gt;0,Oprávnené_výdavky_obnova!DP185&gt;0)),1,0)</f>
        <v>0</v>
      </c>
      <c r="BE183" s="132">
        <f t="array" ref="BE183">IF(AND($J$13=Smrek,OR(V183&gt;=0.3,AG183&gt;=0.1)),1,0)</f>
        <v>0</v>
      </c>
      <c r="BF183" s="132">
        <f t="array" ref="BF183">IF(AND($JK183=Smrek,OR(W183&gt;=0.3,AH183&gt;=0.1)),1,0)</f>
        <v>0</v>
      </c>
      <c r="BG183" s="132">
        <f t="array" ref="BG183">IF(AND($L$13=Smrek,OR(X183&gt;=0.3,AI183&gt;=0.1)),1,0)</f>
        <v>0</v>
      </c>
      <c r="BH183" s="132">
        <f t="array" ref="BH183">IF(AND($M$13=Smrek,OR(Y183&gt;=0.3,AJ183&gt;=0.1)),1,0)</f>
        <v>0</v>
      </c>
      <c r="BI183" s="132">
        <f t="array" ref="BI183">IF(AND($N$13=Smrek,OR(Z183&gt;=0.3,AK183&gt;=0.1)),1,0)</f>
        <v>0</v>
      </c>
      <c r="BJ183" s="132">
        <f t="array" ref="BJ183">IF(AND($O$13=Smrek,OR(AA183&gt;=0.3,AL183&gt;=0.1)),1,0)</f>
        <v>0</v>
      </c>
      <c r="BK183" s="132">
        <f t="array" ref="BK183">IF(AND($P$13=Smrek,OR(AB183&gt;=0.3,AM183&gt;=0.1)),1,0)</f>
        <v>0</v>
      </c>
      <c r="BL183" s="132">
        <f t="array" ref="BL183">IF(AND($Q$13=Smrek,OR(AC183&gt;=0.3,AN183&gt;=0.1)),1,0)</f>
        <v>0</v>
      </c>
      <c r="BM183" s="132">
        <f t="array" ref="BM183">IF(AND($R$13=Smrek,OR(AD183&gt;=0.3,AO183&gt;=0.1)),1,0)</f>
        <v>0</v>
      </c>
      <c r="BN183" s="132">
        <f t="array" ref="BN183">IF(AND($S$13=Smrek,OR(AE183&gt;=0.3,AP183&gt;=0.1)),1,0)</f>
        <v>0</v>
      </c>
      <c r="BO183" s="206" t="str">
        <f t="shared" si="21"/>
        <v/>
      </c>
    </row>
    <row r="184" spans="1:67" ht="17.100000000000001" customHeight="1" x14ac:dyDescent="0.25">
      <c r="A184" s="144">
        <v>172</v>
      </c>
      <c r="B184" s="180" t="str">
        <f>IF(Oprávnené_výdavky_obnova!AL186="","",Oprávnené_výdavky_obnova!AN186)</f>
        <v/>
      </c>
      <c r="C184" s="181" t="str">
        <f>IF(Oprávnené_výdavky_obnova!AL186="","",Oprávnené_výdavky_obnova!B186)</f>
        <v/>
      </c>
      <c r="D184" s="182" t="str">
        <f>IF(Oprávnené_výdavky_obnova!AL186="","",Oprávnené_výdavky_obnova!AO186)</f>
        <v/>
      </c>
      <c r="E184" s="182" t="str">
        <f>IF(Oprávnené_výdavky_obnova!AL186="","",Oprávnené_výdavky_obnova!AP186)</f>
        <v/>
      </c>
      <c r="F184" s="182" t="str">
        <f>IF(Oprávnené_výdavky_obnova!AL186="","",Oprávnené_výdavky_obnova!AQ186)</f>
        <v/>
      </c>
      <c r="G184" s="183" t="str">
        <f>IF(Oprávnené_výdavky_obnova!AL186="","",Oprávnené_výdavky_obnova!I186)</f>
        <v/>
      </c>
      <c r="H184" s="208" t="str">
        <f>IF(D184="","",SUMIFS(Oprávnené_výdavky_obnova!$K$15:$K$214,JPRL,BO184,Oprávnené_výdavky_obnova!$J$15:$J$214,Oprávnené_výdavky_obnova!$CC$8)+SUMIFS(Oprávnené_výdavky_obnova!$K$15:$K$214,JPRL,BO184,Oprávnené_výdavky_obnova!$J$15:$J$214,Oprávnené_výdavky_obnova!$CC$9))</f>
        <v/>
      </c>
      <c r="I184" s="179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32">
        <f t="array" ref="T184">IF(AND(D184&lt;&gt;"",OR($J$11=Smrek,$K$11=Smrek,$L$11=Smrek,$M$11=Smrek,$N$11=Smrek,$O$11=Smrek,$P$11=Smrek,$Q$11=Smrek,$R$11=Smrek,$S$11=Smrek)),1,0)</f>
        <v>0</v>
      </c>
      <c r="U184" s="132">
        <f t="shared" si="16"/>
        <v>0</v>
      </c>
      <c r="V184" s="164" t="str">
        <f t="array" ref="V184">IF($D184="","",IF(AND(J184&gt;=0.3,I184="nie",Oprávnené_výdavky_obnova!DG186&gt;=0.3,OR($J$11=Smrek)),0,IF(AND(Oprávnené_výdavky_obnova!DG186&gt;=0.3,J184&gt;=0.3),1,0)))</f>
        <v/>
      </c>
      <c r="W184" s="164" t="str">
        <f t="array" ref="W184">IF($D184="","",IF(AND(K184&gt;=0.3,I184="nie",Oprávnené_výdavky_obnova!DH186&gt;=0.3,OR($K$11=Smrek)),0,IF(AND(Oprávnené_výdavky_obnova!DH186&gt;=0.3,K184&gt;=0.3),1,0)))</f>
        <v/>
      </c>
      <c r="X184" s="164" t="str">
        <f t="array" ref="X184">IF($D184="","",IF(AND(L184&gt;=0.3,I184="nie",Oprávnené_výdavky_obnova!DI186&gt;=0.3,OR($L$11=Smrek)),0,IF(AND(Oprávnené_výdavky_obnova!DI186&gt;=0.3,L184&gt;=0.3),1,0)))</f>
        <v/>
      </c>
      <c r="Y184" s="164" t="str">
        <f t="array" ref="Y184">IF($D184="","",IF(AND(M184&gt;=0.3,I184="nie",Oprávnené_výdavky_obnova!DJ186&gt;=0.3,OR($M$11=Smrek)),0,IF(AND(Oprávnené_výdavky_obnova!DJ186&gt;=0.3,M184&gt;=0.3),1,0)))</f>
        <v/>
      </c>
      <c r="Z184" s="164" t="str">
        <f t="array" ref="Z184">IF($D184="","",IF(AND(N184&gt;=0.3,I184="nie",Oprávnené_výdavky_obnova!DK186&gt;=0.3,OR($N$11=Smrek)),0,IF(AND(Oprávnené_výdavky_obnova!DK186&gt;=0.3,N184&gt;=0.3),1,0)))</f>
        <v/>
      </c>
      <c r="AA184" s="164" t="str">
        <f t="array" ref="AA184">IF($D184="","",IF(AND(O184&gt;=0.3,I184="nie",Oprávnené_výdavky_obnova!DL186&gt;=0.3,OR($O$11=Smrek)),0,IF(AND(Oprávnené_výdavky_obnova!DL186&gt;=0.3,O184&gt;=0.3),1,0)))</f>
        <v/>
      </c>
      <c r="AB184" s="164" t="str">
        <f t="array" ref="AB184">IF($D184="","",IF(AND(P184&gt;=0.3,I184="nie",Oprávnené_výdavky_obnova!DM186&gt;=0.3,OR($P$11=Smrek)),0,IF(AND(Oprávnené_výdavky_obnova!DM186&gt;=0.3,P184&gt;=0.3),1,0)))</f>
        <v/>
      </c>
      <c r="AC184" s="164" t="str">
        <f t="array" ref="AC184">IF($D184="","",IF(AND(Q184&gt;=0.3,I184="nie",Oprávnené_výdavky_obnova!DN186&gt;=0.3,OR($Q$11=Smrek)),0,IF(AND(Oprávnené_výdavky_obnova!DN186&gt;=0.3,Q184&gt;=0.3),1,0)))</f>
        <v/>
      </c>
      <c r="AD184" s="164" t="str">
        <f t="array" ref="AD184">IF($D184="","",IF(AND(R184&gt;=0.3,I184="nie",Oprávnené_výdavky_obnova!DO186&gt;=0.3,OR($R$11=Smrek)),0,IF(AND(Oprávnené_výdavky_obnova!DO186&gt;=0.3,R184&gt;=0.3),1,0)))</f>
        <v/>
      </c>
      <c r="AE184" s="164" t="str">
        <f t="array" ref="AE184">IF($D184="","",IF(AND(S184&gt;=0.3,I184="nie",Oprávnené_výdavky_obnova!DP186&gt;=0.3,OR($S$11=Smrek)),0,IF(AND(Oprávnené_výdavky_obnova!DP186&gt;=0.3,S184&gt;=0.3),1,0)))</f>
        <v/>
      </c>
      <c r="AF184" s="164">
        <f t="shared" si="17"/>
        <v>0</v>
      </c>
      <c r="AG184" s="164" t="str">
        <f t="array" ref="AG184">IF($D184="","",IF(AND(J184&gt;=0.1,I184="nie",Oprávnené_výdavky_obnova!DG186&gt;=0.1,OR($J$11=Smrek)),0,IF(AND(Oprávnené_výdavky_obnova!DG186&gt;=0.1,J184&gt;=0.1),1,0)))</f>
        <v/>
      </c>
      <c r="AH184" s="164" t="str">
        <f t="array" ref="AH184">IF($D184="","",IF(AND(K184&gt;=0.1,I184="nie",Oprávnené_výdavky_obnova!DH186&gt;=0.1,OR($K$11=Smrek)),0,IF(AND(Oprávnené_výdavky_obnova!DH186&gt;=0.1,K184&gt;=0.1),1,0)))</f>
        <v/>
      </c>
      <c r="AI184" s="164" t="str">
        <f t="array" ref="AI184">IF($D184="","",IF(AND(L184&gt;=0.1,I184="nie",Oprávnené_výdavky_obnova!DI186&gt;=0.1,OR($L$11=Smrek)),0,IF(AND(Oprávnené_výdavky_obnova!DI186&gt;=0.1,L184&gt;=0.1),1,0)))</f>
        <v/>
      </c>
      <c r="AJ184" s="164" t="str">
        <f t="array" ref="AJ184">IF($D184="","",IF(AND(M184&gt;=0.1,I184="nie",Oprávnené_výdavky_obnova!DJ186&gt;=0.1,OR($M$11=Smrek)),0,IF(AND(Oprávnené_výdavky_obnova!DJ186&gt;=0.1,M184&gt;=0.1),1,0)))</f>
        <v/>
      </c>
      <c r="AK184" s="164" t="str">
        <f t="array" ref="AK184">IF($D184="","",IF(AND(N184&gt;=0.1,I184="nie",Oprávnené_výdavky_obnova!DK186&gt;=0.1,OR($N$11=Smrek)),0,IF(AND(Oprávnené_výdavky_obnova!DK186&gt;=0.1,N184&gt;=0.1),1,0)))</f>
        <v/>
      </c>
      <c r="AL184" s="164" t="str">
        <f t="array" ref="AL184">IF($D184="","",IF(AND(O184&gt;=0.1,I184="nie",Oprávnené_výdavky_obnova!DL186&gt;=0.1,OR($O$11=Smrek)),0,IF(AND(Oprávnené_výdavky_obnova!DL186&gt;=0.1,O184&gt;=0.1),1,0)))</f>
        <v/>
      </c>
      <c r="AM184" s="164" t="str">
        <f t="array" ref="AM184">IF($D184="","",IF(AND(P184&gt;=0.1,I184="nie",Oprávnené_výdavky_obnova!DM186&gt;=0.1,OR($P$11=Smrek)),0,IF(AND(Oprávnené_výdavky_obnova!DM186&gt;=0.1,P184&gt;=0.1),1,0)))</f>
        <v/>
      </c>
      <c r="AN184" s="164" t="str">
        <f t="array" ref="AN184">IF($D184="","",IF(AND(Q184&gt;=0.1,I184="nie",Oprávnené_výdavky_obnova!DN186&gt;=0.1,OR($Q$11=Smrek)),0,IF(AND(Oprávnené_výdavky_obnova!DN186&gt;=0.1,Q184&gt;=0.1),1,0)))</f>
        <v/>
      </c>
      <c r="AO184" s="164" t="str">
        <f t="array" ref="AO184">IF($D184="","",IF(AND(R184&gt;=0.1,I184="nie",Oprávnené_výdavky_obnova!DO186&gt;=0.1,OR($R$11=Smrek)),0,IF(AND(Oprávnené_výdavky_obnova!DO186&gt;=0.1,R184&gt;=0.1),1,0)))</f>
        <v/>
      </c>
      <c r="AP184" s="164" t="str">
        <f t="array" ref="AP184">IF($D184="","",IF(AND(S184&gt;=0.1,I184="nie",Oprávnené_výdavky_obnova!DP186&gt;=0.1,OR($S$11=Smrek)),0,IF(AND(Oprávnené_výdavky_obnova!DP186&gt;=0.1,S184&gt;=0.1),1,0)))</f>
        <v/>
      </c>
      <c r="AQ184" s="164">
        <f t="shared" si="18"/>
        <v>0</v>
      </c>
      <c r="AR184" s="132">
        <f t="shared" si="19"/>
        <v>0</v>
      </c>
      <c r="AS184" s="132" t="str">
        <f t="shared" si="20"/>
        <v/>
      </c>
      <c r="AT184" s="164">
        <f>IF(AND(J184="",OR(Oprávnené_výdavky_obnova!CW186&gt;0,Oprávnené_výdavky_obnova!DG186&gt;0)),1,0)</f>
        <v>0</v>
      </c>
      <c r="AU184" s="164">
        <f>IF(AND(K184="",OR(Oprávnené_výdavky_obnova!CX186&gt;0,Oprávnené_výdavky_obnova!DH186&gt;0)),1,0)</f>
        <v>0</v>
      </c>
      <c r="AV184" s="164">
        <f>IF(AND(L184="",OR(Oprávnené_výdavky_obnova!CY186&gt;0,Oprávnené_výdavky_obnova!DI186&gt;0)),1,0)</f>
        <v>0</v>
      </c>
      <c r="AW184" s="164">
        <f>IF(AND(M184="",OR(Oprávnené_výdavky_obnova!CZ186&gt;0,Oprávnené_výdavky_obnova!DJ186&gt;0)),1,0)</f>
        <v>0</v>
      </c>
      <c r="AX184" s="164">
        <f>IF(AND(N184="",OR(Oprávnené_výdavky_obnova!DA186&gt;0,Oprávnené_výdavky_obnova!DK186&gt;0)),1,0)</f>
        <v>0</v>
      </c>
      <c r="AY184" s="164">
        <f>IF(AND(O184="",OR(Oprávnené_výdavky_obnova!DB186&gt;0,Oprávnené_výdavky_obnova!DL186&gt;0)),1,0)</f>
        <v>0</v>
      </c>
      <c r="AZ184" s="164">
        <f>IF(AND(P184="",OR(Oprávnené_výdavky_obnova!DC186&gt;0,Oprávnené_výdavky_obnova!DM186&gt;0)),1,0)</f>
        <v>0</v>
      </c>
      <c r="BA184" s="164">
        <f>IF(AND(Q184="",OR(Oprávnené_výdavky_obnova!DD186&gt;0,Oprávnené_výdavky_obnova!DN186&gt;0)),1,0)</f>
        <v>0</v>
      </c>
      <c r="BB184" s="164">
        <f>IF(AND(R184="",OR(Oprávnené_výdavky_obnova!DE186&gt;0,Oprávnené_výdavky_obnova!DO186&gt;0)),1,0)</f>
        <v>0</v>
      </c>
      <c r="BC184" s="164">
        <f>IF(AND(S184="",OR(Oprávnené_výdavky_obnova!DF186&gt;0,Oprávnené_výdavky_obnova!DP186&gt;0)),1,0)</f>
        <v>0</v>
      </c>
      <c r="BE184" s="132">
        <f t="array" ref="BE184">IF(AND($J$13=Smrek,OR(V184&gt;=0.3,AG184&gt;=0.1)),1,0)</f>
        <v>0</v>
      </c>
      <c r="BF184" s="132">
        <f t="array" ref="BF184">IF(AND($JK184=Smrek,OR(W184&gt;=0.3,AH184&gt;=0.1)),1,0)</f>
        <v>0</v>
      </c>
      <c r="BG184" s="132">
        <f t="array" ref="BG184">IF(AND($L$13=Smrek,OR(X184&gt;=0.3,AI184&gt;=0.1)),1,0)</f>
        <v>0</v>
      </c>
      <c r="BH184" s="132">
        <f t="array" ref="BH184">IF(AND($M$13=Smrek,OR(Y184&gt;=0.3,AJ184&gt;=0.1)),1,0)</f>
        <v>0</v>
      </c>
      <c r="BI184" s="132">
        <f t="array" ref="BI184">IF(AND($N$13=Smrek,OR(Z184&gt;=0.3,AK184&gt;=0.1)),1,0)</f>
        <v>0</v>
      </c>
      <c r="BJ184" s="132">
        <f t="array" ref="BJ184">IF(AND($O$13=Smrek,OR(AA184&gt;=0.3,AL184&gt;=0.1)),1,0)</f>
        <v>0</v>
      </c>
      <c r="BK184" s="132">
        <f t="array" ref="BK184">IF(AND($P$13=Smrek,OR(AB184&gt;=0.3,AM184&gt;=0.1)),1,0)</f>
        <v>0</v>
      </c>
      <c r="BL184" s="132">
        <f t="array" ref="BL184">IF(AND($Q$13=Smrek,OR(AC184&gt;=0.3,AN184&gt;=0.1)),1,0)</f>
        <v>0</v>
      </c>
      <c r="BM184" s="132">
        <f t="array" ref="BM184">IF(AND($R$13=Smrek,OR(AD184&gt;=0.3,AO184&gt;=0.1)),1,0)</f>
        <v>0</v>
      </c>
      <c r="BN184" s="132">
        <f t="array" ref="BN184">IF(AND($S$13=Smrek,OR(AE184&gt;=0.3,AP184&gt;=0.1)),1,0)</f>
        <v>0</v>
      </c>
      <c r="BO184" s="206" t="str">
        <f t="shared" si="21"/>
        <v/>
      </c>
    </row>
    <row r="185" spans="1:67" ht="17.100000000000001" customHeight="1" x14ac:dyDescent="0.25">
      <c r="A185" s="144">
        <v>173</v>
      </c>
      <c r="B185" s="180" t="str">
        <f>IF(Oprávnené_výdavky_obnova!AL187="","",Oprávnené_výdavky_obnova!AN187)</f>
        <v/>
      </c>
      <c r="C185" s="181" t="str">
        <f>IF(Oprávnené_výdavky_obnova!AL187="","",Oprávnené_výdavky_obnova!B187)</f>
        <v/>
      </c>
      <c r="D185" s="182" t="str">
        <f>IF(Oprávnené_výdavky_obnova!AL187="","",Oprávnené_výdavky_obnova!AO187)</f>
        <v/>
      </c>
      <c r="E185" s="182" t="str">
        <f>IF(Oprávnené_výdavky_obnova!AL187="","",Oprávnené_výdavky_obnova!AP187)</f>
        <v/>
      </c>
      <c r="F185" s="182" t="str">
        <f>IF(Oprávnené_výdavky_obnova!AL187="","",Oprávnené_výdavky_obnova!AQ187)</f>
        <v/>
      </c>
      <c r="G185" s="183" t="str">
        <f>IF(Oprávnené_výdavky_obnova!AL187="","",Oprávnené_výdavky_obnova!I187)</f>
        <v/>
      </c>
      <c r="H185" s="208" t="str">
        <f>IF(D185="","",SUMIFS(Oprávnené_výdavky_obnova!$K$15:$K$214,JPRL,BO185,Oprávnené_výdavky_obnova!$J$15:$J$214,Oprávnené_výdavky_obnova!$CC$8)+SUMIFS(Oprávnené_výdavky_obnova!$K$15:$K$214,JPRL,BO185,Oprávnené_výdavky_obnova!$J$15:$J$214,Oprávnené_výdavky_obnova!$CC$9))</f>
        <v/>
      </c>
      <c r="I185" s="179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32">
        <f t="array" ref="T185">IF(AND(D185&lt;&gt;"",OR($J$11=Smrek,$K$11=Smrek,$L$11=Smrek,$M$11=Smrek,$N$11=Smrek,$O$11=Smrek,$P$11=Smrek,$Q$11=Smrek,$R$11=Smrek,$S$11=Smrek)),1,0)</f>
        <v>0</v>
      </c>
      <c r="U185" s="132">
        <f t="shared" si="16"/>
        <v>0</v>
      </c>
      <c r="V185" s="164" t="str">
        <f t="array" ref="V185">IF($D185="","",IF(AND(J185&gt;=0.3,I185="nie",Oprávnené_výdavky_obnova!DG187&gt;=0.3,OR($J$11=Smrek)),0,IF(AND(Oprávnené_výdavky_obnova!DG187&gt;=0.3,J185&gt;=0.3),1,0)))</f>
        <v/>
      </c>
      <c r="W185" s="164" t="str">
        <f t="array" ref="W185">IF($D185="","",IF(AND(K185&gt;=0.3,I185="nie",Oprávnené_výdavky_obnova!DH187&gt;=0.3,OR($K$11=Smrek)),0,IF(AND(Oprávnené_výdavky_obnova!DH187&gt;=0.3,K185&gt;=0.3),1,0)))</f>
        <v/>
      </c>
      <c r="X185" s="164" t="str">
        <f t="array" ref="X185">IF($D185="","",IF(AND(L185&gt;=0.3,I185="nie",Oprávnené_výdavky_obnova!DI187&gt;=0.3,OR($L$11=Smrek)),0,IF(AND(Oprávnené_výdavky_obnova!DI187&gt;=0.3,L185&gt;=0.3),1,0)))</f>
        <v/>
      </c>
      <c r="Y185" s="164" t="str">
        <f t="array" ref="Y185">IF($D185="","",IF(AND(M185&gt;=0.3,I185="nie",Oprávnené_výdavky_obnova!DJ187&gt;=0.3,OR($M$11=Smrek)),0,IF(AND(Oprávnené_výdavky_obnova!DJ187&gt;=0.3,M185&gt;=0.3),1,0)))</f>
        <v/>
      </c>
      <c r="Z185" s="164" t="str">
        <f t="array" ref="Z185">IF($D185="","",IF(AND(N185&gt;=0.3,I185="nie",Oprávnené_výdavky_obnova!DK187&gt;=0.3,OR($N$11=Smrek)),0,IF(AND(Oprávnené_výdavky_obnova!DK187&gt;=0.3,N185&gt;=0.3),1,0)))</f>
        <v/>
      </c>
      <c r="AA185" s="164" t="str">
        <f t="array" ref="AA185">IF($D185="","",IF(AND(O185&gt;=0.3,I185="nie",Oprávnené_výdavky_obnova!DL187&gt;=0.3,OR($O$11=Smrek)),0,IF(AND(Oprávnené_výdavky_obnova!DL187&gt;=0.3,O185&gt;=0.3),1,0)))</f>
        <v/>
      </c>
      <c r="AB185" s="164" t="str">
        <f t="array" ref="AB185">IF($D185="","",IF(AND(P185&gt;=0.3,I185="nie",Oprávnené_výdavky_obnova!DM187&gt;=0.3,OR($P$11=Smrek)),0,IF(AND(Oprávnené_výdavky_obnova!DM187&gt;=0.3,P185&gt;=0.3),1,0)))</f>
        <v/>
      </c>
      <c r="AC185" s="164" t="str">
        <f t="array" ref="AC185">IF($D185="","",IF(AND(Q185&gt;=0.3,I185="nie",Oprávnené_výdavky_obnova!DN187&gt;=0.3,OR($Q$11=Smrek)),0,IF(AND(Oprávnené_výdavky_obnova!DN187&gt;=0.3,Q185&gt;=0.3),1,0)))</f>
        <v/>
      </c>
      <c r="AD185" s="164" t="str">
        <f t="array" ref="AD185">IF($D185="","",IF(AND(R185&gt;=0.3,I185="nie",Oprávnené_výdavky_obnova!DO187&gt;=0.3,OR($R$11=Smrek)),0,IF(AND(Oprávnené_výdavky_obnova!DO187&gt;=0.3,R185&gt;=0.3),1,0)))</f>
        <v/>
      </c>
      <c r="AE185" s="164" t="str">
        <f t="array" ref="AE185">IF($D185="","",IF(AND(S185&gt;=0.3,I185="nie",Oprávnené_výdavky_obnova!DP187&gt;=0.3,OR($S$11=Smrek)),0,IF(AND(Oprávnené_výdavky_obnova!DP187&gt;=0.3,S185&gt;=0.3),1,0)))</f>
        <v/>
      </c>
      <c r="AF185" s="164">
        <f t="shared" si="17"/>
        <v>0</v>
      </c>
      <c r="AG185" s="164" t="str">
        <f t="array" ref="AG185">IF($D185="","",IF(AND(J185&gt;=0.1,I185="nie",Oprávnené_výdavky_obnova!DG187&gt;=0.1,OR($J$11=Smrek)),0,IF(AND(Oprávnené_výdavky_obnova!DG187&gt;=0.1,J185&gt;=0.1),1,0)))</f>
        <v/>
      </c>
      <c r="AH185" s="164" t="str">
        <f t="array" ref="AH185">IF($D185="","",IF(AND(K185&gt;=0.1,I185="nie",Oprávnené_výdavky_obnova!DH187&gt;=0.1,OR($K$11=Smrek)),0,IF(AND(Oprávnené_výdavky_obnova!DH187&gt;=0.1,K185&gt;=0.1),1,0)))</f>
        <v/>
      </c>
      <c r="AI185" s="164" t="str">
        <f t="array" ref="AI185">IF($D185="","",IF(AND(L185&gt;=0.1,I185="nie",Oprávnené_výdavky_obnova!DI187&gt;=0.1,OR($L$11=Smrek)),0,IF(AND(Oprávnené_výdavky_obnova!DI187&gt;=0.1,L185&gt;=0.1),1,0)))</f>
        <v/>
      </c>
      <c r="AJ185" s="164" t="str">
        <f t="array" ref="AJ185">IF($D185="","",IF(AND(M185&gt;=0.1,I185="nie",Oprávnené_výdavky_obnova!DJ187&gt;=0.1,OR($M$11=Smrek)),0,IF(AND(Oprávnené_výdavky_obnova!DJ187&gt;=0.1,M185&gt;=0.1),1,0)))</f>
        <v/>
      </c>
      <c r="AK185" s="164" t="str">
        <f t="array" ref="AK185">IF($D185="","",IF(AND(N185&gt;=0.1,I185="nie",Oprávnené_výdavky_obnova!DK187&gt;=0.1,OR($N$11=Smrek)),0,IF(AND(Oprávnené_výdavky_obnova!DK187&gt;=0.1,N185&gt;=0.1),1,0)))</f>
        <v/>
      </c>
      <c r="AL185" s="164" t="str">
        <f t="array" ref="AL185">IF($D185="","",IF(AND(O185&gt;=0.1,I185="nie",Oprávnené_výdavky_obnova!DL187&gt;=0.1,OR($O$11=Smrek)),0,IF(AND(Oprávnené_výdavky_obnova!DL187&gt;=0.1,O185&gt;=0.1),1,0)))</f>
        <v/>
      </c>
      <c r="AM185" s="164" t="str">
        <f t="array" ref="AM185">IF($D185="","",IF(AND(P185&gt;=0.1,I185="nie",Oprávnené_výdavky_obnova!DM187&gt;=0.1,OR($P$11=Smrek)),0,IF(AND(Oprávnené_výdavky_obnova!DM187&gt;=0.1,P185&gt;=0.1),1,0)))</f>
        <v/>
      </c>
      <c r="AN185" s="164" t="str">
        <f t="array" ref="AN185">IF($D185="","",IF(AND(Q185&gt;=0.1,I185="nie",Oprávnené_výdavky_obnova!DN187&gt;=0.1,OR($Q$11=Smrek)),0,IF(AND(Oprávnené_výdavky_obnova!DN187&gt;=0.1,Q185&gt;=0.1),1,0)))</f>
        <v/>
      </c>
      <c r="AO185" s="164" t="str">
        <f t="array" ref="AO185">IF($D185="","",IF(AND(R185&gt;=0.1,I185="nie",Oprávnené_výdavky_obnova!DO187&gt;=0.1,OR($R$11=Smrek)),0,IF(AND(Oprávnené_výdavky_obnova!DO187&gt;=0.1,R185&gt;=0.1),1,0)))</f>
        <v/>
      </c>
      <c r="AP185" s="164" t="str">
        <f t="array" ref="AP185">IF($D185="","",IF(AND(S185&gt;=0.1,I185="nie",Oprávnené_výdavky_obnova!DP187&gt;=0.1,OR($S$11=Smrek)),0,IF(AND(Oprávnené_výdavky_obnova!DP187&gt;=0.1,S185&gt;=0.1),1,0)))</f>
        <v/>
      </c>
      <c r="AQ185" s="164">
        <f t="shared" si="18"/>
        <v>0</v>
      </c>
      <c r="AR185" s="132">
        <f t="shared" si="19"/>
        <v>0</v>
      </c>
      <c r="AS185" s="132" t="str">
        <f t="shared" si="20"/>
        <v/>
      </c>
      <c r="AT185" s="164">
        <f>IF(AND(J185="",OR(Oprávnené_výdavky_obnova!CW187&gt;0,Oprávnené_výdavky_obnova!DG187&gt;0)),1,0)</f>
        <v>0</v>
      </c>
      <c r="AU185" s="164">
        <f>IF(AND(K185="",OR(Oprávnené_výdavky_obnova!CX187&gt;0,Oprávnené_výdavky_obnova!DH187&gt;0)),1,0)</f>
        <v>0</v>
      </c>
      <c r="AV185" s="164">
        <f>IF(AND(L185="",OR(Oprávnené_výdavky_obnova!CY187&gt;0,Oprávnené_výdavky_obnova!DI187&gt;0)),1,0)</f>
        <v>0</v>
      </c>
      <c r="AW185" s="164">
        <f>IF(AND(M185="",OR(Oprávnené_výdavky_obnova!CZ187&gt;0,Oprávnené_výdavky_obnova!DJ187&gt;0)),1,0)</f>
        <v>0</v>
      </c>
      <c r="AX185" s="164">
        <f>IF(AND(N185="",OR(Oprávnené_výdavky_obnova!DA187&gt;0,Oprávnené_výdavky_obnova!DK187&gt;0)),1,0)</f>
        <v>0</v>
      </c>
      <c r="AY185" s="164">
        <f>IF(AND(O185="",OR(Oprávnené_výdavky_obnova!DB187&gt;0,Oprávnené_výdavky_obnova!DL187&gt;0)),1,0)</f>
        <v>0</v>
      </c>
      <c r="AZ185" s="164">
        <f>IF(AND(P185="",OR(Oprávnené_výdavky_obnova!DC187&gt;0,Oprávnené_výdavky_obnova!DM187&gt;0)),1,0)</f>
        <v>0</v>
      </c>
      <c r="BA185" s="164">
        <f>IF(AND(Q185="",OR(Oprávnené_výdavky_obnova!DD187&gt;0,Oprávnené_výdavky_obnova!DN187&gt;0)),1,0)</f>
        <v>0</v>
      </c>
      <c r="BB185" s="164">
        <f>IF(AND(R185="",OR(Oprávnené_výdavky_obnova!DE187&gt;0,Oprávnené_výdavky_obnova!DO187&gt;0)),1,0)</f>
        <v>0</v>
      </c>
      <c r="BC185" s="164">
        <f>IF(AND(S185="",OR(Oprávnené_výdavky_obnova!DF187&gt;0,Oprávnené_výdavky_obnova!DP187&gt;0)),1,0)</f>
        <v>0</v>
      </c>
      <c r="BE185" s="132">
        <f t="array" ref="BE185">IF(AND($J$13=Smrek,OR(V185&gt;=0.3,AG185&gt;=0.1)),1,0)</f>
        <v>0</v>
      </c>
      <c r="BF185" s="132">
        <f t="array" ref="BF185">IF(AND($JK185=Smrek,OR(W185&gt;=0.3,AH185&gt;=0.1)),1,0)</f>
        <v>0</v>
      </c>
      <c r="BG185" s="132">
        <f t="array" ref="BG185">IF(AND($L$13=Smrek,OR(X185&gt;=0.3,AI185&gt;=0.1)),1,0)</f>
        <v>0</v>
      </c>
      <c r="BH185" s="132">
        <f t="array" ref="BH185">IF(AND($M$13=Smrek,OR(Y185&gt;=0.3,AJ185&gt;=0.1)),1,0)</f>
        <v>0</v>
      </c>
      <c r="BI185" s="132">
        <f t="array" ref="BI185">IF(AND($N$13=Smrek,OR(Z185&gt;=0.3,AK185&gt;=0.1)),1,0)</f>
        <v>0</v>
      </c>
      <c r="BJ185" s="132">
        <f t="array" ref="BJ185">IF(AND($O$13=Smrek,OR(AA185&gt;=0.3,AL185&gt;=0.1)),1,0)</f>
        <v>0</v>
      </c>
      <c r="BK185" s="132">
        <f t="array" ref="BK185">IF(AND($P$13=Smrek,OR(AB185&gt;=0.3,AM185&gt;=0.1)),1,0)</f>
        <v>0</v>
      </c>
      <c r="BL185" s="132">
        <f t="array" ref="BL185">IF(AND($Q$13=Smrek,OR(AC185&gt;=0.3,AN185&gt;=0.1)),1,0)</f>
        <v>0</v>
      </c>
      <c r="BM185" s="132">
        <f t="array" ref="BM185">IF(AND($R$13=Smrek,OR(AD185&gt;=0.3,AO185&gt;=0.1)),1,0)</f>
        <v>0</v>
      </c>
      <c r="BN185" s="132">
        <f t="array" ref="BN185">IF(AND($S$13=Smrek,OR(AE185&gt;=0.3,AP185&gt;=0.1)),1,0)</f>
        <v>0</v>
      </c>
      <c r="BO185" s="206" t="str">
        <f t="shared" si="21"/>
        <v/>
      </c>
    </row>
    <row r="186" spans="1:67" ht="17.100000000000001" customHeight="1" x14ac:dyDescent="0.25">
      <c r="A186" s="144">
        <v>174</v>
      </c>
      <c r="B186" s="180" t="str">
        <f>IF(Oprávnené_výdavky_obnova!AL188="","",Oprávnené_výdavky_obnova!AN188)</f>
        <v/>
      </c>
      <c r="C186" s="181" t="str">
        <f>IF(Oprávnené_výdavky_obnova!AL188="","",Oprávnené_výdavky_obnova!B188)</f>
        <v/>
      </c>
      <c r="D186" s="182" t="str">
        <f>IF(Oprávnené_výdavky_obnova!AL188="","",Oprávnené_výdavky_obnova!AO188)</f>
        <v/>
      </c>
      <c r="E186" s="182" t="str">
        <f>IF(Oprávnené_výdavky_obnova!AL188="","",Oprávnené_výdavky_obnova!AP188)</f>
        <v/>
      </c>
      <c r="F186" s="182" t="str">
        <f>IF(Oprávnené_výdavky_obnova!AL188="","",Oprávnené_výdavky_obnova!AQ188)</f>
        <v/>
      </c>
      <c r="G186" s="183" t="str">
        <f>IF(Oprávnené_výdavky_obnova!AL188="","",Oprávnené_výdavky_obnova!I188)</f>
        <v/>
      </c>
      <c r="H186" s="208" t="str">
        <f>IF(D186="","",SUMIFS(Oprávnené_výdavky_obnova!$K$15:$K$214,JPRL,BO186,Oprávnené_výdavky_obnova!$J$15:$J$214,Oprávnené_výdavky_obnova!$CC$8)+SUMIFS(Oprávnené_výdavky_obnova!$K$15:$K$214,JPRL,BO186,Oprávnené_výdavky_obnova!$J$15:$J$214,Oprávnené_výdavky_obnova!$CC$9))</f>
        <v/>
      </c>
      <c r="I186" s="179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32">
        <f t="array" ref="T186">IF(AND(D186&lt;&gt;"",OR($J$11=Smrek,$K$11=Smrek,$L$11=Smrek,$M$11=Smrek,$N$11=Smrek,$O$11=Smrek,$P$11=Smrek,$Q$11=Smrek,$R$11=Smrek,$S$11=Smrek)),1,0)</f>
        <v>0</v>
      </c>
      <c r="U186" s="132">
        <f t="shared" si="16"/>
        <v>0</v>
      </c>
      <c r="V186" s="164" t="str">
        <f t="array" ref="V186">IF($D186="","",IF(AND(J186&gt;=0.3,I186="nie",Oprávnené_výdavky_obnova!DG188&gt;=0.3,OR($J$11=Smrek)),0,IF(AND(Oprávnené_výdavky_obnova!DG188&gt;=0.3,J186&gt;=0.3),1,0)))</f>
        <v/>
      </c>
      <c r="W186" s="164" t="str">
        <f t="array" ref="W186">IF($D186="","",IF(AND(K186&gt;=0.3,I186="nie",Oprávnené_výdavky_obnova!DH188&gt;=0.3,OR($K$11=Smrek)),0,IF(AND(Oprávnené_výdavky_obnova!DH188&gt;=0.3,K186&gt;=0.3),1,0)))</f>
        <v/>
      </c>
      <c r="X186" s="164" t="str">
        <f t="array" ref="X186">IF($D186="","",IF(AND(L186&gt;=0.3,I186="nie",Oprávnené_výdavky_obnova!DI188&gt;=0.3,OR($L$11=Smrek)),0,IF(AND(Oprávnené_výdavky_obnova!DI188&gt;=0.3,L186&gt;=0.3),1,0)))</f>
        <v/>
      </c>
      <c r="Y186" s="164" t="str">
        <f t="array" ref="Y186">IF($D186="","",IF(AND(M186&gt;=0.3,I186="nie",Oprávnené_výdavky_obnova!DJ188&gt;=0.3,OR($M$11=Smrek)),0,IF(AND(Oprávnené_výdavky_obnova!DJ188&gt;=0.3,M186&gt;=0.3),1,0)))</f>
        <v/>
      </c>
      <c r="Z186" s="164" t="str">
        <f t="array" ref="Z186">IF($D186="","",IF(AND(N186&gt;=0.3,I186="nie",Oprávnené_výdavky_obnova!DK188&gt;=0.3,OR($N$11=Smrek)),0,IF(AND(Oprávnené_výdavky_obnova!DK188&gt;=0.3,N186&gt;=0.3),1,0)))</f>
        <v/>
      </c>
      <c r="AA186" s="164" t="str">
        <f t="array" ref="AA186">IF($D186="","",IF(AND(O186&gt;=0.3,I186="nie",Oprávnené_výdavky_obnova!DL188&gt;=0.3,OR($O$11=Smrek)),0,IF(AND(Oprávnené_výdavky_obnova!DL188&gt;=0.3,O186&gt;=0.3),1,0)))</f>
        <v/>
      </c>
      <c r="AB186" s="164" t="str">
        <f t="array" ref="AB186">IF($D186="","",IF(AND(P186&gt;=0.3,I186="nie",Oprávnené_výdavky_obnova!DM188&gt;=0.3,OR($P$11=Smrek)),0,IF(AND(Oprávnené_výdavky_obnova!DM188&gt;=0.3,P186&gt;=0.3),1,0)))</f>
        <v/>
      </c>
      <c r="AC186" s="164" t="str">
        <f t="array" ref="AC186">IF($D186="","",IF(AND(Q186&gt;=0.3,I186="nie",Oprávnené_výdavky_obnova!DN188&gt;=0.3,OR($Q$11=Smrek)),0,IF(AND(Oprávnené_výdavky_obnova!DN188&gt;=0.3,Q186&gt;=0.3),1,0)))</f>
        <v/>
      </c>
      <c r="AD186" s="164" t="str">
        <f t="array" ref="AD186">IF($D186="","",IF(AND(R186&gt;=0.3,I186="nie",Oprávnené_výdavky_obnova!DO188&gt;=0.3,OR($R$11=Smrek)),0,IF(AND(Oprávnené_výdavky_obnova!DO188&gt;=0.3,R186&gt;=0.3),1,0)))</f>
        <v/>
      </c>
      <c r="AE186" s="164" t="str">
        <f t="array" ref="AE186">IF($D186="","",IF(AND(S186&gt;=0.3,I186="nie",Oprávnené_výdavky_obnova!DP188&gt;=0.3,OR($S$11=Smrek)),0,IF(AND(Oprávnené_výdavky_obnova!DP188&gt;=0.3,S186&gt;=0.3),1,0)))</f>
        <v/>
      </c>
      <c r="AF186" s="164">
        <f t="shared" si="17"/>
        <v>0</v>
      </c>
      <c r="AG186" s="164" t="str">
        <f t="array" ref="AG186">IF($D186="","",IF(AND(J186&gt;=0.1,I186="nie",Oprávnené_výdavky_obnova!DG188&gt;=0.1,OR($J$11=Smrek)),0,IF(AND(Oprávnené_výdavky_obnova!DG188&gt;=0.1,J186&gt;=0.1),1,0)))</f>
        <v/>
      </c>
      <c r="AH186" s="164" t="str">
        <f t="array" ref="AH186">IF($D186="","",IF(AND(K186&gt;=0.1,I186="nie",Oprávnené_výdavky_obnova!DH188&gt;=0.1,OR($K$11=Smrek)),0,IF(AND(Oprávnené_výdavky_obnova!DH188&gt;=0.1,K186&gt;=0.1),1,0)))</f>
        <v/>
      </c>
      <c r="AI186" s="164" t="str">
        <f t="array" ref="AI186">IF($D186="","",IF(AND(L186&gt;=0.1,I186="nie",Oprávnené_výdavky_obnova!DI188&gt;=0.1,OR($L$11=Smrek)),0,IF(AND(Oprávnené_výdavky_obnova!DI188&gt;=0.1,L186&gt;=0.1),1,0)))</f>
        <v/>
      </c>
      <c r="AJ186" s="164" t="str">
        <f t="array" ref="AJ186">IF($D186="","",IF(AND(M186&gt;=0.1,I186="nie",Oprávnené_výdavky_obnova!DJ188&gt;=0.1,OR($M$11=Smrek)),0,IF(AND(Oprávnené_výdavky_obnova!DJ188&gt;=0.1,M186&gt;=0.1),1,0)))</f>
        <v/>
      </c>
      <c r="AK186" s="164" t="str">
        <f t="array" ref="AK186">IF($D186="","",IF(AND(N186&gt;=0.1,I186="nie",Oprávnené_výdavky_obnova!DK188&gt;=0.1,OR($N$11=Smrek)),0,IF(AND(Oprávnené_výdavky_obnova!DK188&gt;=0.1,N186&gt;=0.1),1,0)))</f>
        <v/>
      </c>
      <c r="AL186" s="164" t="str">
        <f t="array" ref="AL186">IF($D186="","",IF(AND(O186&gt;=0.1,I186="nie",Oprávnené_výdavky_obnova!DL188&gt;=0.1,OR($O$11=Smrek)),0,IF(AND(Oprávnené_výdavky_obnova!DL188&gt;=0.1,O186&gt;=0.1),1,0)))</f>
        <v/>
      </c>
      <c r="AM186" s="164" t="str">
        <f t="array" ref="AM186">IF($D186="","",IF(AND(P186&gt;=0.1,I186="nie",Oprávnené_výdavky_obnova!DM188&gt;=0.1,OR($P$11=Smrek)),0,IF(AND(Oprávnené_výdavky_obnova!DM188&gt;=0.1,P186&gt;=0.1),1,0)))</f>
        <v/>
      </c>
      <c r="AN186" s="164" t="str">
        <f t="array" ref="AN186">IF($D186="","",IF(AND(Q186&gt;=0.1,I186="nie",Oprávnené_výdavky_obnova!DN188&gt;=0.1,OR($Q$11=Smrek)),0,IF(AND(Oprávnené_výdavky_obnova!DN188&gt;=0.1,Q186&gt;=0.1),1,0)))</f>
        <v/>
      </c>
      <c r="AO186" s="164" t="str">
        <f t="array" ref="AO186">IF($D186="","",IF(AND(R186&gt;=0.1,I186="nie",Oprávnené_výdavky_obnova!DO188&gt;=0.1,OR($R$11=Smrek)),0,IF(AND(Oprávnené_výdavky_obnova!DO188&gt;=0.1,R186&gt;=0.1),1,0)))</f>
        <v/>
      </c>
      <c r="AP186" s="164" t="str">
        <f t="array" ref="AP186">IF($D186="","",IF(AND(S186&gt;=0.1,I186="nie",Oprávnené_výdavky_obnova!DP188&gt;=0.1,OR($S$11=Smrek)),0,IF(AND(Oprávnené_výdavky_obnova!DP188&gt;=0.1,S186&gt;=0.1),1,0)))</f>
        <v/>
      </c>
      <c r="AQ186" s="164">
        <f t="shared" si="18"/>
        <v>0</v>
      </c>
      <c r="AR186" s="132">
        <f t="shared" si="19"/>
        <v>0</v>
      </c>
      <c r="AS186" s="132" t="str">
        <f t="shared" si="20"/>
        <v/>
      </c>
      <c r="AT186" s="164">
        <f>IF(AND(J186="",OR(Oprávnené_výdavky_obnova!CW188&gt;0,Oprávnené_výdavky_obnova!DG188&gt;0)),1,0)</f>
        <v>0</v>
      </c>
      <c r="AU186" s="164">
        <f>IF(AND(K186="",OR(Oprávnené_výdavky_obnova!CX188&gt;0,Oprávnené_výdavky_obnova!DH188&gt;0)),1,0)</f>
        <v>0</v>
      </c>
      <c r="AV186" s="164">
        <f>IF(AND(L186="",OR(Oprávnené_výdavky_obnova!CY188&gt;0,Oprávnené_výdavky_obnova!DI188&gt;0)),1,0)</f>
        <v>0</v>
      </c>
      <c r="AW186" s="164">
        <f>IF(AND(M186="",OR(Oprávnené_výdavky_obnova!CZ188&gt;0,Oprávnené_výdavky_obnova!DJ188&gt;0)),1,0)</f>
        <v>0</v>
      </c>
      <c r="AX186" s="164">
        <f>IF(AND(N186="",OR(Oprávnené_výdavky_obnova!DA188&gt;0,Oprávnené_výdavky_obnova!DK188&gt;0)),1,0)</f>
        <v>0</v>
      </c>
      <c r="AY186" s="164">
        <f>IF(AND(O186="",OR(Oprávnené_výdavky_obnova!DB188&gt;0,Oprávnené_výdavky_obnova!DL188&gt;0)),1,0)</f>
        <v>0</v>
      </c>
      <c r="AZ186" s="164">
        <f>IF(AND(P186="",OR(Oprávnené_výdavky_obnova!DC188&gt;0,Oprávnené_výdavky_obnova!DM188&gt;0)),1,0)</f>
        <v>0</v>
      </c>
      <c r="BA186" s="164">
        <f>IF(AND(Q186="",OR(Oprávnené_výdavky_obnova!DD188&gt;0,Oprávnené_výdavky_obnova!DN188&gt;0)),1,0)</f>
        <v>0</v>
      </c>
      <c r="BB186" s="164">
        <f>IF(AND(R186="",OR(Oprávnené_výdavky_obnova!DE188&gt;0,Oprávnené_výdavky_obnova!DO188&gt;0)),1,0)</f>
        <v>0</v>
      </c>
      <c r="BC186" s="164">
        <f>IF(AND(S186="",OR(Oprávnené_výdavky_obnova!DF188&gt;0,Oprávnené_výdavky_obnova!DP188&gt;0)),1,0)</f>
        <v>0</v>
      </c>
      <c r="BE186" s="132">
        <f t="array" ref="BE186">IF(AND($J$13=Smrek,OR(V186&gt;=0.3,AG186&gt;=0.1)),1,0)</f>
        <v>0</v>
      </c>
      <c r="BF186" s="132">
        <f t="array" ref="BF186">IF(AND($JK186=Smrek,OR(W186&gt;=0.3,AH186&gt;=0.1)),1,0)</f>
        <v>0</v>
      </c>
      <c r="BG186" s="132">
        <f t="array" ref="BG186">IF(AND($L$13=Smrek,OR(X186&gt;=0.3,AI186&gt;=0.1)),1,0)</f>
        <v>0</v>
      </c>
      <c r="BH186" s="132">
        <f t="array" ref="BH186">IF(AND($M$13=Smrek,OR(Y186&gt;=0.3,AJ186&gt;=0.1)),1,0)</f>
        <v>0</v>
      </c>
      <c r="BI186" s="132">
        <f t="array" ref="BI186">IF(AND($N$13=Smrek,OR(Z186&gt;=0.3,AK186&gt;=0.1)),1,0)</f>
        <v>0</v>
      </c>
      <c r="BJ186" s="132">
        <f t="array" ref="BJ186">IF(AND($O$13=Smrek,OR(AA186&gt;=0.3,AL186&gt;=0.1)),1,0)</f>
        <v>0</v>
      </c>
      <c r="BK186" s="132">
        <f t="array" ref="BK186">IF(AND($P$13=Smrek,OR(AB186&gt;=0.3,AM186&gt;=0.1)),1,0)</f>
        <v>0</v>
      </c>
      <c r="BL186" s="132">
        <f t="array" ref="BL186">IF(AND($Q$13=Smrek,OR(AC186&gt;=0.3,AN186&gt;=0.1)),1,0)</f>
        <v>0</v>
      </c>
      <c r="BM186" s="132">
        <f t="array" ref="BM186">IF(AND($R$13=Smrek,OR(AD186&gt;=0.3,AO186&gt;=0.1)),1,0)</f>
        <v>0</v>
      </c>
      <c r="BN186" s="132">
        <f t="array" ref="BN186">IF(AND($S$13=Smrek,OR(AE186&gt;=0.3,AP186&gt;=0.1)),1,0)</f>
        <v>0</v>
      </c>
      <c r="BO186" s="206" t="str">
        <f t="shared" si="21"/>
        <v/>
      </c>
    </row>
    <row r="187" spans="1:67" ht="17.100000000000001" customHeight="1" x14ac:dyDescent="0.25">
      <c r="A187" s="144">
        <v>175</v>
      </c>
      <c r="B187" s="180" t="str">
        <f>IF(Oprávnené_výdavky_obnova!AL189="","",Oprávnené_výdavky_obnova!AN189)</f>
        <v/>
      </c>
      <c r="C187" s="181" t="str">
        <f>IF(Oprávnené_výdavky_obnova!AL189="","",Oprávnené_výdavky_obnova!B189)</f>
        <v/>
      </c>
      <c r="D187" s="182" t="str">
        <f>IF(Oprávnené_výdavky_obnova!AL189="","",Oprávnené_výdavky_obnova!AO189)</f>
        <v/>
      </c>
      <c r="E187" s="182" t="str">
        <f>IF(Oprávnené_výdavky_obnova!AL189="","",Oprávnené_výdavky_obnova!AP189)</f>
        <v/>
      </c>
      <c r="F187" s="182" t="str">
        <f>IF(Oprávnené_výdavky_obnova!AL189="","",Oprávnené_výdavky_obnova!AQ189)</f>
        <v/>
      </c>
      <c r="G187" s="183" t="str">
        <f>IF(Oprávnené_výdavky_obnova!AL189="","",Oprávnené_výdavky_obnova!I189)</f>
        <v/>
      </c>
      <c r="H187" s="208" t="str">
        <f>IF(D187="","",SUMIFS(Oprávnené_výdavky_obnova!$K$15:$K$214,JPRL,BO187,Oprávnené_výdavky_obnova!$J$15:$J$214,Oprávnené_výdavky_obnova!$CC$8)+SUMIFS(Oprávnené_výdavky_obnova!$K$15:$K$214,JPRL,BO187,Oprávnené_výdavky_obnova!$J$15:$J$214,Oprávnené_výdavky_obnova!$CC$9))</f>
        <v/>
      </c>
      <c r="I187" s="179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32">
        <f t="array" ref="T187">IF(AND(D187&lt;&gt;"",OR($J$11=Smrek,$K$11=Smrek,$L$11=Smrek,$M$11=Smrek,$N$11=Smrek,$O$11=Smrek,$P$11=Smrek,$Q$11=Smrek,$R$11=Smrek,$S$11=Smrek)),1,0)</f>
        <v>0</v>
      </c>
      <c r="U187" s="132">
        <f t="shared" si="16"/>
        <v>0</v>
      </c>
      <c r="V187" s="164" t="str">
        <f t="array" ref="V187">IF($D187="","",IF(AND(J187&gt;=0.3,I187="nie",Oprávnené_výdavky_obnova!DG189&gt;=0.3,OR($J$11=Smrek)),0,IF(AND(Oprávnené_výdavky_obnova!DG189&gt;=0.3,J187&gt;=0.3),1,0)))</f>
        <v/>
      </c>
      <c r="W187" s="164" t="str">
        <f t="array" ref="W187">IF($D187="","",IF(AND(K187&gt;=0.3,I187="nie",Oprávnené_výdavky_obnova!DH189&gt;=0.3,OR($K$11=Smrek)),0,IF(AND(Oprávnené_výdavky_obnova!DH189&gt;=0.3,K187&gt;=0.3),1,0)))</f>
        <v/>
      </c>
      <c r="X187" s="164" t="str">
        <f t="array" ref="X187">IF($D187="","",IF(AND(L187&gt;=0.3,I187="nie",Oprávnené_výdavky_obnova!DI189&gt;=0.3,OR($L$11=Smrek)),0,IF(AND(Oprávnené_výdavky_obnova!DI189&gt;=0.3,L187&gt;=0.3),1,0)))</f>
        <v/>
      </c>
      <c r="Y187" s="164" t="str">
        <f t="array" ref="Y187">IF($D187="","",IF(AND(M187&gt;=0.3,I187="nie",Oprávnené_výdavky_obnova!DJ189&gt;=0.3,OR($M$11=Smrek)),0,IF(AND(Oprávnené_výdavky_obnova!DJ189&gt;=0.3,M187&gt;=0.3),1,0)))</f>
        <v/>
      </c>
      <c r="Z187" s="164" t="str">
        <f t="array" ref="Z187">IF($D187="","",IF(AND(N187&gt;=0.3,I187="nie",Oprávnené_výdavky_obnova!DK189&gt;=0.3,OR($N$11=Smrek)),0,IF(AND(Oprávnené_výdavky_obnova!DK189&gt;=0.3,N187&gt;=0.3),1,0)))</f>
        <v/>
      </c>
      <c r="AA187" s="164" t="str">
        <f t="array" ref="AA187">IF($D187="","",IF(AND(O187&gt;=0.3,I187="nie",Oprávnené_výdavky_obnova!DL189&gt;=0.3,OR($O$11=Smrek)),0,IF(AND(Oprávnené_výdavky_obnova!DL189&gt;=0.3,O187&gt;=0.3),1,0)))</f>
        <v/>
      </c>
      <c r="AB187" s="164" t="str">
        <f t="array" ref="AB187">IF($D187="","",IF(AND(P187&gt;=0.3,I187="nie",Oprávnené_výdavky_obnova!DM189&gt;=0.3,OR($P$11=Smrek)),0,IF(AND(Oprávnené_výdavky_obnova!DM189&gt;=0.3,P187&gt;=0.3),1,0)))</f>
        <v/>
      </c>
      <c r="AC187" s="164" t="str">
        <f t="array" ref="AC187">IF($D187="","",IF(AND(Q187&gt;=0.3,I187="nie",Oprávnené_výdavky_obnova!DN189&gt;=0.3,OR($Q$11=Smrek)),0,IF(AND(Oprávnené_výdavky_obnova!DN189&gt;=0.3,Q187&gt;=0.3),1,0)))</f>
        <v/>
      </c>
      <c r="AD187" s="164" t="str">
        <f t="array" ref="AD187">IF($D187="","",IF(AND(R187&gt;=0.3,I187="nie",Oprávnené_výdavky_obnova!DO189&gt;=0.3,OR($R$11=Smrek)),0,IF(AND(Oprávnené_výdavky_obnova!DO189&gt;=0.3,R187&gt;=0.3),1,0)))</f>
        <v/>
      </c>
      <c r="AE187" s="164" t="str">
        <f t="array" ref="AE187">IF($D187="","",IF(AND(S187&gt;=0.3,I187="nie",Oprávnené_výdavky_obnova!DP189&gt;=0.3,OR($S$11=Smrek)),0,IF(AND(Oprávnené_výdavky_obnova!DP189&gt;=0.3,S187&gt;=0.3),1,0)))</f>
        <v/>
      </c>
      <c r="AF187" s="164">
        <f t="shared" si="17"/>
        <v>0</v>
      </c>
      <c r="AG187" s="164" t="str">
        <f t="array" ref="AG187">IF($D187="","",IF(AND(J187&gt;=0.1,I187="nie",Oprávnené_výdavky_obnova!DG189&gt;=0.1,OR($J$11=Smrek)),0,IF(AND(Oprávnené_výdavky_obnova!DG189&gt;=0.1,J187&gt;=0.1),1,0)))</f>
        <v/>
      </c>
      <c r="AH187" s="164" t="str">
        <f t="array" ref="AH187">IF($D187="","",IF(AND(K187&gt;=0.1,I187="nie",Oprávnené_výdavky_obnova!DH189&gt;=0.1,OR($K$11=Smrek)),0,IF(AND(Oprávnené_výdavky_obnova!DH189&gt;=0.1,K187&gt;=0.1),1,0)))</f>
        <v/>
      </c>
      <c r="AI187" s="164" t="str">
        <f t="array" ref="AI187">IF($D187="","",IF(AND(L187&gt;=0.1,I187="nie",Oprávnené_výdavky_obnova!DI189&gt;=0.1,OR($L$11=Smrek)),0,IF(AND(Oprávnené_výdavky_obnova!DI189&gt;=0.1,L187&gt;=0.1),1,0)))</f>
        <v/>
      </c>
      <c r="AJ187" s="164" t="str">
        <f t="array" ref="AJ187">IF($D187="","",IF(AND(M187&gt;=0.1,I187="nie",Oprávnené_výdavky_obnova!DJ189&gt;=0.1,OR($M$11=Smrek)),0,IF(AND(Oprávnené_výdavky_obnova!DJ189&gt;=0.1,M187&gt;=0.1),1,0)))</f>
        <v/>
      </c>
      <c r="AK187" s="164" t="str">
        <f t="array" ref="AK187">IF($D187="","",IF(AND(N187&gt;=0.1,I187="nie",Oprávnené_výdavky_obnova!DK189&gt;=0.1,OR($N$11=Smrek)),0,IF(AND(Oprávnené_výdavky_obnova!DK189&gt;=0.1,N187&gt;=0.1),1,0)))</f>
        <v/>
      </c>
      <c r="AL187" s="164" t="str">
        <f t="array" ref="AL187">IF($D187="","",IF(AND(O187&gt;=0.1,I187="nie",Oprávnené_výdavky_obnova!DL189&gt;=0.1,OR($O$11=Smrek)),0,IF(AND(Oprávnené_výdavky_obnova!DL189&gt;=0.1,O187&gt;=0.1),1,0)))</f>
        <v/>
      </c>
      <c r="AM187" s="164" t="str">
        <f t="array" ref="AM187">IF($D187="","",IF(AND(P187&gt;=0.1,I187="nie",Oprávnené_výdavky_obnova!DM189&gt;=0.1,OR($P$11=Smrek)),0,IF(AND(Oprávnené_výdavky_obnova!DM189&gt;=0.1,P187&gt;=0.1),1,0)))</f>
        <v/>
      </c>
      <c r="AN187" s="164" t="str">
        <f t="array" ref="AN187">IF($D187="","",IF(AND(Q187&gt;=0.1,I187="nie",Oprávnené_výdavky_obnova!DN189&gt;=0.1,OR($Q$11=Smrek)),0,IF(AND(Oprávnené_výdavky_obnova!DN189&gt;=0.1,Q187&gt;=0.1),1,0)))</f>
        <v/>
      </c>
      <c r="AO187" s="164" t="str">
        <f t="array" ref="AO187">IF($D187="","",IF(AND(R187&gt;=0.1,I187="nie",Oprávnené_výdavky_obnova!DO189&gt;=0.1,OR($R$11=Smrek)),0,IF(AND(Oprávnené_výdavky_obnova!DO189&gt;=0.1,R187&gt;=0.1),1,0)))</f>
        <v/>
      </c>
      <c r="AP187" s="164" t="str">
        <f t="array" ref="AP187">IF($D187="","",IF(AND(S187&gt;=0.1,I187="nie",Oprávnené_výdavky_obnova!DP189&gt;=0.1,OR($S$11=Smrek)),0,IF(AND(Oprávnené_výdavky_obnova!DP189&gt;=0.1,S187&gt;=0.1),1,0)))</f>
        <v/>
      </c>
      <c r="AQ187" s="164">
        <f t="shared" si="18"/>
        <v>0</v>
      </c>
      <c r="AR187" s="132">
        <f t="shared" si="19"/>
        <v>0</v>
      </c>
      <c r="AS187" s="132" t="str">
        <f t="shared" si="20"/>
        <v/>
      </c>
      <c r="AT187" s="164">
        <f>IF(AND(J187="",OR(Oprávnené_výdavky_obnova!CW189&gt;0,Oprávnené_výdavky_obnova!DG189&gt;0)),1,0)</f>
        <v>0</v>
      </c>
      <c r="AU187" s="164">
        <f>IF(AND(K187="",OR(Oprávnené_výdavky_obnova!CX189&gt;0,Oprávnené_výdavky_obnova!DH189&gt;0)),1,0)</f>
        <v>0</v>
      </c>
      <c r="AV187" s="164">
        <f>IF(AND(L187="",OR(Oprávnené_výdavky_obnova!CY189&gt;0,Oprávnené_výdavky_obnova!DI189&gt;0)),1,0)</f>
        <v>0</v>
      </c>
      <c r="AW187" s="164">
        <f>IF(AND(M187="",OR(Oprávnené_výdavky_obnova!CZ189&gt;0,Oprávnené_výdavky_obnova!DJ189&gt;0)),1,0)</f>
        <v>0</v>
      </c>
      <c r="AX187" s="164">
        <f>IF(AND(N187="",OR(Oprávnené_výdavky_obnova!DA189&gt;0,Oprávnené_výdavky_obnova!DK189&gt;0)),1,0)</f>
        <v>0</v>
      </c>
      <c r="AY187" s="164">
        <f>IF(AND(O187="",OR(Oprávnené_výdavky_obnova!DB189&gt;0,Oprávnené_výdavky_obnova!DL189&gt;0)),1,0)</f>
        <v>0</v>
      </c>
      <c r="AZ187" s="164">
        <f>IF(AND(P187="",OR(Oprávnené_výdavky_obnova!DC189&gt;0,Oprávnené_výdavky_obnova!DM189&gt;0)),1,0)</f>
        <v>0</v>
      </c>
      <c r="BA187" s="164">
        <f>IF(AND(Q187="",OR(Oprávnené_výdavky_obnova!DD189&gt;0,Oprávnené_výdavky_obnova!DN189&gt;0)),1,0)</f>
        <v>0</v>
      </c>
      <c r="BB187" s="164">
        <f>IF(AND(R187="",OR(Oprávnené_výdavky_obnova!DE189&gt;0,Oprávnené_výdavky_obnova!DO189&gt;0)),1,0)</f>
        <v>0</v>
      </c>
      <c r="BC187" s="164">
        <f>IF(AND(S187="",OR(Oprávnené_výdavky_obnova!DF189&gt;0,Oprávnené_výdavky_obnova!DP189&gt;0)),1,0)</f>
        <v>0</v>
      </c>
      <c r="BE187" s="132">
        <f t="array" ref="BE187">IF(AND($J$13=Smrek,OR(V187&gt;=0.3,AG187&gt;=0.1)),1,0)</f>
        <v>0</v>
      </c>
      <c r="BF187" s="132">
        <f t="array" ref="BF187">IF(AND($JK187=Smrek,OR(W187&gt;=0.3,AH187&gt;=0.1)),1,0)</f>
        <v>0</v>
      </c>
      <c r="BG187" s="132">
        <f t="array" ref="BG187">IF(AND($L$13=Smrek,OR(X187&gt;=0.3,AI187&gt;=0.1)),1,0)</f>
        <v>0</v>
      </c>
      <c r="BH187" s="132">
        <f t="array" ref="BH187">IF(AND($M$13=Smrek,OR(Y187&gt;=0.3,AJ187&gt;=0.1)),1,0)</f>
        <v>0</v>
      </c>
      <c r="BI187" s="132">
        <f t="array" ref="BI187">IF(AND($N$13=Smrek,OR(Z187&gt;=0.3,AK187&gt;=0.1)),1,0)</f>
        <v>0</v>
      </c>
      <c r="BJ187" s="132">
        <f t="array" ref="BJ187">IF(AND($O$13=Smrek,OR(AA187&gt;=0.3,AL187&gt;=0.1)),1,0)</f>
        <v>0</v>
      </c>
      <c r="BK187" s="132">
        <f t="array" ref="BK187">IF(AND($P$13=Smrek,OR(AB187&gt;=0.3,AM187&gt;=0.1)),1,0)</f>
        <v>0</v>
      </c>
      <c r="BL187" s="132">
        <f t="array" ref="BL187">IF(AND($Q$13=Smrek,OR(AC187&gt;=0.3,AN187&gt;=0.1)),1,0)</f>
        <v>0</v>
      </c>
      <c r="BM187" s="132">
        <f t="array" ref="BM187">IF(AND($R$13=Smrek,OR(AD187&gt;=0.3,AO187&gt;=0.1)),1,0)</f>
        <v>0</v>
      </c>
      <c r="BN187" s="132">
        <f t="array" ref="BN187">IF(AND($S$13=Smrek,OR(AE187&gt;=0.3,AP187&gt;=0.1)),1,0)</f>
        <v>0</v>
      </c>
      <c r="BO187" s="206" t="str">
        <f t="shared" si="21"/>
        <v/>
      </c>
    </row>
    <row r="188" spans="1:67" ht="17.100000000000001" customHeight="1" x14ac:dyDescent="0.25">
      <c r="A188" s="144">
        <v>176</v>
      </c>
      <c r="B188" s="180" t="str">
        <f>IF(Oprávnené_výdavky_obnova!AL190="","",Oprávnené_výdavky_obnova!AN190)</f>
        <v/>
      </c>
      <c r="C188" s="181" t="str">
        <f>IF(Oprávnené_výdavky_obnova!AL190="","",Oprávnené_výdavky_obnova!B190)</f>
        <v/>
      </c>
      <c r="D188" s="182" t="str">
        <f>IF(Oprávnené_výdavky_obnova!AL190="","",Oprávnené_výdavky_obnova!AO190)</f>
        <v/>
      </c>
      <c r="E188" s="182" t="str">
        <f>IF(Oprávnené_výdavky_obnova!AL190="","",Oprávnené_výdavky_obnova!AP190)</f>
        <v/>
      </c>
      <c r="F188" s="182" t="str">
        <f>IF(Oprávnené_výdavky_obnova!AL190="","",Oprávnené_výdavky_obnova!AQ190)</f>
        <v/>
      </c>
      <c r="G188" s="183" t="str">
        <f>IF(Oprávnené_výdavky_obnova!AL190="","",Oprávnené_výdavky_obnova!I190)</f>
        <v/>
      </c>
      <c r="H188" s="208" t="str">
        <f>IF(D188="","",SUMIFS(Oprávnené_výdavky_obnova!$K$15:$K$214,JPRL,BO188,Oprávnené_výdavky_obnova!$J$15:$J$214,Oprávnené_výdavky_obnova!$CC$8)+SUMIFS(Oprávnené_výdavky_obnova!$K$15:$K$214,JPRL,BO188,Oprávnené_výdavky_obnova!$J$15:$J$214,Oprávnené_výdavky_obnova!$CC$9))</f>
        <v/>
      </c>
      <c r="I188" s="179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32">
        <f t="array" ref="T188">IF(AND(D188&lt;&gt;"",OR($J$11=Smrek,$K$11=Smrek,$L$11=Smrek,$M$11=Smrek,$N$11=Smrek,$O$11=Smrek,$P$11=Smrek,$Q$11=Smrek,$R$11=Smrek,$S$11=Smrek)),1,0)</f>
        <v>0</v>
      </c>
      <c r="U188" s="132">
        <f t="shared" si="16"/>
        <v>0</v>
      </c>
      <c r="V188" s="164" t="str">
        <f t="array" ref="V188">IF($D188="","",IF(AND(J188&gt;=0.3,I188="nie",Oprávnené_výdavky_obnova!DG190&gt;=0.3,OR($J$11=Smrek)),0,IF(AND(Oprávnené_výdavky_obnova!DG190&gt;=0.3,J188&gt;=0.3),1,0)))</f>
        <v/>
      </c>
      <c r="W188" s="164" t="str">
        <f t="array" ref="W188">IF($D188="","",IF(AND(K188&gt;=0.3,I188="nie",Oprávnené_výdavky_obnova!DH190&gt;=0.3,OR($K$11=Smrek)),0,IF(AND(Oprávnené_výdavky_obnova!DH190&gt;=0.3,K188&gt;=0.3),1,0)))</f>
        <v/>
      </c>
      <c r="X188" s="164" t="str">
        <f t="array" ref="X188">IF($D188="","",IF(AND(L188&gt;=0.3,I188="nie",Oprávnené_výdavky_obnova!DI190&gt;=0.3,OR($L$11=Smrek)),0,IF(AND(Oprávnené_výdavky_obnova!DI190&gt;=0.3,L188&gt;=0.3),1,0)))</f>
        <v/>
      </c>
      <c r="Y188" s="164" t="str">
        <f t="array" ref="Y188">IF($D188="","",IF(AND(M188&gt;=0.3,I188="nie",Oprávnené_výdavky_obnova!DJ190&gt;=0.3,OR($M$11=Smrek)),0,IF(AND(Oprávnené_výdavky_obnova!DJ190&gt;=0.3,M188&gt;=0.3),1,0)))</f>
        <v/>
      </c>
      <c r="Z188" s="164" t="str">
        <f t="array" ref="Z188">IF($D188="","",IF(AND(N188&gt;=0.3,I188="nie",Oprávnené_výdavky_obnova!DK190&gt;=0.3,OR($N$11=Smrek)),0,IF(AND(Oprávnené_výdavky_obnova!DK190&gt;=0.3,N188&gt;=0.3),1,0)))</f>
        <v/>
      </c>
      <c r="AA188" s="164" t="str">
        <f t="array" ref="AA188">IF($D188="","",IF(AND(O188&gt;=0.3,I188="nie",Oprávnené_výdavky_obnova!DL190&gt;=0.3,OR($O$11=Smrek)),0,IF(AND(Oprávnené_výdavky_obnova!DL190&gt;=0.3,O188&gt;=0.3),1,0)))</f>
        <v/>
      </c>
      <c r="AB188" s="164" t="str">
        <f t="array" ref="AB188">IF($D188="","",IF(AND(P188&gt;=0.3,I188="nie",Oprávnené_výdavky_obnova!DM190&gt;=0.3,OR($P$11=Smrek)),0,IF(AND(Oprávnené_výdavky_obnova!DM190&gt;=0.3,P188&gt;=0.3),1,0)))</f>
        <v/>
      </c>
      <c r="AC188" s="164" t="str">
        <f t="array" ref="AC188">IF($D188="","",IF(AND(Q188&gt;=0.3,I188="nie",Oprávnené_výdavky_obnova!DN190&gt;=0.3,OR($Q$11=Smrek)),0,IF(AND(Oprávnené_výdavky_obnova!DN190&gt;=0.3,Q188&gt;=0.3),1,0)))</f>
        <v/>
      </c>
      <c r="AD188" s="164" t="str">
        <f t="array" ref="AD188">IF($D188="","",IF(AND(R188&gt;=0.3,I188="nie",Oprávnené_výdavky_obnova!DO190&gt;=0.3,OR($R$11=Smrek)),0,IF(AND(Oprávnené_výdavky_obnova!DO190&gt;=0.3,R188&gt;=0.3),1,0)))</f>
        <v/>
      </c>
      <c r="AE188" s="164" t="str">
        <f t="array" ref="AE188">IF($D188="","",IF(AND(S188&gt;=0.3,I188="nie",Oprávnené_výdavky_obnova!DP190&gt;=0.3,OR($S$11=Smrek)),0,IF(AND(Oprávnené_výdavky_obnova!DP190&gt;=0.3,S188&gt;=0.3),1,0)))</f>
        <v/>
      </c>
      <c r="AF188" s="164">
        <f t="shared" si="17"/>
        <v>0</v>
      </c>
      <c r="AG188" s="164" t="str">
        <f t="array" ref="AG188">IF($D188="","",IF(AND(J188&gt;=0.1,I188="nie",Oprávnené_výdavky_obnova!DG190&gt;=0.1,OR($J$11=Smrek)),0,IF(AND(Oprávnené_výdavky_obnova!DG190&gt;=0.1,J188&gt;=0.1),1,0)))</f>
        <v/>
      </c>
      <c r="AH188" s="164" t="str">
        <f t="array" ref="AH188">IF($D188="","",IF(AND(K188&gt;=0.1,I188="nie",Oprávnené_výdavky_obnova!DH190&gt;=0.1,OR($K$11=Smrek)),0,IF(AND(Oprávnené_výdavky_obnova!DH190&gt;=0.1,K188&gt;=0.1),1,0)))</f>
        <v/>
      </c>
      <c r="AI188" s="164" t="str">
        <f t="array" ref="AI188">IF($D188="","",IF(AND(L188&gt;=0.1,I188="nie",Oprávnené_výdavky_obnova!DI190&gt;=0.1,OR($L$11=Smrek)),0,IF(AND(Oprávnené_výdavky_obnova!DI190&gt;=0.1,L188&gt;=0.1),1,0)))</f>
        <v/>
      </c>
      <c r="AJ188" s="164" t="str">
        <f t="array" ref="AJ188">IF($D188="","",IF(AND(M188&gt;=0.1,I188="nie",Oprávnené_výdavky_obnova!DJ190&gt;=0.1,OR($M$11=Smrek)),0,IF(AND(Oprávnené_výdavky_obnova!DJ190&gt;=0.1,M188&gt;=0.1),1,0)))</f>
        <v/>
      </c>
      <c r="AK188" s="164" t="str">
        <f t="array" ref="AK188">IF($D188="","",IF(AND(N188&gt;=0.1,I188="nie",Oprávnené_výdavky_obnova!DK190&gt;=0.1,OR($N$11=Smrek)),0,IF(AND(Oprávnené_výdavky_obnova!DK190&gt;=0.1,N188&gt;=0.1),1,0)))</f>
        <v/>
      </c>
      <c r="AL188" s="164" t="str">
        <f t="array" ref="AL188">IF($D188="","",IF(AND(O188&gt;=0.1,I188="nie",Oprávnené_výdavky_obnova!DL190&gt;=0.1,OR($O$11=Smrek)),0,IF(AND(Oprávnené_výdavky_obnova!DL190&gt;=0.1,O188&gt;=0.1),1,0)))</f>
        <v/>
      </c>
      <c r="AM188" s="164" t="str">
        <f t="array" ref="AM188">IF($D188="","",IF(AND(P188&gt;=0.1,I188="nie",Oprávnené_výdavky_obnova!DM190&gt;=0.1,OR($P$11=Smrek)),0,IF(AND(Oprávnené_výdavky_obnova!DM190&gt;=0.1,P188&gt;=0.1),1,0)))</f>
        <v/>
      </c>
      <c r="AN188" s="164" t="str">
        <f t="array" ref="AN188">IF($D188="","",IF(AND(Q188&gt;=0.1,I188="nie",Oprávnené_výdavky_obnova!DN190&gt;=0.1,OR($Q$11=Smrek)),0,IF(AND(Oprávnené_výdavky_obnova!DN190&gt;=0.1,Q188&gt;=0.1),1,0)))</f>
        <v/>
      </c>
      <c r="AO188" s="164" t="str">
        <f t="array" ref="AO188">IF($D188="","",IF(AND(R188&gt;=0.1,I188="nie",Oprávnené_výdavky_obnova!DO190&gt;=0.1,OR($R$11=Smrek)),0,IF(AND(Oprávnené_výdavky_obnova!DO190&gt;=0.1,R188&gt;=0.1),1,0)))</f>
        <v/>
      </c>
      <c r="AP188" s="164" t="str">
        <f t="array" ref="AP188">IF($D188="","",IF(AND(S188&gt;=0.1,I188="nie",Oprávnené_výdavky_obnova!DP190&gt;=0.1,OR($S$11=Smrek)),0,IF(AND(Oprávnené_výdavky_obnova!DP190&gt;=0.1,S188&gt;=0.1),1,0)))</f>
        <v/>
      </c>
      <c r="AQ188" s="164">
        <f t="shared" si="18"/>
        <v>0</v>
      </c>
      <c r="AR188" s="132">
        <f t="shared" si="19"/>
        <v>0</v>
      </c>
      <c r="AS188" s="132" t="str">
        <f t="shared" si="20"/>
        <v/>
      </c>
      <c r="AT188" s="164">
        <f>IF(AND(J188="",OR(Oprávnené_výdavky_obnova!CW190&gt;0,Oprávnené_výdavky_obnova!DG190&gt;0)),1,0)</f>
        <v>0</v>
      </c>
      <c r="AU188" s="164">
        <f>IF(AND(K188="",OR(Oprávnené_výdavky_obnova!CX190&gt;0,Oprávnené_výdavky_obnova!DH190&gt;0)),1,0)</f>
        <v>0</v>
      </c>
      <c r="AV188" s="164">
        <f>IF(AND(L188="",OR(Oprávnené_výdavky_obnova!CY190&gt;0,Oprávnené_výdavky_obnova!DI190&gt;0)),1,0)</f>
        <v>0</v>
      </c>
      <c r="AW188" s="164">
        <f>IF(AND(M188="",OR(Oprávnené_výdavky_obnova!CZ190&gt;0,Oprávnené_výdavky_obnova!DJ190&gt;0)),1,0)</f>
        <v>0</v>
      </c>
      <c r="AX188" s="164">
        <f>IF(AND(N188="",OR(Oprávnené_výdavky_obnova!DA190&gt;0,Oprávnené_výdavky_obnova!DK190&gt;0)),1,0)</f>
        <v>0</v>
      </c>
      <c r="AY188" s="164">
        <f>IF(AND(O188="",OR(Oprávnené_výdavky_obnova!DB190&gt;0,Oprávnené_výdavky_obnova!DL190&gt;0)),1,0)</f>
        <v>0</v>
      </c>
      <c r="AZ188" s="164">
        <f>IF(AND(P188="",OR(Oprávnené_výdavky_obnova!DC190&gt;0,Oprávnené_výdavky_obnova!DM190&gt;0)),1,0)</f>
        <v>0</v>
      </c>
      <c r="BA188" s="164">
        <f>IF(AND(Q188="",OR(Oprávnené_výdavky_obnova!DD190&gt;0,Oprávnené_výdavky_obnova!DN190&gt;0)),1,0)</f>
        <v>0</v>
      </c>
      <c r="BB188" s="164">
        <f>IF(AND(R188="",OR(Oprávnené_výdavky_obnova!DE190&gt;0,Oprávnené_výdavky_obnova!DO190&gt;0)),1,0)</f>
        <v>0</v>
      </c>
      <c r="BC188" s="164">
        <f>IF(AND(S188="",OR(Oprávnené_výdavky_obnova!DF190&gt;0,Oprávnené_výdavky_obnova!DP190&gt;0)),1,0)</f>
        <v>0</v>
      </c>
      <c r="BE188" s="132">
        <f t="array" ref="BE188">IF(AND($J$13=Smrek,OR(V188&gt;=0.3,AG188&gt;=0.1)),1,0)</f>
        <v>0</v>
      </c>
      <c r="BF188" s="132">
        <f t="array" ref="BF188">IF(AND($JK188=Smrek,OR(W188&gt;=0.3,AH188&gt;=0.1)),1,0)</f>
        <v>0</v>
      </c>
      <c r="BG188" s="132">
        <f t="array" ref="BG188">IF(AND($L$13=Smrek,OR(X188&gt;=0.3,AI188&gt;=0.1)),1,0)</f>
        <v>0</v>
      </c>
      <c r="BH188" s="132">
        <f t="array" ref="BH188">IF(AND($M$13=Smrek,OR(Y188&gt;=0.3,AJ188&gt;=0.1)),1,0)</f>
        <v>0</v>
      </c>
      <c r="BI188" s="132">
        <f t="array" ref="BI188">IF(AND($N$13=Smrek,OR(Z188&gt;=0.3,AK188&gt;=0.1)),1,0)</f>
        <v>0</v>
      </c>
      <c r="BJ188" s="132">
        <f t="array" ref="BJ188">IF(AND($O$13=Smrek,OR(AA188&gt;=0.3,AL188&gt;=0.1)),1,0)</f>
        <v>0</v>
      </c>
      <c r="BK188" s="132">
        <f t="array" ref="BK188">IF(AND($P$13=Smrek,OR(AB188&gt;=0.3,AM188&gt;=0.1)),1,0)</f>
        <v>0</v>
      </c>
      <c r="BL188" s="132">
        <f t="array" ref="BL188">IF(AND($Q$13=Smrek,OR(AC188&gt;=0.3,AN188&gt;=0.1)),1,0)</f>
        <v>0</v>
      </c>
      <c r="BM188" s="132">
        <f t="array" ref="BM188">IF(AND($R$13=Smrek,OR(AD188&gt;=0.3,AO188&gt;=0.1)),1,0)</f>
        <v>0</v>
      </c>
      <c r="BN188" s="132">
        <f t="array" ref="BN188">IF(AND($S$13=Smrek,OR(AE188&gt;=0.3,AP188&gt;=0.1)),1,0)</f>
        <v>0</v>
      </c>
      <c r="BO188" s="206" t="str">
        <f t="shared" si="21"/>
        <v/>
      </c>
    </row>
    <row r="189" spans="1:67" ht="17.100000000000001" customHeight="1" x14ac:dyDescent="0.25">
      <c r="A189" s="144">
        <v>177</v>
      </c>
      <c r="B189" s="180" t="str">
        <f>IF(Oprávnené_výdavky_obnova!AL191="","",Oprávnené_výdavky_obnova!AN191)</f>
        <v/>
      </c>
      <c r="C189" s="181" t="str">
        <f>IF(Oprávnené_výdavky_obnova!AL191="","",Oprávnené_výdavky_obnova!B191)</f>
        <v/>
      </c>
      <c r="D189" s="182" t="str">
        <f>IF(Oprávnené_výdavky_obnova!AL191="","",Oprávnené_výdavky_obnova!AO191)</f>
        <v/>
      </c>
      <c r="E189" s="182" t="str">
        <f>IF(Oprávnené_výdavky_obnova!AL191="","",Oprávnené_výdavky_obnova!AP191)</f>
        <v/>
      </c>
      <c r="F189" s="182" t="str">
        <f>IF(Oprávnené_výdavky_obnova!AL191="","",Oprávnené_výdavky_obnova!AQ191)</f>
        <v/>
      </c>
      <c r="G189" s="183" t="str">
        <f>IF(Oprávnené_výdavky_obnova!AL191="","",Oprávnené_výdavky_obnova!I191)</f>
        <v/>
      </c>
      <c r="H189" s="208" t="str">
        <f>IF(D189="","",SUMIFS(Oprávnené_výdavky_obnova!$K$15:$K$214,JPRL,BO189,Oprávnené_výdavky_obnova!$J$15:$J$214,Oprávnené_výdavky_obnova!$CC$8)+SUMIFS(Oprávnené_výdavky_obnova!$K$15:$K$214,JPRL,BO189,Oprávnené_výdavky_obnova!$J$15:$J$214,Oprávnené_výdavky_obnova!$CC$9))</f>
        <v/>
      </c>
      <c r="I189" s="179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32">
        <f t="array" ref="T189">IF(AND(D189&lt;&gt;"",OR($J$11=Smrek,$K$11=Smrek,$L$11=Smrek,$M$11=Smrek,$N$11=Smrek,$O$11=Smrek,$P$11=Smrek,$Q$11=Smrek,$R$11=Smrek,$S$11=Smrek)),1,0)</f>
        <v>0</v>
      </c>
      <c r="U189" s="132">
        <f t="shared" si="16"/>
        <v>0</v>
      </c>
      <c r="V189" s="164" t="str">
        <f t="array" ref="V189">IF($D189="","",IF(AND(J189&gt;=0.3,I189="nie",Oprávnené_výdavky_obnova!DG191&gt;=0.3,OR($J$11=Smrek)),0,IF(AND(Oprávnené_výdavky_obnova!DG191&gt;=0.3,J189&gt;=0.3),1,0)))</f>
        <v/>
      </c>
      <c r="W189" s="164" t="str">
        <f t="array" ref="W189">IF($D189="","",IF(AND(K189&gt;=0.3,I189="nie",Oprávnené_výdavky_obnova!DH191&gt;=0.3,OR($K$11=Smrek)),0,IF(AND(Oprávnené_výdavky_obnova!DH191&gt;=0.3,K189&gt;=0.3),1,0)))</f>
        <v/>
      </c>
      <c r="X189" s="164" t="str">
        <f t="array" ref="X189">IF($D189="","",IF(AND(L189&gt;=0.3,I189="nie",Oprávnené_výdavky_obnova!DI191&gt;=0.3,OR($L$11=Smrek)),0,IF(AND(Oprávnené_výdavky_obnova!DI191&gt;=0.3,L189&gt;=0.3),1,0)))</f>
        <v/>
      </c>
      <c r="Y189" s="164" t="str">
        <f t="array" ref="Y189">IF($D189="","",IF(AND(M189&gt;=0.3,I189="nie",Oprávnené_výdavky_obnova!DJ191&gt;=0.3,OR($M$11=Smrek)),0,IF(AND(Oprávnené_výdavky_obnova!DJ191&gt;=0.3,M189&gt;=0.3),1,0)))</f>
        <v/>
      </c>
      <c r="Z189" s="164" t="str">
        <f t="array" ref="Z189">IF($D189="","",IF(AND(N189&gt;=0.3,I189="nie",Oprávnené_výdavky_obnova!DK191&gt;=0.3,OR($N$11=Smrek)),0,IF(AND(Oprávnené_výdavky_obnova!DK191&gt;=0.3,N189&gt;=0.3),1,0)))</f>
        <v/>
      </c>
      <c r="AA189" s="164" t="str">
        <f t="array" ref="AA189">IF($D189="","",IF(AND(O189&gt;=0.3,I189="nie",Oprávnené_výdavky_obnova!DL191&gt;=0.3,OR($O$11=Smrek)),0,IF(AND(Oprávnené_výdavky_obnova!DL191&gt;=0.3,O189&gt;=0.3),1,0)))</f>
        <v/>
      </c>
      <c r="AB189" s="164" t="str">
        <f t="array" ref="AB189">IF($D189="","",IF(AND(P189&gt;=0.3,I189="nie",Oprávnené_výdavky_obnova!DM191&gt;=0.3,OR($P$11=Smrek)),0,IF(AND(Oprávnené_výdavky_obnova!DM191&gt;=0.3,P189&gt;=0.3),1,0)))</f>
        <v/>
      </c>
      <c r="AC189" s="164" t="str">
        <f t="array" ref="AC189">IF($D189="","",IF(AND(Q189&gt;=0.3,I189="nie",Oprávnené_výdavky_obnova!DN191&gt;=0.3,OR($Q$11=Smrek)),0,IF(AND(Oprávnené_výdavky_obnova!DN191&gt;=0.3,Q189&gt;=0.3),1,0)))</f>
        <v/>
      </c>
      <c r="AD189" s="164" t="str">
        <f t="array" ref="AD189">IF($D189="","",IF(AND(R189&gt;=0.3,I189="nie",Oprávnené_výdavky_obnova!DO191&gt;=0.3,OR($R$11=Smrek)),0,IF(AND(Oprávnené_výdavky_obnova!DO191&gt;=0.3,R189&gt;=0.3),1,0)))</f>
        <v/>
      </c>
      <c r="AE189" s="164" t="str">
        <f t="array" ref="AE189">IF($D189="","",IF(AND(S189&gt;=0.3,I189="nie",Oprávnené_výdavky_obnova!DP191&gt;=0.3,OR($S$11=Smrek)),0,IF(AND(Oprávnené_výdavky_obnova!DP191&gt;=0.3,S189&gt;=0.3),1,0)))</f>
        <v/>
      </c>
      <c r="AF189" s="164">
        <f t="shared" si="17"/>
        <v>0</v>
      </c>
      <c r="AG189" s="164" t="str">
        <f t="array" ref="AG189">IF($D189="","",IF(AND(J189&gt;=0.1,I189="nie",Oprávnené_výdavky_obnova!DG191&gt;=0.1,OR($J$11=Smrek)),0,IF(AND(Oprávnené_výdavky_obnova!DG191&gt;=0.1,J189&gt;=0.1),1,0)))</f>
        <v/>
      </c>
      <c r="AH189" s="164" t="str">
        <f t="array" ref="AH189">IF($D189="","",IF(AND(K189&gt;=0.1,I189="nie",Oprávnené_výdavky_obnova!DH191&gt;=0.1,OR($K$11=Smrek)),0,IF(AND(Oprávnené_výdavky_obnova!DH191&gt;=0.1,K189&gt;=0.1),1,0)))</f>
        <v/>
      </c>
      <c r="AI189" s="164" t="str">
        <f t="array" ref="AI189">IF($D189="","",IF(AND(L189&gt;=0.1,I189="nie",Oprávnené_výdavky_obnova!DI191&gt;=0.1,OR($L$11=Smrek)),0,IF(AND(Oprávnené_výdavky_obnova!DI191&gt;=0.1,L189&gt;=0.1),1,0)))</f>
        <v/>
      </c>
      <c r="AJ189" s="164" t="str">
        <f t="array" ref="AJ189">IF($D189="","",IF(AND(M189&gt;=0.1,I189="nie",Oprávnené_výdavky_obnova!DJ191&gt;=0.1,OR($M$11=Smrek)),0,IF(AND(Oprávnené_výdavky_obnova!DJ191&gt;=0.1,M189&gt;=0.1),1,0)))</f>
        <v/>
      </c>
      <c r="AK189" s="164" t="str">
        <f t="array" ref="AK189">IF($D189="","",IF(AND(N189&gt;=0.1,I189="nie",Oprávnené_výdavky_obnova!DK191&gt;=0.1,OR($N$11=Smrek)),0,IF(AND(Oprávnené_výdavky_obnova!DK191&gt;=0.1,N189&gt;=0.1),1,0)))</f>
        <v/>
      </c>
      <c r="AL189" s="164" t="str">
        <f t="array" ref="AL189">IF($D189="","",IF(AND(O189&gt;=0.1,I189="nie",Oprávnené_výdavky_obnova!DL191&gt;=0.1,OR($O$11=Smrek)),0,IF(AND(Oprávnené_výdavky_obnova!DL191&gt;=0.1,O189&gt;=0.1),1,0)))</f>
        <v/>
      </c>
      <c r="AM189" s="164" t="str">
        <f t="array" ref="AM189">IF($D189="","",IF(AND(P189&gt;=0.1,I189="nie",Oprávnené_výdavky_obnova!DM191&gt;=0.1,OR($P$11=Smrek)),0,IF(AND(Oprávnené_výdavky_obnova!DM191&gt;=0.1,P189&gt;=0.1),1,0)))</f>
        <v/>
      </c>
      <c r="AN189" s="164" t="str">
        <f t="array" ref="AN189">IF($D189="","",IF(AND(Q189&gt;=0.1,I189="nie",Oprávnené_výdavky_obnova!DN191&gt;=0.1,OR($Q$11=Smrek)),0,IF(AND(Oprávnené_výdavky_obnova!DN191&gt;=0.1,Q189&gt;=0.1),1,0)))</f>
        <v/>
      </c>
      <c r="AO189" s="164" t="str">
        <f t="array" ref="AO189">IF($D189="","",IF(AND(R189&gt;=0.1,I189="nie",Oprávnené_výdavky_obnova!DO191&gt;=0.1,OR($R$11=Smrek)),0,IF(AND(Oprávnené_výdavky_obnova!DO191&gt;=0.1,R189&gt;=0.1),1,0)))</f>
        <v/>
      </c>
      <c r="AP189" s="164" t="str">
        <f t="array" ref="AP189">IF($D189="","",IF(AND(S189&gt;=0.1,I189="nie",Oprávnené_výdavky_obnova!DP191&gt;=0.1,OR($S$11=Smrek)),0,IF(AND(Oprávnené_výdavky_obnova!DP191&gt;=0.1,S189&gt;=0.1),1,0)))</f>
        <v/>
      </c>
      <c r="AQ189" s="164">
        <f t="shared" si="18"/>
        <v>0</v>
      </c>
      <c r="AR189" s="132">
        <f t="shared" si="19"/>
        <v>0</v>
      </c>
      <c r="AS189" s="132" t="str">
        <f t="shared" si="20"/>
        <v/>
      </c>
      <c r="AT189" s="164">
        <f>IF(AND(J189="",OR(Oprávnené_výdavky_obnova!CW191&gt;0,Oprávnené_výdavky_obnova!DG191&gt;0)),1,0)</f>
        <v>0</v>
      </c>
      <c r="AU189" s="164">
        <f>IF(AND(K189="",OR(Oprávnené_výdavky_obnova!CX191&gt;0,Oprávnené_výdavky_obnova!DH191&gt;0)),1,0)</f>
        <v>0</v>
      </c>
      <c r="AV189" s="164">
        <f>IF(AND(L189="",OR(Oprávnené_výdavky_obnova!CY191&gt;0,Oprávnené_výdavky_obnova!DI191&gt;0)),1,0)</f>
        <v>0</v>
      </c>
      <c r="AW189" s="164">
        <f>IF(AND(M189="",OR(Oprávnené_výdavky_obnova!CZ191&gt;0,Oprávnené_výdavky_obnova!DJ191&gt;0)),1,0)</f>
        <v>0</v>
      </c>
      <c r="AX189" s="164">
        <f>IF(AND(N189="",OR(Oprávnené_výdavky_obnova!DA191&gt;0,Oprávnené_výdavky_obnova!DK191&gt;0)),1,0)</f>
        <v>0</v>
      </c>
      <c r="AY189" s="164">
        <f>IF(AND(O189="",OR(Oprávnené_výdavky_obnova!DB191&gt;0,Oprávnené_výdavky_obnova!DL191&gt;0)),1,0)</f>
        <v>0</v>
      </c>
      <c r="AZ189" s="164">
        <f>IF(AND(P189="",OR(Oprávnené_výdavky_obnova!DC191&gt;0,Oprávnené_výdavky_obnova!DM191&gt;0)),1,0)</f>
        <v>0</v>
      </c>
      <c r="BA189" s="164">
        <f>IF(AND(Q189="",OR(Oprávnené_výdavky_obnova!DD191&gt;0,Oprávnené_výdavky_obnova!DN191&gt;0)),1,0)</f>
        <v>0</v>
      </c>
      <c r="BB189" s="164">
        <f>IF(AND(R189="",OR(Oprávnené_výdavky_obnova!DE191&gt;0,Oprávnené_výdavky_obnova!DO191&gt;0)),1,0)</f>
        <v>0</v>
      </c>
      <c r="BC189" s="164">
        <f>IF(AND(S189="",OR(Oprávnené_výdavky_obnova!DF191&gt;0,Oprávnené_výdavky_obnova!DP191&gt;0)),1,0)</f>
        <v>0</v>
      </c>
      <c r="BE189" s="132">
        <f t="array" ref="BE189">IF(AND($J$13=Smrek,OR(V189&gt;=0.3,AG189&gt;=0.1)),1,0)</f>
        <v>0</v>
      </c>
      <c r="BF189" s="132">
        <f t="array" ref="BF189">IF(AND($JK189=Smrek,OR(W189&gt;=0.3,AH189&gt;=0.1)),1,0)</f>
        <v>0</v>
      </c>
      <c r="BG189" s="132">
        <f t="array" ref="BG189">IF(AND($L$13=Smrek,OR(X189&gt;=0.3,AI189&gt;=0.1)),1,0)</f>
        <v>0</v>
      </c>
      <c r="BH189" s="132">
        <f t="array" ref="BH189">IF(AND($M$13=Smrek,OR(Y189&gt;=0.3,AJ189&gt;=0.1)),1,0)</f>
        <v>0</v>
      </c>
      <c r="BI189" s="132">
        <f t="array" ref="BI189">IF(AND($N$13=Smrek,OR(Z189&gt;=0.3,AK189&gt;=0.1)),1,0)</f>
        <v>0</v>
      </c>
      <c r="BJ189" s="132">
        <f t="array" ref="BJ189">IF(AND($O$13=Smrek,OR(AA189&gt;=0.3,AL189&gt;=0.1)),1,0)</f>
        <v>0</v>
      </c>
      <c r="BK189" s="132">
        <f t="array" ref="BK189">IF(AND($P$13=Smrek,OR(AB189&gt;=0.3,AM189&gt;=0.1)),1,0)</f>
        <v>0</v>
      </c>
      <c r="BL189" s="132">
        <f t="array" ref="BL189">IF(AND($Q$13=Smrek,OR(AC189&gt;=0.3,AN189&gt;=0.1)),1,0)</f>
        <v>0</v>
      </c>
      <c r="BM189" s="132">
        <f t="array" ref="BM189">IF(AND($R$13=Smrek,OR(AD189&gt;=0.3,AO189&gt;=0.1)),1,0)</f>
        <v>0</v>
      </c>
      <c r="BN189" s="132">
        <f t="array" ref="BN189">IF(AND($S$13=Smrek,OR(AE189&gt;=0.3,AP189&gt;=0.1)),1,0)</f>
        <v>0</v>
      </c>
      <c r="BO189" s="206" t="str">
        <f t="shared" si="21"/>
        <v/>
      </c>
    </row>
    <row r="190" spans="1:67" ht="17.100000000000001" customHeight="1" x14ac:dyDescent="0.25">
      <c r="A190" s="144">
        <v>178</v>
      </c>
      <c r="B190" s="180" t="str">
        <f>IF(Oprávnené_výdavky_obnova!AL192="","",Oprávnené_výdavky_obnova!AN192)</f>
        <v/>
      </c>
      <c r="C190" s="181" t="str">
        <f>IF(Oprávnené_výdavky_obnova!AL192="","",Oprávnené_výdavky_obnova!B192)</f>
        <v/>
      </c>
      <c r="D190" s="182" t="str">
        <f>IF(Oprávnené_výdavky_obnova!AL192="","",Oprávnené_výdavky_obnova!AO192)</f>
        <v/>
      </c>
      <c r="E190" s="182" t="str">
        <f>IF(Oprávnené_výdavky_obnova!AL192="","",Oprávnené_výdavky_obnova!AP192)</f>
        <v/>
      </c>
      <c r="F190" s="182" t="str">
        <f>IF(Oprávnené_výdavky_obnova!AL192="","",Oprávnené_výdavky_obnova!AQ192)</f>
        <v/>
      </c>
      <c r="G190" s="183" t="str">
        <f>IF(Oprávnené_výdavky_obnova!AL192="","",Oprávnené_výdavky_obnova!I192)</f>
        <v/>
      </c>
      <c r="H190" s="208" t="str">
        <f>IF(D190="","",SUMIFS(Oprávnené_výdavky_obnova!$K$15:$K$214,JPRL,BO190,Oprávnené_výdavky_obnova!$J$15:$J$214,Oprávnené_výdavky_obnova!$CC$8)+SUMIFS(Oprávnené_výdavky_obnova!$K$15:$K$214,JPRL,BO190,Oprávnené_výdavky_obnova!$J$15:$J$214,Oprávnené_výdavky_obnova!$CC$9))</f>
        <v/>
      </c>
      <c r="I190" s="179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32">
        <f t="array" ref="T190">IF(AND(D190&lt;&gt;"",OR($J$11=Smrek,$K$11=Smrek,$L$11=Smrek,$M$11=Smrek,$N$11=Smrek,$O$11=Smrek,$P$11=Smrek,$Q$11=Smrek,$R$11=Smrek,$S$11=Smrek)),1,0)</f>
        <v>0</v>
      </c>
      <c r="U190" s="132">
        <f t="shared" si="16"/>
        <v>0</v>
      </c>
      <c r="V190" s="164" t="str">
        <f t="array" ref="V190">IF($D190="","",IF(AND(J190&gt;=0.3,I190="nie",Oprávnené_výdavky_obnova!DG192&gt;=0.3,OR($J$11=Smrek)),0,IF(AND(Oprávnené_výdavky_obnova!DG192&gt;=0.3,J190&gt;=0.3),1,0)))</f>
        <v/>
      </c>
      <c r="W190" s="164" t="str">
        <f t="array" ref="W190">IF($D190="","",IF(AND(K190&gt;=0.3,I190="nie",Oprávnené_výdavky_obnova!DH192&gt;=0.3,OR($K$11=Smrek)),0,IF(AND(Oprávnené_výdavky_obnova!DH192&gt;=0.3,K190&gt;=0.3),1,0)))</f>
        <v/>
      </c>
      <c r="X190" s="164" t="str">
        <f t="array" ref="X190">IF($D190="","",IF(AND(L190&gt;=0.3,I190="nie",Oprávnené_výdavky_obnova!DI192&gt;=0.3,OR($L$11=Smrek)),0,IF(AND(Oprávnené_výdavky_obnova!DI192&gt;=0.3,L190&gt;=0.3),1,0)))</f>
        <v/>
      </c>
      <c r="Y190" s="164" t="str">
        <f t="array" ref="Y190">IF($D190="","",IF(AND(M190&gt;=0.3,I190="nie",Oprávnené_výdavky_obnova!DJ192&gt;=0.3,OR($M$11=Smrek)),0,IF(AND(Oprávnené_výdavky_obnova!DJ192&gt;=0.3,M190&gt;=0.3),1,0)))</f>
        <v/>
      </c>
      <c r="Z190" s="164" t="str">
        <f t="array" ref="Z190">IF($D190="","",IF(AND(N190&gt;=0.3,I190="nie",Oprávnené_výdavky_obnova!DK192&gt;=0.3,OR($N$11=Smrek)),0,IF(AND(Oprávnené_výdavky_obnova!DK192&gt;=0.3,N190&gt;=0.3),1,0)))</f>
        <v/>
      </c>
      <c r="AA190" s="164" t="str">
        <f t="array" ref="AA190">IF($D190="","",IF(AND(O190&gt;=0.3,I190="nie",Oprávnené_výdavky_obnova!DL192&gt;=0.3,OR($O$11=Smrek)),0,IF(AND(Oprávnené_výdavky_obnova!DL192&gt;=0.3,O190&gt;=0.3),1,0)))</f>
        <v/>
      </c>
      <c r="AB190" s="164" t="str">
        <f t="array" ref="AB190">IF($D190="","",IF(AND(P190&gt;=0.3,I190="nie",Oprávnené_výdavky_obnova!DM192&gt;=0.3,OR($P$11=Smrek)),0,IF(AND(Oprávnené_výdavky_obnova!DM192&gt;=0.3,P190&gt;=0.3),1,0)))</f>
        <v/>
      </c>
      <c r="AC190" s="164" t="str">
        <f t="array" ref="AC190">IF($D190="","",IF(AND(Q190&gt;=0.3,I190="nie",Oprávnené_výdavky_obnova!DN192&gt;=0.3,OR($Q$11=Smrek)),0,IF(AND(Oprávnené_výdavky_obnova!DN192&gt;=0.3,Q190&gt;=0.3),1,0)))</f>
        <v/>
      </c>
      <c r="AD190" s="164" t="str">
        <f t="array" ref="AD190">IF($D190="","",IF(AND(R190&gt;=0.3,I190="nie",Oprávnené_výdavky_obnova!DO192&gt;=0.3,OR($R$11=Smrek)),0,IF(AND(Oprávnené_výdavky_obnova!DO192&gt;=0.3,R190&gt;=0.3),1,0)))</f>
        <v/>
      </c>
      <c r="AE190" s="164" t="str">
        <f t="array" ref="AE190">IF($D190="","",IF(AND(S190&gt;=0.3,I190="nie",Oprávnené_výdavky_obnova!DP192&gt;=0.3,OR($S$11=Smrek)),0,IF(AND(Oprávnené_výdavky_obnova!DP192&gt;=0.3,S190&gt;=0.3),1,0)))</f>
        <v/>
      </c>
      <c r="AF190" s="164">
        <f t="shared" si="17"/>
        <v>0</v>
      </c>
      <c r="AG190" s="164" t="str">
        <f t="array" ref="AG190">IF($D190="","",IF(AND(J190&gt;=0.1,I190="nie",Oprávnené_výdavky_obnova!DG192&gt;=0.1,OR($J$11=Smrek)),0,IF(AND(Oprávnené_výdavky_obnova!DG192&gt;=0.1,J190&gt;=0.1),1,0)))</f>
        <v/>
      </c>
      <c r="AH190" s="164" t="str">
        <f t="array" ref="AH190">IF($D190="","",IF(AND(K190&gt;=0.1,I190="nie",Oprávnené_výdavky_obnova!DH192&gt;=0.1,OR($K$11=Smrek)),0,IF(AND(Oprávnené_výdavky_obnova!DH192&gt;=0.1,K190&gt;=0.1),1,0)))</f>
        <v/>
      </c>
      <c r="AI190" s="164" t="str">
        <f t="array" ref="AI190">IF($D190="","",IF(AND(L190&gt;=0.1,I190="nie",Oprávnené_výdavky_obnova!DI192&gt;=0.1,OR($L$11=Smrek)),0,IF(AND(Oprávnené_výdavky_obnova!DI192&gt;=0.1,L190&gt;=0.1),1,0)))</f>
        <v/>
      </c>
      <c r="AJ190" s="164" t="str">
        <f t="array" ref="AJ190">IF($D190="","",IF(AND(M190&gt;=0.1,I190="nie",Oprávnené_výdavky_obnova!DJ192&gt;=0.1,OR($M$11=Smrek)),0,IF(AND(Oprávnené_výdavky_obnova!DJ192&gt;=0.1,M190&gt;=0.1),1,0)))</f>
        <v/>
      </c>
      <c r="AK190" s="164" t="str">
        <f t="array" ref="AK190">IF($D190="","",IF(AND(N190&gt;=0.1,I190="nie",Oprávnené_výdavky_obnova!DK192&gt;=0.1,OR($N$11=Smrek)),0,IF(AND(Oprávnené_výdavky_obnova!DK192&gt;=0.1,N190&gt;=0.1),1,0)))</f>
        <v/>
      </c>
      <c r="AL190" s="164" t="str">
        <f t="array" ref="AL190">IF($D190="","",IF(AND(O190&gt;=0.1,I190="nie",Oprávnené_výdavky_obnova!DL192&gt;=0.1,OR($O$11=Smrek)),0,IF(AND(Oprávnené_výdavky_obnova!DL192&gt;=0.1,O190&gt;=0.1),1,0)))</f>
        <v/>
      </c>
      <c r="AM190" s="164" t="str">
        <f t="array" ref="AM190">IF($D190="","",IF(AND(P190&gt;=0.1,I190="nie",Oprávnené_výdavky_obnova!DM192&gt;=0.1,OR($P$11=Smrek)),0,IF(AND(Oprávnené_výdavky_obnova!DM192&gt;=0.1,P190&gt;=0.1),1,0)))</f>
        <v/>
      </c>
      <c r="AN190" s="164" t="str">
        <f t="array" ref="AN190">IF($D190="","",IF(AND(Q190&gt;=0.1,I190="nie",Oprávnené_výdavky_obnova!DN192&gt;=0.1,OR($Q$11=Smrek)),0,IF(AND(Oprávnené_výdavky_obnova!DN192&gt;=0.1,Q190&gt;=0.1),1,0)))</f>
        <v/>
      </c>
      <c r="AO190" s="164" t="str">
        <f t="array" ref="AO190">IF($D190="","",IF(AND(R190&gt;=0.1,I190="nie",Oprávnené_výdavky_obnova!DO192&gt;=0.1,OR($R$11=Smrek)),0,IF(AND(Oprávnené_výdavky_obnova!DO192&gt;=0.1,R190&gt;=0.1),1,0)))</f>
        <v/>
      </c>
      <c r="AP190" s="164" t="str">
        <f t="array" ref="AP190">IF($D190="","",IF(AND(S190&gt;=0.1,I190="nie",Oprávnené_výdavky_obnova!DP192&gt;=0.1,OR($S$11=Smrek)),0,IF(AND(Oprávnené_výdavky_obnova!DP192&gt;=0.1,S190&gt;=0.1),1,0)))</f>
        <v/>
      </c>
      <c r="AQ190" s="164">
        <f t="shared" si="18"/>
        <v>0</v>
      </c>
      <c r="AR190" s="132">
        <f t="shared" si="19"/>
        <v>0</v>
      </c>
      <c r="AS190" s="132" t="str">
        <f t="shared" si="20"/>
        <v/>
      </c>
      <c r="AT190" s="164">
        <f>IF(AND(J190="",OR(Oprávnené_výdavky_obnova!CW192&gt;0,Oprávnené_výdavky_obnova!DG192&gt;0)),1,0)</f>
        <v>0</v>
      </c>
      <c r="AU190" s="164">
        <f>IF(AND(K190="",OR(Oprávnené_výdavky_obnova!CX192&gt;0,Oprávnené_výdavky_obnova!DH192&gt;0)),1,0)</f>
        <v>0</v>
      </c>
      <c r="AV190" s="164">
        <f>IF(AND(L190="",OR(Oprávnené_výdavky_obnova!CY192&gt;0,Oprávnené_výdavky_obnova!DI192&gt;0)),1,0)</f>
        <v>0</v>
      </c>
      <c r="AW190" s="164">
        <f>IF(AND(M190="",OR(Oprávnené_výdavky_obnova!CZ192&gt;0,Oprávnené_výdavky_obnova!DJ192&gt;0)),1,0)</f>
        <v>0</v>
      </c>
      <c r="AX190" s="164">
        <f>IF(AND(N190="",OR(Oprávnené_výdavky_obnova!DA192&gt;0,Oprávnené_výdavky_obnova!DK192&gt;0)),1,0)</f>
        <v>0</v>
      </c>
      <c r="AY190" s="164">
        <f>IF(AND(O190="",OR(Oprávnené_výdavky_obnova!DB192&gt;0,Oprávnené_výdavky_obnova!DL192&gt;0)),1,0)</f>
        <v>0</v>
      </c>
      <c r="AZ190" s="164">
        <f>IF(AND(P190="",OR(Oprávnené_výdavky_obnova!DC192&gt;0,Oprávnené_výdavky_obnova!DM192&gt;0)),1,0)</f>
        <v>0</v>
      </c>
      <c r="BA190" s="164">
        <f>IF(AND(Q190="",OR(Oprávnené_výdavky_obnova!DD192&gt;0,Oprávnené_výdavky_obnova!DN192&gt;0)),1,0)</f>
        <v>0</v>
      </c>
      <c r="BB190" s="164">
        <f>IF(AND(R190="",OR(Oprávnené_výdavky_obnova!DE192&gt;0,Oprávnené_výdavky_obnova!DO192&gt;0)),1,0)</f>
        <v>0</v>
      </c>
      <c r="BC190" s="164">
        <f>IF(AND(S190="",OR(Oprávnené_výdavky_obnova!DF192&gt;0,Oprávnené_výdavky_obnova!DP192&gt;0)),1,0)</f>
        <v>0</v>
      </c>
      <c r="BE190" s="132">
        <f t="array" ref="BE190">IF(AND($J$13=Smrek,OR(V190&gt;=0.3,AG190&gt;=0.1)),1,0)</f>
        <v>0</v>
      </c>
      <c r="BF190" s="132">
        <f t="array" ref="BF190">IF(AND($JK190=Smrek,OR(W190&gt;=0.3,AH190&gt;=0.1)),1,0)</f>
        <v>0</v>
      </c>
      <c r="BG190" s="132">
        <f t="array" ref="BG190">IF(AND($L$13=Smrek,OR(X190&gt;=0.3,AI190&gt;=0.1)),1,0)</f>
        <v>0</v>
      </c>
      <c r="BH190" s="132">
        <f t="array" ref="BH190">IF(AND($M$13=Smrek,OR(Y190&gt;=0.3,AJ190&gt;=0.1)),1,0)</f>
        <v>0</v>
      </c>
      <c r="BI190" s="132">
        <f t="array" ref="BI190">IF(AND($N$13=Smrek,OR(Z190&gt;=0.3,AK190&gt;=0.1)),1,0)</f>
        <v>0</v>
      </c>
      <c r="BJ190" s="132">
        <f t="array" ref="BJ190">IF(AND($O$13=Smrek,OR(AA190&gt;=0.3,AL190&gt;=0.1)),1,0)</f>
        <v>0</v>
      </c>
      <c r="BK190" s="132">
        <f t="array" ref="BK190">IF(AND($P$13=Smrek,OR(AB190&gt;=0.3,AM190&gt;=0.1)),1,0)</f>
        <v>0</v>
      </c>
      <c r="BL190" s="132">
        <f t="array" ref="BL190">IF(AND($Q$13=Smrek,OR(AC190&gt;=0.3,AN190&gt;=0.1)),1,0)</f>
        <v>0</v>
      </c>
      <c r="BM190" s="132">
        <f t="array" ref="BM190">IF(AND($R$13=Smrek,OR(AD190&gt;=0.3,AO190&gt;=0.1)),1,0)</f>
        <v>0</v>
      </c>
      <c r="BN190" s="132">
        <f t="array" ref="BN190">IF(AND($S$13=Smrek,OR(AE190&gt;=0.3,AP190&gt;=0.1)),1,0)</f>
        <v>0</v>
      </c>
      <c r="BO190" s="206" t="str">
        <f t="shared" si="21"/>
        <v/>
      </c>
    </row>
    <row r="191" spans="1:67" ht="17.100000000000001" customHeight="1" x14ac:dyDescent="0.25">
      <c r="A191" s="144">
        <v>179</v>
      </c>
      <c r="B191" s="180" t="str">
        <f>IF(Oprávnené_výdavky_obnova!AL193="","",Oprávnené_výdavky_obnova!AN193)</f>
        <v/>
      </c>
      <c r="C191" s="181" t="str">
        <f>IF(Oprávnené_výdavky_obnova!AL193="","",Oprávnené_výdavky_obnova!B193)</f>
        <v/>
      </c>
      <c r="D191" s="182" t="str">
        <f>IF(Oprávnené_výdavky_obnova!AL193="","",Oprávnené_výdavky_obnova!AO193)</f>
        <v/>
      </c>
      <c r="E191" s="182" t="str">
        <f>IF(Oprávnené_výdavky_obnova!AL193="","",Oprávnené_výdavky_obnova!AP193)</f>
        <v/>
      </c>
      <c r="F191" s="182" t="str">
        <f>IF(Oprávnené_výdavky_obnova!AL193="","",Oprávnené_výdavky_obnova!AQ193)</f>
        <v/>
      </c>
      <c r="G191" s="183" t="str">
        <f>IF(Oprávnené_výdavky_obnova!AL193="","",Oprávnené_výdavky_obnova!I193)</f>
        <v/>
      </c>
      <c r="H191" s="208" t="str">
        <f>IF(D191="","",SUMIFS(Oprávnené_výdavky_obnova!$K$15:$K$214,JPRL,BO191,Oprávnené_výdavky_obnova!$J$15:$J$214,Oprávnené_výdavky_obnova!$CC$8)+SUMIFS(Oprávnené_výdavky_obnova!$K$15:$K$214,JPRL,BO191,Oprávnené_výdavky_obnova!$J$15:$J$214,Oprávnené_výdavky_obnova!$CC$9))</f>
        <v/>
      </c>
      <c r="I191" s="179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32">
        <f t="array" ref="T191">IF(AND(D191&lt;&gt;"",OR($J$11=Smrek,$K$11=Smrek,$L$11=Smrek,$M$11=Smrek,$N$11=Smrek,$O$11=Smrek,$P$11=Smrek,$Q$11=Smrek,$R$11=Smrek,$S$11=Smrek)),1,0)</f>
        <v>0</v>
      </c>
      <c r="U191" s="132">
        <f t="shared" si="16"/>
        <v>0</v>
      </c>
      <c r="V191" s="164" t="str">
        <f t="array" ref="V191">IF($D191="","",IF(AND(J191&gt;=0.3,I191="nie",Oprávnené_výdavky_obnova!DG193&gt;=0.3,OR($J$11=Smrek)),0,IF(AND(Oprávnené_výdavky_obnova!DG193&gt;=0.3,J191&gt;=0.3),1,0)))</f>
        <v/>
      </c>
      <c r="W191" s="164" t="str">
        <f t="array" ref="W191">IF($D191="","",IF(AND(K191&gt;=0.3,I191="nie",Oprávnené_výdavky_obnova!DH193&gt;=0.3,OR($K$11=Smrek)),0,IF(AND(Oprávnené_výdavky_obnova!DH193&gt;=0.3,K191&gt;=0.3),1,0)))</f>
        <v/>
      </c>
      <c r="X191" s="164" t="str">
        <f t="array" ref="X191">IF($D191="","",IF(AND(L191&gt;=0.3,I191="nie",Oprávnené_výdavky_obnova!DI193&gt;=0.3,OR($L$11=Smrek)),0,IF(AND(Oprávnené_výdavky_obnova!DI193&gt;=0.3,L191&gt;=0.3),1,0)))</f>
        <v/>
      </c>
      <c r="Y191" s="164" t="str">
        <f t="array" ref="Y191">IF($D191="","",IF(AND(M191&gt;=0.3,I191="nie",Oprávnené_výdavky_obnova!DJ193&gt;=0.3,OR($M$11=Smrek)),0,IF(AND(Oprávnené_výdavky_obnova!DJ193&gt;=0.3,M191&gt;=0.3),1,0)))</f>
        <v/>
      </c>
      <c r="Z191" s="164" t="str">
        <f t="array" ref="Z191">IF($D191="","",IF(AND(N191&gt;=0.3,I191="nie",Oprávnené_výdavky_obnova!DK193&gt;=0.3,OR($N$11=Smrek)),0,IF(AND(Oprávnené_výdavky_obnova!DK193&gt;=0.3,N191&gt;=0.3),1,0)))</f>
        <v/>
      </c>
      <c r="AA191" s="164" t="str">
        <f t="array" ref="AA191">IF($D191="","",IF(AND(O191&gt;=0.3,I191="nie",Oprávnené_výdavky_obnova!DL193&gt;=0.3,OR($O$11=Smrek)),0,IF(AND(Oprávnené_výdavky_obnova!DL193&gt;=0.3,O191&gt;=0.3),1,0)))</f>
        <v/>
      </c>
      <c r="AB191" s="164" t="str">
        <f t="array" ref="AB191">IF($D191="","",IF(AND(P191&gt;=0.3,I191="nie",Oprávnené_výdavky_obnova!DM193&gt;=0.3,OR($P$11=Smrek)),0,IF(AND(Oprávnené_výdavky_obnova!DM193&gt;=0.3,P191&gt;=0.3),1,0)))</f>
        <v/>
      </c>
      <c r="AC191" s="164" t="str">
        <f t="array" ref="AC191">IF($D191="","",IF(AND(Q191&gt;=0.3,I191="nie",Oprávnené_výdavky_obnova!DN193&gt;=0.3,OR($Q$11=Smrek)),0,IF(AND(Oprávnené_výdavky_obnova!DN193&gt;=0.3,Q191&gt;=0.3),1,0)))</f>
        <v/>
      </c>
      <c r="AD191" s="164" t="str">
        <f t="array" ref="AD191">IF($D191="","",IF(AND(R191&gt;=0.3,I191="nie",Oprávnené_výdavky_obnova!DO193&gt;=0.3,OR($R$11=Smrek)),0,IF(AND(Oprávnené_výdavky_obnova!DO193&gt;=0.3,R191&gt;=0.3),1,0)))</f>
        <v/>
      </c>
      <c r="AE191" s="164" t="str">
        <f t="array" ref="AE191">IF($D191="","",IF(AND(S191&gt;=0.3,I191="nie",Oprávnené_výdavky_obnova!DP193&gt;=0.3,OR($S$11=Smrek)),0,IF(AND(Oprávnené_výdavky_obnova!DP193&gt;=0.3,S191&gt;=0.3),1,0)))</f>
        <v/>
      </c>
      <c r="AF191" s="164">
        <f t="shared" si="17"/>
        <v>0</v>
      </c>
      <c r="AG191" s="164" t="str">
        <f t="array" ref="AG191">IF($D191="","",IF(AND(J191&gt;=0.1,I191="nie",Oprávnené_výdavky_obnova!DG193&gt;=0.1,OR($J$11=Smrek)),0,IF(AND(Oprávnené_výdavky_obnova!DG193&gt;=0.1,J191&gt;=0.1),1,0)))</f>
        <v/>
      </c>
      <c r="AH191" s="164" t="str">
        <f t="array" ref="AH191">IF($D191="","",IF(AND(K191&gt;=0.1,I191="nie",Oprávnené_výdavky_obnova!DH193&gt;=0.1,OR($K$11=Smrek)),0,IF(AND(Oprávnené_výdavky_obnova!DH193&gt;=0.1,K191&gt;=0.1),1,0)))</f>
        <v/>
      </c>
      <c r="AI191" s="164" t="str">
        <f t="array" ref="AI191">IF($D191="","",IF(AND(L191&gt;=0.1,I191="nie",Oprávnené_výdavky_obnova!DI193&gt;=0.1,OR($L$11=Smrek)),0,IF(AND(Oprávnené_výdavky_obnova!DI193&gt;=0.1,L191&gt;=0.1),1,0)))</f>
        <v/>
      </c>
      <c r="AJ191" s="164" t="str">
        <f t="array" ref="AJ191">IF($D191="","",IF(AND(M191&gt;=0.1,I191="nie",Oprávnené_výdavky_obnova!DJ193&gt;=0.1,OR($M$11=Smrek)),0,IF(AND(Oprávnené_výdavky_obnova!DJ193&gt;=0.1,M191&gt;=0.1),1,0)))</f>
        <v/>
      </c>
      <c r="AK191" s="164" t="str">
        <f t="array" ref="AK191">IF($D191="","",IF(AND(N191&gt;=0.1,I191="nie",Oprávnené_výdavky_obnova!DK193&gt;=0.1,OR($N$11=Smrek)),0,IF(AND(Oprávnené_výdavky_obnova!DK193&gt;=0.1,N191&gt;=0.1),1,0)))</f>
        <v/>
      </c>
      <c r="AL191" s="164" t="str">
        <f t="array" ref="AL191">IF($D191="","",IF(AND(O191&gt;=0.1,I191="nie",Oprávnené_výdavky_obnova!DL193&gt;=0.1,OR($O$11=Smrek)),0,IF(AND(Oprávnené_výdavky_obnova!DL193&gt;=0.1,O191&gt;=0.1),1,0)))</f>
        <v/>
      </c>
      <c r="AM191" s="164" t="str">
        <f t="array" ref="AM191">IF($D191="","",IF(AND(P191&gt;=0.1,I191="nie",Oprávnené_výdavky_obnova!DM193&gt;=0.1,OR($P$11=Smrek)),0,IF(AND(Oprávnené_výdavky_obnova!DM193&gt;=0.1,P191&gt;=0.1),1,0)))</f>
        <v/>
      </c>
      <c r="AN191" s="164" t="str">
        <f t="array" ref="AN191">IF($D191="","",IF(AND(Q191&gt;=0.1,I191="nie",Oprávnené_výdavky_obnova!DN193&gt;=0.1,OR($Q$11=Smrek)),0,IF(AND(Oprávnené_výdavky_obnova!DN193&gt;=0.1,Q191&gt;=0.1),1,0)))</f>
        <v/>
      </c>
      <c r="AO191" s="164" t="str">
        <f t="array" ref="AO191">IF($D191="","",IF(AND(R191&gt;=0.1,I191="nie",Oprávnené_výdavky_obnova!DO193&gt;=0.1,OR($R$11=Smrek)),0,IF(AND(Oprávnené_výdavky_obnova!DO193&gt;=0.1,R191&gt;=0.1),1,0)))</f>
        <v/>
      </c>
      <c r="AP191" s="164" t="str">
        <f t="array" ref="AP191">IF($D191="","",IF(AND(S191&gt;=0.1,I191="nie",Oprávnené_výdavky_obnova!DP193&gt;=0.1,OR($S$11=Smrek)),0,IF(AND(Oprávnené_výdavky_obnova!DP193&gt;=0.1,S191&gt;=0.1),1,0)))</f>
        <v/>
      </c>
      <c r="AQ191" s="164">
        <f t="shared" si="18"/>
        <v>0</v>
      </c>
      <c r="AR191" s="132">
        <f t="shared" si="19"/>
        <v>0</v>
      </c>
      <c r="AS191" s="132" t="str">
        <f t="shared" si="20"/>
        <v/>
      </c>
      <c r="AT191" s="164">
        <f>IF(AND(J191="",OR(Oprávnené_výdavky_obnova!CW193&gt;0,Oprávnené_výdavky_obnova!DG193&gt;0)),1,0)</f>
        <v>0</v>
      </c>
      <c r="AU191" s="164">
        <f>IF(AND(K191="",OR(Oprávnené_výdavky_obnova!CX193&gt;0,Oprávnené_výdavky_obnova!DH193&gt;0)),1,0)</f>
        <v>0</v>
      </c>
      <c r="AV191" s="164">
        <f>IF(AND(L191="",OR(Oprávnené_výdavky_obnova!CY193&gt;0,Oprávnené_výdavky_obnova!DI193&gt;0)),1,0)</f>
        <v>0</v>
      </c>
      <c r="AW191" s="164">
        <f>IF(AND(M191="",OR(Oprávnené_výdavky_obnova!CZ193&gt;0,Oprávnené_výdavky_obnova!DJ193&gt;0)),1,0)</f>
        <v>0</v>
      </c>
      <c r="AX191" s="164">
        <f>IF(AND(N191="",OR(Oprávnené_výdavky_obnova!DA193&gt;0,Oprávnené_výdavky_obnova!DK193&gt;0)),1,0)</f>
        <v>0</v>
      </c>
      <c r="AY191" s="164">
        <f>IF(AND(O191="",OR(Oprávnené_výdavky_obnova!DB193&gt;0,Oprávnené_výdavky_obnova!DL193&gt;0)),1,0)</f>
        <v>0</v>
      </c>
      <c r="AZ191" s="164">
        <f>IF(AND(P191="",OR(Oprávnené_výdavky_obnova!DC193&gt;0,Oprávnené_výdavky_obnova!DM193&gt;0)),1,0)</f>
        <v>0</v>
      </c>
      <c r="BA191" s="164">
        <f>IF(AND(Q191="",OR(Oprávnené_výdavky_obnova!DD193&gt;0,Oprávnené_výdavky_obnova!DN193&gt;0)),1,0)</f>
        <v>0</v>
      </c>
      <c r="BB191" s="164">
        <f>IF(AND(R191="",OR(Oprávnené_výdavky_obnova!DE193&gt;0,Oprávnené_výdavky_obnova!DO193&gt;0)),1,0)</f>
        <v>0</v>
      </c>
      <c r="BC191" s="164">
        <f>IF(AND(S191="",OR(Oprávnené_výdavky_obnova!DF193&gt;0,Oprávnené_výdavky_obnova!DP193&gt;0)),1,0)</f>
        <v>0</v>
      </c>
      <c r="BE191" s="132">
        <f t="array" ref="BE191">IF(AND($J$13=Smrek,OR(V191&gt;=0.3,AG191&gt;=0.1)),1,0)</f>
        <v>0</v>
      </c>
      <c r="BF191" s="132">
        <f t="array" ref="BF191">IF(AND($JK191=Smrek,OR(W191&gt;=0.3,AH191&gt;=0.1)),1,0)</f>
        <v>0</v>
      </c>
      <c r="BG191" s="132">
        <f t="array" ref="BG191">IF(AND($L$13=Smrek,OR(X191&gt;=0.3,AI191&gt;=0.1)),1,0)</f>
        <v>0</v>
      </c>
      <c r="BH191" s="132">
        <f t="array" ref="BH191">IF(AND($M$13=Smrek,OR(Y191&gt;=0.3,AJ191&gt;=0.1)),1,0)</f>
        <v>0</v>
      </c>
      <c r="BI191" s="132">
        <f t="array" ref="BI191">IF(AND($N$13=Smrek,OR(Z191&gt;=0.3,AK191&gt;=0.1)),1,0)</f>
        <v>0</v>
      </c>
      <c r="BJ191" s="132">
        <f t="array" ref="BJ191">IF(AND($O$13=Smrek,OR(AA191&gt;=0.3,AL191&gt;=0.1)),1,0)</f>
        <v>0</v>
      </c>
      <c r="BK191" s="132">
        <f t="array" ref="BK191">IF(AND($P$13=Smrek,OR(AB191&gt;=0.3,AM191&gt;=0.1)),1,0)</f>
        <v>0</v>
      </c>
      <c r="BL191" s="132">
        <f t="array" ref="BL191">IF(AND($Q$13=Smrek,OR(AC191&gt;=0.3,AN191&gt;=0.1)),1,0)</f>
        <v>0</v>
      </c>
      <c r="BM191" s="132">
        <f t="array" ref="BM191">IF(AND($R$13=Smrek,OR(AD191&gt;=0.3,AO191&gt;=0.1)),1,0)</f>
        <v>0</v>
      </c>
      <c r="BN191" s="132">
        <f t="array" ref="BN191">IF(AND($S$13=Smrek,OR(AE191&gt;=0.3,AP191&gt;=0.1)),1,0)</f>
        <v>0</v>
      </c>
      <c r="BO191" s="206" t="str">
        <f t="shared" si="21"/>
        <v/>
      </c>
    </row>
    <row r="192" spans="1:67" ht="17.100000000000001" customHeight="1" x14ac:dyDescent="0.25">
      <c r="A192" s="144">
        <v>180</v>
      </c>
      <c r="B192" s="180" t="str">
        <f>IF(Oprávnené_výdavky_obnova!AL194="","",Oprávnené_výdavky_obnova!AN194)</f>
        <v/>
      </c>
      <c r="C192" s="181" t="str">
        <f>IF(Oprávnené_výdavky_obnova!AL194="","",Oprávnené_výdavky_obnova!B194)</f>
        <v/>
      </c>
      <c r="D192" s="182" t="str">
        <f>IF(Oprávnené_výdavky_obnova!AL194="","",Oprávnené_výdavky_obnova!AO194)</f>
        <v/>
      </c>
      <c r="E192" s="182" t="str">
        <f>IF(Oprávnené_výdavky_obnova!AL194="","",Oprávnené_výdavky_obnova!AP194)</f>
        <v/>
      </c>
      <c r="F192" s="182" t="str">
        <f>IF(Oprávnené_výdavky_obnova!AL194="","",Oprávnené_výdavky_obnova!AQ194)</f>
        <v/>
      </c>
      <c r="G192" s="183" t="str">
        <f>IF(Oprávnené_výdavky_obnova!AL194="","",Oprávnené_výdavky_obnova!I194)</f>
        <v/>
      </c>
      <c r="H192" s="208" t="str">
        <f>IF(D192="","",SUMIFS(Oprávnené_výdavky_obnova!$K$15:$K$214,JPRL,BO192,Oprávnené_výdavky_obnova!$J$15:$J$214,Oprávnené_výdavky_obnova!$CC$8)+SUMIFS(Oprávnené_výdavky_obnova!$K$15:$K$214,JPRL,BO192,Oprávnené_výdavky_obnova!$J$15:$J$214,Oprávnené_výdavky_obnova!$CC$9))</f>
        <v/>
      </c>
      <c r="I192" s="179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32">
        <f t="array" ref="T192">IF(AND(D192&lt;&gt;"",OR($J$11=Smrek,$K$11=Smrek,$L$11=Smrek,$M$11=Smrek,$N$11=Smrek,$O$11=Smrek,$P$11=Smrek,$Q$11=Smrek,$R$11=Smrek,$S$11=Smrek)),1,0)</f>
        <v>0</v>
      </c>
      <c r="U192" s="132">
        <f t="shared" si="16"/>
        <v>0</v>
      </c>
      <c r="V192" s="164" t="str">
        <f t="array" ref="V192">IF($D192="","",IF(AND(J192&gt;=0.3,I192="nie",Oprávnené_výdavky_obnova!DG194&gt;=0.3,OR($J$11=Smrek)),0,IF(AND(Oprávnené_výdavky_obnova!DG194&gt;=0.3,J192&gt;=0.3),1,0)))</f>
        <v/>
      </c>
      <c r="W192" s="164" t="str">
        <f t="array" ref="W192">IF($D192="","",IF(AND(K192&gt;=0.3,I192="nie",Oprávnené_výdavky_obnova!DH194&gt;=0.3,OR($K$11=Smrek)),0,IF(AND(Oprávnené_výdavky_obnova!DH194&gt;=0.3,K192&gt;=0.3),1,0)))</f>
        <v/>
      </c>
      <c r="X192" s="164" t="str">
        <f t="array" ref="X192">IF($D192="","",IF(AND(L192&gt;=0.3,I192="nie",Oprávnené_výdavky_obnova!DI194&gt;=0.3,OR($L$11=Smrek)),0,IF(AND(Oprávnené_výdavky_obnova!DI194&gt;=0.3,L192&gt;=0.3),1,0)))</f>
        <v/>
      </c>
      <c r="Y192" s="164" t="str">
        <f t="array" ref="Y192">IF($D192="","",IF(AND(M192&gt;=0.3,I192="nie",Oprávnené_výdavky_obnova!DJ194&gt;=0.3,OR($M$11=Smrek)),0,IF(AND(Oprávnené_výdavky_obnova!DJ194&gt;=0.3,M192&gt;=0.3),1,0)))</f>
        <v/>
      </c>
      <c r="Z192" s="164" t="str">
        <f t="array" ref="Z192">IF($D192="","",IF(AND(N192&gt;=0.3,I192="nie",Oprávnené_výdavky_obnova!DK194&gt;=0.3,OR($N$11=Smrek)),0,IF(AND(Oprávnené_výdavky_obnova!DK194&gt;=0.3,N192&gt;=0.3),1,0)))</f>
        <v/>
      </c>
      <c r="AA192" s="164" t="str">
        <f t="array" ref="AA192">IF($D192="","",IF(AND(O192&gt;=0.3,I192="nie",Oprávnené_výdavky_obnova!DL194&gt;=0.3,OR($O$11=Smrek)),0,IF(AND(Oprávnené_výdavky_obnova!DL194&gt;=0.3,O192&gt;=0.3),1,0)))</f>
        <v/>
      </c>
      <c r="AB192" s="164" t="str">
        <f t="array" ref="AB192">IF($D192="","",IF(AND(P192&gt;=0.3,I192="nie",Oprávnené_výdavky_obnova!DM194&gt;=0.3,OR($P$11=Smrek)),0,IF(AND(Oprávnené_výdavky_obnova!DM194&gt;=0.3,P192&gt;=0.3),1,0)))</f>
        <v/>
      </c>
      <c r="AC192" s="164" t="str">
        <f t="array" ref="AC192">IF($D192="","",IF(AND(Q192&gt;=0.3,I192="nie",Oprávnené_výdavky_obnova!DN194&gt;=0.3,OR($Q$11=Smrek)),0,IF(AND(Oprávnené_výdavky_obnova!DN194&gt;=0.3,Q192&gt;=0.3),1,0)))</f>
        <v/>
      </c>
      <c r="AD192" s="164" t="str">
        <f t="array" ref="AD192">IF($D192="","",IF(AND(R192&gt;=0.3,I192="nie",Oprávnené_výdavky_obnova!DO194&gt;=0.3,OR($R$11=Smrek)),0,IF(AND(Oprávnené_výdavky_obnova!DO194&gt;=0.3,R192&gt;=0.3),1,0)))</f>
        <v/>
      </c>
      <c r="AE192" s="164" t="str">
        <f t="array" ref="AE192">IF($D192="","",IF(AND(S192&gt;=0.3,I192="nie",Oprávnené_výdavky_obnova!DP194&gt;=0.3,OR($S$11=Smrek)),0,IF(AND(Oprávnené_výdavky_obnova!DP194&gt;=0.3,S192&gt;=0.3),1,0)))</f>
        <v/>
      </c>
      <c r="AF192" s="164">
        <f t="shared" si="17"/>
        <v>0</v>
      </c>
      <c r="AG192" s="164" t="str">
        <f t="array" ref="AG192">IF($D192="","",IF(AND(J192&gt;=0.1,I192="nie",Oprávnené_výdavky_obnova!DG194&gt;=0.1,OR($J$11=Smrek)),0,IF(AND(Oprávnené_výdavky_obnova!DG194&gt;=0.1,J192&gt;=0.1),1,0)))</f>
        <v/>
      </c>
      <c r="AH192" s="164" t="str">
        <f t="array" ref="AH192">IF($D192="","",IF(AND(K192&gt;=0.1,I192="nie",Oprávnené_výdavky_obnova!DH194&gt;=0.1,OR($K$11=Smrek)),0,IF(AND(Oprávnené_výdavky_obnova!DH194&gt;=0.1,K192&gt;=0.1),1,0)))</f>
        <v/>
      </c>
      <c r="AI192" s="164" t="str">
        <f t="array" ref="AI192">IF($D192="","",IF(AND(L192&gt;=0.1,I192="nie",Oprávnené_výdavky_obnova!DI194&gt;=0.1,OR($L$11=Smrek)),0,IF(AND(Oprávnené_výdavky_obnova!DI194&gt;=0.1,L192&gt;=0.1),1,0)))</f>
        <v/>
      </c>
      <c r="AJ192" s="164" t="str">
        <f t="array" ref="AJ192">IF($D192="","",IF(AND(M192&gt;=0.1,I192="nie",Oprávnené_výdavky_obnova!DJ194&gt;=0.1,OR($M$11=Smrek)),0,IF(AND(Oprávnené_výdavky_obnova!DJ194&gt;=0.1,M192&gt;=0.1),1,0)))</f>
        <v/>
      </c>
      <c r="AK192" s="164" t="str">
        <f t="array" ref="AK192">IF($D192="","",IF(AND(N192&gt;=0.1,I192="nie",Oprávnené_výdavky_obnova!DK194&gt;=0.1,OR($N$11=Smrek)),0,IF(AND(Oprávnené_výdavky_obnova!DK194&gt;=0.1,N192&gt;=0.1),1,0)))</f>
        <v/>
      </c>
      <c r="AL192" s="164" t="str">
        <f t="array" ref="AL192">IF($D192="","",IF(AND(O192&gt;=0.1,I192="nie",Oprávnené_výdavky_obnova!DL194&gt;=0.1,OR($O$11=Smrek)),0,IF(AND(Oprávnené_výdavky_obnova!DL194&gt;=0.1,O192&gt;=0.1),1,0)))</f>
        <v/>
      </c>
      <c r="AM192" s="164" t="str">
        <f t="array" ref="AM192">IF($D192="","",IF(AND(P192&gt;=0.1,I192="nie",Oprávnené_výdavky_obnova!DM194&gt;=0.1,OR($P$11=Smrek)),0,IF(AND(Oprávnené_výdavky_obnova!DM194&gt;=0.1,P192&gt;=0.1),1,0)))</f>
        <v/>
      </c>
      <c r="AN192" s="164" t="str">
        <f t="array" ref="AN192">IF($D192="","",IF(AND(Q192&gt;=0.1,I192="nie",Oprávnené_výdavky_obnova!DN194&gt;=0.1,OR($Q$11=Smrek)),0,IF(AND(Oprávnené_výdavky_obnova!DN194&gt;=0.1,Q192&gt;=0.1),1,0)))</f>
        <v/>
      </c>
      <c r="AO192" s="164" t="str">
        <f t="array" ref="AO192">IF($D192="","",IF(AND(R192&gt;=0.1,I192="nie",Oprávnené_výdavky_obnova!DO194&gt;=0.1,OR($R$11=Smrek)),0,IF(AND(Oprávnené_výdavky_obnova!DO194&gt;=0.1,R192&gt;=0.1),1,0)))</f>
        <v/>
      </c>
      <c r="AP192" s="164" t="str">
        <f t="array" ref="AP192">IF($D192="","",IF(AND(S192&gt;=0.1,I192="nie",Oprávnené_výdavky_obnova!DP194&gt;=0.1,OR($S$11=Smrek)),0,IF(AND(Oprávnené_výdavky_obnova!DP194&gt;=0.1,S192&gt;=0.1),1,0)))</f>
        <v/>
      </c>
      <c r="AQ192" s="164">
        <f t="shared" si="18"/>
        <v>0</v>
      </c>
      <c r="AR192" s="132">
        <f t="shared" si="19"/>
        <v>0</v>
      </c>
      <c r="AS192" s="132" t="str">
        <f t="shared" si="20"/>
        <v/>
      </c>
      <c r="AT192" s="164">
        <f>IF(AND(J192="",OR(Oprávnené_výdavky_obnova!CW194&gt;0,Oprávnené_výdavky_obnova!DG194&gt;0)),1,0)</f>
        <v>0</v>
      </c>
      <c r="AU192" s="164">
        <f>IF(AND(K192="",OR(Oprávnené_výdavky_obnova!CX194&gt;0,Oprávnené_výdavky_obnova!DH194&gt;0)),1,0)</f>
        <v>0</v>
      </c>
      <c r="AV192" s="164">
        <f>IF(AND(L192="",OR(Oprávnené_výdavky_obnova!CY194&gt;0,Oprávnené_výdavky_obnova!DI194&gt;0)),1,0)</f>
        <v>0</v>
      </c>
      <c r="AW192" s="164">
        <f>IF(AND(M192="",OR(Oprávnené_výdavky_obnova!CZ194&gt;0,Oprávnené_výdavky_obnova!DJ194&gt;0)),1,0)</f>
        <v>0</v>
      </c>
      <c r="AX192" s="164">
        <f>IF(AND(N192="",OR(Oprávnené_výdavky_obnova!DA194&gt;0,Oprávnené_výdavky_obnova!DK194&gt;0)),1,0)</f>
        <v>0</v>
      </c>
      <c r="AY192" s="164">
        <f>IF(AND(O192="",OR(Oprávnené_výdavky_obnova!DB194&gt;0,Oprávnené_výdavky_obnova!DL194&gt;0)),1,0)</f>
        <v>0</v>
      </c>
      <c r="AZ192" s="164">
        <f>IF(AND(P192="",OR(Oprávnené_výdavky_obnova!DC194&gt;0,Oprávnené_výdavky_obnova!DM194&gt;0)),1,0)</f>
        <v>0</v>
      </c>
      <c r="BA192" s="164">
        <f>IF(AND(Q192="",OR(Oprávnené_výdavky_obnova!DD194&gt;0,Oprávnené_výdavky_obnova!DN194&gt;0)),1,0)</f>
        <v>0</v>
      </c>
      <c r="BB192" s="164">
        <f>IF(AND(R192="",OR(Oprávnené_výdavky_obnova!DE194&gt;0,Oprávnené_výdavky_obnova!DO194&gt;0)),1,0)</f>
        <v>0</v>
      </c>
      <c r="BC192" s="164">
        <f>IF(AND(S192="",OR(Oprávnené_výdavky_obnova!DF194&gt;0,Oprávnené_výdavky_obnova!DP194&gt;0)),1,0)</f>
        <v>0</v>
      </c>
      <c r="BE192" s="132">
        <f t="array" ref="BE192">IF(AND($J$13=Smrek,OR(V192&gt;=0.3,AG192&gt;=0.1)),1,0)</f>
        <v>0</v>
      </c>
      <c r="BF192" s="132">
        <f t="array" ref="BF192">IF(AND($JK192=Smrek,OR(W192&gt;=0.3,AH192&gt;=0.1)),1,0)</f>
        <v>0</v>
      </c>
      <c r="BG192" s="132">
        <f t="array" ref="BG192">IF(AND($L$13=Smrek,OR(X192&gt;=0.3,AI192&gt;=0.1)),1,0)</f>
        <v>0</v>
      </c>
      <c r="BH192" s="132">
        <f t="array" ref="BH192">IF(AND($M$13=Smrek,OR(Y192&gt;=0.3,AJ192&gt;=0.1)),1,0)</f>
        <v>0</v>
      </c>
      <c r="BI192" s="132">
        <f t="array" ref="BI192">IF(AND($N$13=Smrek,OR(Z192&gt;=0.3,AK192&gt;=0.1)),1,0)</f>
        <v>0</v>
      </c>
      <c r="BJ192" s="132">
        <f t="array" ref="BJ192">IF(AND($O$13=Smrek,OR(AA192&gt;=0.3,AL192&gt;=0.1)),1,0)</f>
        <v>0</v>
      </c>
      <c r="BK192" s="132">
        <f t="array" ref="BK192">IF(AND($P$13=Smrek,OR(AB192&gt;=0.3,AM192&gt;=0.1)),1,0)</f>
        <v>0</v>
      </c>
      <c r="BL192" s="132">
        <f t="array" ref="BL192">IF(AND($Q$13=Smrek,OR(AC192&gt;=0.3,AN192&gt;=0.1)),1,0)</f>
        <v>0</v>
      </c>
      <c r="BM192" s="132">
        <f t="array" ref="BM192">IF(AND($R$13=Smrek,OR(AD192&gt;=0.3,AO192&gt;=0.1)),1,0)</f>
        <v>0</v>
      </c>
      <c r="BN192" s="132">
        <f t="array" ref="BN192">IF(AND($S$13=Smrek,OR(AE192&gt;=0.3,AP192&gt;=0.1)),1,0)</f>
        <v>0</v>
      </c>
      <c r="BO192" s="206" t="str">
        <f t="shared" si="21"/>
        <v/>
      </c>
    </row>
    <row r="193" spans="1:67" ht="17.100000000000001" customHeight="1" x14ac:dyDescent="0.25">
      <c r="A193" s="144">
        <v>181</v>
      </c>
      <c r="B193" s="180" t="str">
        <f>IF(Oprávnené_výdavky_obnova!AL195="","",Oprávnené_výdavky_obnova!AN195)</f>
        <v/>
      </c>
      <c r="C193" s="181" t="str">
        <f>IF(Oprávnené_výdavky_obnova!AL195="","",Oprávnené_výdavky_obnova!B195)</f>
        <v/>
      </c>
      <c r="D193" s="182" t="str">
        <f>IF(Oprávnené_výdavky_obnova!AL195="","",Oprávnené_výdavky_obnova!AO195)</f>
        <v/>
      </c>
      <c r="E193" s="182" t="str">
        <f>IF(Oprávnené_výdavky_obnova!AL195="","",Oprávnené_výdavky_obnova!AP195)</f>
        <v/>
      </c>
      <c r="F193" s="182" t="str">
        <f>IF(Oprávnené_výdavky_obnova!AL195="","",Oprávnené_výdavky_obnova!AQ195)</f>
        <v/>
      </c>
      <c r="G193" s="183" t="str">
        <f>IF(Oprávnené_výdavky_obnova!AL195="","",Oprávnené_výdavky_obnova!I195)</f>
        <v/>
      </c>
      <c r="H193" s="208" t="str">
        <f>IF(D193="","",SUMIFS(Oprávnené_výdavky_obnova!$K$15:$K$214,JPRL,BO193,Oprávnené_výdavky_obnova!$J$15:$J$214,Oprávnené_výdavky_obnova!$CC$8)+SUMIFS(Oprávnené_výdavky_obnova!$K$15:$K$214,JPRL,BO193,Oprávnené_výdavky_obnova!$J$15:$J$214,Oprávnené_výdavky_obnova!$CC$9))</f>
        <v/>
      </c>
      <c r="I193" s="179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32">
        <f t="array" ref="T193">IF(AND(D193&lt;&gt;"",OR($J$11=Smrek,$K$11=Smrek,$L$11=Smrek,$M$11=Smrek,$N$11=Smrek,$O$11=Smrek,$P$11=Smrek,$Q$11=Smrek,$R$11=Smrek,$S$11=Smrek)),1,0)</f>
        <v>0</v>
      </c>
      <c r="U193" s="132">
        <f t="shared" si="16"/>
        <v>0</v>
      </c>
      <c r="V193" s="164" t="str">
        <f t="array" ref="V193">IF($D193="","",IF(AND(J193&gt;=0.3,I193="nie",Oprávnené_výdavky_obnova!DG195&gt;=0.3,OR($J$11=Smrek)),0,IF(AND(Oprávnené_výdavky_obnova!DG195&gt;=0.3,J193&gt;=0.3),1,0)))</f>
        <v/>
      </c>
      <c r="W193" s="164" t="str">
        <f t="array" ref="W193">IF($D193="","",IF(AND(K193&gt;=0.3,I193="nie",Oprávnené_výdavky_obnova!DH195&gt;=0.3,OR($K$11=Smrek)),0,IF(AND(Oprávnené_výdavky_obnova!DH195&gt;=0.3,K193&gt;=0.3),1,0)))</f>
        <v/>
      </c>
      <c r="X193" s="164" t="str">
        <f t="array" ref="X193">IF($D193="","",IF(AND(L193&gt;=0.3,I193="nie",Oprávnené_výdavky_obnova!DI195&gt;=0.3,OR($L$11=Smrek)),0,IF(AND(Oprávnené_výdavky_obnova!DI195&gt;=0.3,L193&gt;=0.3),1,0)))</f>
        <v/>
      </c>
      <c r="Y193" s="164" t="str">
        <f t="array" ref="Y193">IF($D193="","",IF(AND(M193&gt;=0.3,I193="nie",Oprávnené_výdavky_obnova!DJ195&gt;=0.3,OR($M$11=Smrek)),0,IF(AND(Oprávnené_výdavky_obnova!DJ195&gt;=0.3,M193&gt;=0.3),1,0)))</f>
        <v/>
      </c>
      <c r="Z193" s="164" t="str">
        <f t="array" ref="Z193">IF($D193="","",IF(AND(N193&gt;=0.3,I193="nie",Oprávnené_výdavky_obnova!DK195&gt;=0.3,OR($N$11=Smrek)),0,IF(AND(Oprávnené_výdavky_obnova!DK195&gt;=0.3,N193&gt;=0.3),1,0)))</f>
        <v/>
      </c>
      <c r="AA193" s="164" t="str">
        <f t="array" ref="AA193">IF($D193="","",IF(AND(O193&gt;=0.3,I193="nie",Oprávnené_výdavky_obnova!DL195&gt;=0.3,OR($O$11=Smrek)),0,IF(AND(Oprávnené_výdavky_obnova!DL195&gt;=0.3,O193&gt;=0.3),1,0)))</f>
        <v/>
      </c>
      <c r="AB193" s="164" t="str">
        <f t="array" ref="AB193">IF($D193="","",IF(AND(P193&gt;=0.3,I193="nie",Oprávnené_výdavky_obnova!DM195&gt;=0.3,OR($P$11=Smrek)),0,IF(AND(Oprávnené_výdavky_obnova!DM195&gt;=0.3,P193&gt;=0.3),1,0)))</f>
        <v/>
      </c>
      <c r="AC193" s="164" t="str">
        <f t="array" ref="AC193">IF($D193="","",IF(AND(Q193&gt;=0.3,I193="nie",Oprávnené_výdavky_obnova!DN195&gt;=0.3,OR($Q$11=Smrek)),0,IF(AND(Oprávnené_výdavky_obnova!DN195&gt;=0.3,Q193&gt;=0.3),1,0)))</f>
        <v/>
      </c>
      <c r="AD193" s="164" t="str">
        <f t="array" ref="AD193">IF($D193="","",IF(AND(R193&gt;=0.3,I193="nie",Oprávnené_výdavky_obnova!DO195&gt;=0.3,OR($R$11=Smrek)),0,IF(AND(Oprávnené_výdavky_obnova!DO195&gt;=0.3,R193&gt;=0.3),1,0)))</f>
        <v/>
      </c>
      <c r="AE193" s="164" t="str">
        <f t="array" ref="AE193">IF($D193="","",IF(AND(S193&gt;=0.3,I193="nie",Oprávnené_výdavky_obnova!DP195&gt;=0.3,OR($S$11=Smrek)),0,IF(AND(Oprávnené_výdavky_obnova!DP195&gt;=0.3,S193&gt;=0.3),1,0)))</f>
        <v/>
      </c>
      <c r="AF193" s="164">
        <f t="shared" si="17"/>
        <v>0</v>
      </c>
      <c r="AG193" s="164" t="str">
        <f t="array" ref="AG193">IF($D193="","",IF(AND(J193&gt;=0.1,I193="nie",Oprávnené_výdavky_obnova!DG195&gt;=0.1,OR($J$11=Smrek)),0,IF(AND(Oprávnené_výdavky_obnova!DG195&gt;=0.1,J193&gt;=0.1),1,0)))</f>
        <v/>
      </c>
      <c r="AH193" s="164" t="str">
        <f t="array" ref="AH193">IF($D193="","",IF(AND(K193&gt;=0.1,I193="nie",Oprávnené_výdavky_obnova!DH195&gt;=0.1,OR($K$11=Smrek)),0,IF(AND(Oprávnené_výdavky_obnova!DH195&gt;=0.1,K193&gt;=0.1),1,0)))</f>
        <v/>
      </c>
      <c r="AI193" s="164" t="str">
        <f t="array" ref="AI193">IF($D193="","",IF(AND(L193&gt;=0.1,I193="nie",Oprávnené_výdavky_obnova!DI195&gt;=0.1,OR($L$11=Smrek)),0,IF(AND(Oprávnené_výdavky_obnova!DI195&gt;=0.1,L193&gt;=0.1),1,0)))</f>
        <v/>
      </c>
      <c r="AJ193" s="164" t="str">
        <f t="array" ref="AJ193">IF($D193="","",IF(AND(M193&gt;=0.1,I193="nie",Oprávnené_výdavky_obnova!DJ195&gt;=0.1,OR($M$11=Smrek)),0,IF(AND(Oprávnené_výdavky_obnova!DJ195&gt;=0.1,M193&gt;=0.1),1,0)))</f>
        <v/>
      </c>
      <c r="AK193" s="164" t="str">
        <f t="array" ref="AK193">IF($D193="","",IF(AND(N193&gt;=0.1,I193="nie",Oprávnené_výdavky_obnova!DK195&gt;=0.1,OR($N$11=Smrek)),0,IF(AND(Oprávnené_výdavky_obnova!DK195&gt;=0.1,N193&gt;=0.1),1,0)))</f>
        <v/>
      </c>
      <c r="AL193" s="164" t="str">
        <f t="array" ref="AL193">IF($D193="","",IF(AND(O193&gt;=0.1,I193="nie",Oprávnené_výdavky_obnova!DL195&gt;=0.1,OR($O$11=Smrek)),0,IF(AND(Oprávnené_výdavky_obnova!DL195&gt;=0.1,O193&gt;=0.1),1,0)))</f>
        <v/>
      </c>
      <c r="AM193" s="164" t="str">
        <f t="array" ref="AM193">IF($D193="","",IF(AND(P193&gt;=0.1,I193="nie",Oprávnené_výdavky_obnova!DM195&gt;=0.1,OR($P$11=Smrek)),0,IF(AND(Oprávnené_výdavky_obnova!DM195&gt;=0.1,P193&gt;=0.1),1,0)))</f>
        <v/>
      </c>
      <c r="AN193" s="164" t="str">
        <f t="array" ref="AN193">IF($D193="","",IF(AND(Q193&gt;=0.1,I193="nie",Oprávnené_výdavky_obnova!DN195&gt;=0.1,OR($Q$11=Smrek)),0,IF(AND(Oprávnené_výdavky_obnova!DN195&gt;=0.1,Q193&gt;=0.1),1,0)))</f>
        <v/>
      </c>
      <c r="AO193" s="164" t="str">
        <f t="array" ref="AO193">IF($D193="","",IF(AND(R193&gt;=0.1,I193="nie",Oprávnené_výdavky_obnova!DO195&gt;=0.1,OR($R$11=Smrek)),0,IF(AND(Oprávnené_výdavky_obnova!DO195&gt;=0.1,R193&gt;=0.1),1,0)))</f>
        <v/>
      </c>
      <c r="AP193" s="164" t="str">
        <f t="array" ref="AP193">IF($D193="","",IF(AND(S193&gt;=0.1,I193="nie",Oprávnené_výdavky_obnova!DP195&gt;=0.1,OR($S$11=Smrek)),0,IF(AND(Oprávnené_výdavky_obnova!DP195&gt;=0.1,S193&gt;=0.1),1,0)))</f>
        <v/>
      </c>
      <c r="AQ193" s="164">
        <f t="shared" si="18"/>
        <v>0</v>
      </c>
      <c r="AR193" s="132">
        <f t="shared" si="19"/>
        <v>0</v>
      </c>
      <c r="AS193" s="132" t="str">
        <f t="shared" si="20"/>
        <v/>
      </c>
      <c r="AT193" s="164">
        <f>IF(AND(J193="",OR(Oprávnené_výdavky_obnova!CW195&gt;0,Oprávnené_výdavky_obnova!DG195&gt;0)),1,0)</f>
        <v>0</v>
      </c>
      <c r="AU193" s="164">
        <f>IF(AND(K193="",OR(Oprávnené_výdavky_obnova!CX195&gt;0,Oprávnené_výdavky_obnova!DH195&gt;0)),1,0)</f>
        <v>0</v>
      </c>
      <c r="AV193" s="164">
        <f>IF(AND(L193="",OR(Oprávnené_výdavky_obnova!CY195&gt;0,Oprávnené_výdavky_obnova!DI195&gt;0)),1,0)</f>
        <v>0</v>
      </c>
      <c r="AW193" s="164">
        <f>IF(AND(M193="",OR(Oprávnené_výdavky_obnova!CZ195&gt;0,Oprávnené_výdavky_obnova!DJ195&gt;0)),1,0)</f>
        <v>0</v>
      </c>
      <c r="AX193" s="164">
        <f>IF(AND(N193="",OR(Oprávnené_výdavky_obnova!DA195&gt;0,Oprávnené_výdavky_obnova!DK195&gt;0)),1,0)</f>
        <v>0</v>
      </c>
      <c r="AY193" s="164">
        <f>IF(AND(O193="",OR(Oprávnené_výdavky_obnova!DB195&gt;0,Oprávnené_výdavky_obnova!DL195&gt;0)),1,0)</f>
        <v>0</v>
      </c>
      <c r="AZ193" s="164">
        <f>IF(AND(P193="",OR(Oprávnené_výdavky_obnova!DC195&gt;0,Oprávnené_výdavky_obnova!DM195&gt;0)),1,0)</f>
        <v>0</v>
      </c>
      <c r="BA193" s="164">
        <f>IF(AND(Q193="",OR(Oprávnené_výdavky_obnova!DD195&gt;0,Oprávnené_výdavky_obnova!DN195&gt;0)),1,0)</f>
        <v>0</v>
      </c>
      <c r="BB193" s="164">
        <f>IF(AND(R193="",OR(Oprávnené_výdavky_obnova!DE195&gt;0,Oprávnené_výdavky_obnova!DO195&gt;0)),1,0)</f>
        <v>0</v>
      </c>
      <c r="BC193" s="164">
        <f>IF(AND(S193="",OR(Oprávnené_výdavky_obnova!DF195&gt;0,Oprávnené_výdavky_obnova!DP195&gt;0)),1,0)</f>
        <v>0</v>
      </c>
      <c r="BE193" s="132">
        <f t="array" ref="BE193">IF(AND($J$13=Smrek,OR(V193&gt;=0.3,AG193&gt;=0.1)),1,0)</f>
        <v>0</v>
      </c>
      <c r="BF193" s="132">
        <f t="array" ref="BF193">IF(AND($JK193=Smrek,OR(W193&gt;=0.3,AH193&gt;=0.1)),1,0)</f>
        <v>0</v>
      </c>
      <c r="BG193" s="132">
        <f t="array" ref="BG193">IF(AND($L$13=Smrek,OR(X193&gt;=0.3,AI193&gt;=0.1)),1,0)</f>
        <v>0</v>
      </c>
      <c r="BH193" s="132">
        <f t="array" ref="BH193">IF(AND($M$13=Smrek,OR(Y193&gt;=0.3,AJ193&gt;=0.1)),1,0)</f>
        <v>0</v>
      </c>
      <c r="BI193" s="132">
        <f t="array" ref="BI193">IF(AND($N$13=Smrek,OR(Z193&gt;=0.3,AK193&gt;=0.1)),1,0)</f>
        <v>0</v>
      </c>
      <c r="BJ193" s="132">
        <f t="array" ref="BJ193">IF(AND($O$13=Smrek,OR(AA193&gt;=0.3,AL193&gt;=0.1)),1,0)</f>
        <v>0</v>
      </c>
      <c r="BK193" s="132">
        <f t="array" ref="BK193">IF(AND($P$13=Smrek,OR(AB193&gt;=0.3,AM193&gt;=0.1)),1,0)</f>
        <v>0</v>
      </c>
      <c r="BL193" s="132">
        <f t="array" ref="BL193">IF(AND($Q$13=Smrek,OR(AC193&gt;=0.3,AN193&gt;=0.1)),1,0)</f>
        <v>0</v>
      </c>
      <c r="BM193" s="132">
        <f t="array" ref="BM193">IF(AND($R$13=Smrek,OR(AD193&gt;=0.3,AO193&gt;=0.1)),1,0)</f>
        <v>0</v>
      </c>
      <c r="BN193" s="132">
        <f t="array" ref="BN193">IF(AND($S$13=Smrek,OR(AE193&gt;=0.3,AP193&gt;=0.1)),1,0)</f>
        <v>0</v>
      </c>
      <c r="BO193" s="206" t="str">
        <f t="shared" si="21"/>
        <v/>
      </c>
    </row>
    <row r="194" spans="1:67" ht="17.100000000000001" customHeight="1" x14ac:dyDescent="0.25">
      <c r="A194" s="144">
        <v>182</v>
      </c>
      <c r="B194" s="180" t="str">
        <f>IF(Oprávnené_výdavky_obnova!AL196="","",Oprávnené_výdavky_obnova!AN196)</f>
        <v/>
      </c>
      <c r="C194" s="181" t="str">
        <f>IF(Oprávnené_výdavky_obnova!AL196="","",Oprávnené_výdavky_obnova!B196)</f>
        <v/>
      </c>
      <c r="D194" s="182" t="str">
        <f>IF(Oprávnené_výdavky_obnova!AL196="","",Oprávnené_výdavky_obnova!AO196)</f>
        <v/>
      </c>
      <c r="E194" s="182" t="str">
        <f>IF(Oprávnené_výdavky_obnova!AL196="","",Oprávnené_výdavky_obnova!AP196)</f>
        <v/>
      </c>
      <c r="F194" s="182" t="str">
        <f>IF(Oprávnené_výdavky_obnova!AL196="","",Oprávnené_výdavky_obnova!AQ196)</f>
        <v/>
      </c>
      <c r="G194" s="183" t="str">
        <f>IF(Oprávnené_výdavky_obnova!AL196="","",Oprávnené_výdavky_obnova!I196)</f>
        <v/>
      </c>
      <c r="H194" s="208" t="str">
        <f>IF(D194="","",SUMIFS(Oprávnené_výdavky_obnova!$K$15:$K$214,JPRL,BO194,Oprávnené_výdavky_obnova!$J$15:$J$214,Oprávnené_výdavky_obnova!$CC$8)+SUMIFS(Oprávnené_výdavky_obnova!$K$15:$K$214,JPRL,BO194,Oprávnené_výdavky_obnova!$J$15:$J$214,Oprávnené_výdavky_obnova!$CC$9))</f>
        <v/>
      </c>
      <c r="I194" s="179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32">
        <f t="array" ref="T194">IF(AND(D194&lt;&gt;"",OR($J$11=Smrek,$K$11=Smrek,$L$11=Smrek,$M$11=Smrek,$N$11=Smrek,$O$11=Smrek,$P$11=Smrek,$Q$11=Smrek,$R$11=Smrek,$S$11=Smrek)),1,0)</f>
        <v>0</v>
      </c>
      <c r="U194" s="132">
        <f t="shared" si="16"/>
        <v>0</v>
      </c>
      <c r="V194" s="164" t="str">
        <f t="array" ref="V194">IF($D194="","",IF(AND(J194&gt;=0.3,I194="nie",Oprávnené_výdavky_obnova!DG196&gt;=0.3,OR($J$11=Smrek)),0,IF(AND(Oprávnené_výdavky_obnova!DG196&gt;=0.3,J194&gt;=0.3),1,0)))</f>
        <v/>
      </c>
      <c r="W194" s="164" t="str">
        <f t="array" ref="W194">IF($D194="","",IF(AND(K194&gt;=0.3,I194="nie",Oprávnené_výdavky_obnova!DH196&gt;=0.3,OR($K$11=Smrek)),0,IF(AND(Oprávnené_výdavky_obnova!DH196&gt;=0.3,K194&gt;=0.3),1,0)))</f>
        <v/>
      </c>
      <c r="X194" s="164" t="str">
        <f t="array" ref="X194">IF($D194="","",IF(AND(L194&gt;=0.3,I194="nie",Oprávnené_výdavky_obnova!DI196&gt;=0.3,OR($L$11=Smrek)),0,IF(AND(Oprávnené_výdavky_obnova!DI196&gt;=0.3,L194&gt;=0.3),1,0)))</f>
        <v/>
      </c>
      <c r="Y194" s="164" t="str">
        <f t="array" ref="Y194">IF($D194="","",IF(AND(M194&gt;=0.3,I194="nie",Oprávnené_výdavky_obnova!DJ196&gt;=0.3,OR($M$11=Smrek)),0,IF(AND(Oprávnené_výdavky_obnova!DJ196&gt;=0.3,M194&gt;=0.3),1,0)))</f>
        <v/>
      </c>
      <c r="Z194" s="164" t="str">
        <f t="array" ref="Z194">IF($D194="","",IF(AND(N194&gt;=0.3,I194="nie",Oprávnené_výdavky_obnova!DK196&gt;=0.3,OR($N$11=Smrek)),0,IF(AND(Oprávnené_výdavky_obnova!DK196&gt;=0.3,N194&gt;=0.3),1,0)))</f>
        <v/>
      </c>
      <c r="AA194" s="164" t="str">
        <f t="array" ref="AA194">IF($D194="","",IF(AND(O194&gt;=0.3,I194="nie",Oprávnené_výdavky_obnova!DL196&gt;=0.3,OR($O$11=Smrek)),0,IF(AND(Oprávnené_výdavky_obnova!DL196&gt;=0.3,O194&gt;=0.3),1,0)))</f>
        <v/>
      </c>
      <c r="AB194" s="164" t="str">
        <f t="array" ref="AB194">IF($D194="","",IF(AND(P194&gt;=0.3,I194="nie",Oprávnené_výdavky_obnova!DM196&gt;=0.3,OR($P$11=Smrek)),0,IF(AND(Oprávnené_výdavky_obnova!DM196&gt;=0.3,P194&gt;=0.3),1,0)))</f>
        <v/>
      </c>
      <c r="AC194" s="164" t="str">
        <f t="array" ref="AC194">IF($D194="","",IF(AND(Q194&gt;=0.3,I194="nie",Oprávnené_výdavky_obnova!DN196&gt;=0.3,OR($Q$11=Smrek)),0,IF(AND(Oprávnené_výdavky_obnova!DN196&gt;=0.3,Q194&gt;=0.3),1,0)))</f>
        <v/>
      </c>
      <c r="AD194" s="164" t="str">
        <f t="array" ref="AD194">IF($D194="","",IF(AND(R194&gt;=0.3,I194="nie",Oprávnené_výdavky_obnova!DO196&gt;=0.3,OR($R$11=Smrek)),0,IF(AND(Oprávnené_výdavky_obnova!DO196&gt;=0.3,R194&gt;=0.3),1,0)))</f>
        <v/>
      </c>
      <c r="AE194" s="164" t="str">
        <f t="array" ref="AE194">IF($D194="","",IF(AND(S194&gt;=0.3,I194="nie",Oprávnené_výdavky_obnova!DP196&gt;=0.3,OR($S$11=Smrek)),0,IF(AND(Oprávnené_výdavky_obnova!DP196&gt;=0.3,S194&gt;=0.3),1,0)))</f>
        <v/>
      </c>
      <c r="AF194" s="164">
        <f t="shared" si="17"/>
        <v>0</v>
      </c>
      <c r="AG194" s="164" t="str">
        <f t="array" ref="AG194">IF($D194="","",IF(AND(J194&gt;=0.1,I194="nie",Oprávnené_výdavky_obnova!DG196&gt;=0.1,OR($J$11=Smrek)),0,IF(AND(Oprávnené_výdavky_obnova!DG196&gt;=0.1,J194&gt;=0.1),1,0)))</f>
        <v/>
      </c>
      <c r="AH194" s="164" t="str">
        <f t="array" ref="AH194">IF($D194="","",IF(AND(K194&gt;=0.1,I194="nie",Oprávnené_výdavky_obnova!DH196&gt;=0.1,OR($K$11=Smrek)),0,IF(AND(Oprávnené_výdavky_obnova!DH196&gt;=0.1,K194&gt;=0.1),1,0)))</f>
        <v/>
      </c>
      <c r="AI194" s="164" t="str">
        <f t="array" ref="AI194">IF($D194="","",IF(AND(L194&gt;=0.1,I194="nie",Oprávnené_výdavky_obnova!DI196&gt;=0.1,OR($L$11=Smrek)),0,IF(AND(Oprávnené_výdavky_obnova!DI196&gt;=0.1,L194&gt;=0.1),1,0)))</f>
        <v/>
      </c>
      <c r="AJ194" s="164" t="str">
        <f t="array" ref="AJ194">IF($D194="","",IF(AND(M194&gt;=0.1,I194="nie",Oprávnené_výdavky_obnova!DJ196&gt;=0.1,OR($M$11=Smrek)),0,IF(AND(Oprávnené_výdavky_obnova!DJ196&gt;=0.1,M194&gt;=0.1),1,0)))</f>
        <v/>
      </c>
      <c r="AK194" s="164" t="str">
        <f t="array" ref="AK194">IF($D194="","",IF(AND(N194&gt;=0.1,I194="nie",Oprávnené_výdavky_obnova!DK196&gt;=0.1,OR($N$11=Smrek)),0,IF(AND(Oprávnené_výdavky_obnova!DK196&gt;=0.1,N194&gt;=0.1),1,0)))</f>
        <v/>
      </c>
      <c r="AL194" s="164" t="str">
        <f t="array" ref="AL194">IF($D194="","",IF(AND(O194&gt;=0.1,I194="nie",Oprávnené_výdavky_obnova!DL196&gt;=0.1,OR($O$11=Smrek)),0,IF(AND(Oprávnené_výdavky_obnova!DL196&gt;=0.1,O194&gt;=0.1),1,0)))</f>
        <v/>
      </c>
      <c r="AM194" s="164" t="str">
        <f t="array" ref="AM194">IF($D194="","",IF(AND(P194&gt;=0.1,I194="nie",Oprávnené_výdavky_obnova!DM196&gt;=0.1,OR($P$11=Smrek)),0,IF(AND(Oprávnené_výdavky_obnova!DM196&gt;=0.1,P194&gt;=0.1),1,0)))</f>
        <v/>
      </c>
      <c r="AN194" s="164" t="str">
        <f t="array" ref="AN194">IF($D194="","",IF(AND(Q194&gt;=0.1,I194="nie",Oprávnené_výdavky_obnova!DN196&gt;=0.1,OR($Q$11=Smrek)),0,IF(AND(Oprávnené_výdavky_obnova!DN196&gt;=0.1,Q194&gt;=0.1),1,0)))</f>
        <v/>
      </c>
      <c r="AO194" s="164" t="str">
        <f t="array" ref="AO194">IF($D194="","",IF(AND(R194&gt;=0.1,I194="nie",Oprávnené_výdavky_obnova!DO196&gt;=0.1,OR($R$11=Smrek)),0,IF(AND(Oprávnené_výdavky_obnova!DO196&gt;=0.1,R194&gt;=0.1),1,0)))</f>
        <v/>
      </c>
      <c r="AP194" s="164" t="str">
        <f t="array" ref="AP194">IF($D194="","",IF(AND(S194&gt;=0.1,I194="nie",Oprávnené_výdavky_obnova!DP196&gt;=0.1,OR($S$11=Smrek)),0,IF(AND(Oprávnené_výdavky_obnova!DP196&gt;=0.1,S194&gt;=0.1),1,0)))</f>
        <v/>
      </c>
      <c r="AQ194" s="164">
        <f t="shared" si="18"/>
        <v>0</v>
      </c>
      <c r="AR194" s="132">
        <f t="shared" si="19"/>
        <v>0</v>
      </c>
      <c r="AS194" s="132" t="str">
        <f t="shared" si="20"/>
        <v/>
      </c>
      <c r="AT194" s="164">
        <f>IF(AND(J194="",OR(Oprávnené_výdavky_obnova!CW196&gt;0,Oprávnené_výdavky_obnova!DG196&gt;0)),1,0)</f>
        <v>0</v>
      </c>
      <c r="AU194" s="164">
        <f>IF(AND(K194="",OR(Oprávnené_výdavky_obnova!CX196&gt;0,Oprávnené_výdavky_obnova!DH196&gt;0)),1,0)</f>
        <v>0</v>
      </c>
      <c r="AV194" s="164">
        <f>IF(AND(L194="",OR(Oprávnené_výdavky_obnova!CY196&gt;0,Oprávnené_výdavky_obnova!DI196&gt;0)),1,0)</f>
        <v>0</v>
      </c>
      <c r="AW194" s="164">
        <f>IF(AND(M194="",OR(Oprávnené_výdavky_obnova!CZ196&gt;0,Oprávnené_výdavky_obnova!DJ196&gt;0)),1,0)</f>
        <v>0</v>
      </c>
      <c r="AX194" s="164">
        <f>IF(AND(N194="",OR(Oprávnené_výdavky_obnova!DA196&gt;0,Oprávnené_výdavky_obnova!DK196&gt;0)),1,0)</f>
        <v>0</v>
      </c>
      <c r="AY194" s="164">
        <f>IF(AND(O194="",OR(Oprávnené_výdavky_obnova!DB196&gt;0,Oprávnené_výdavky_obnova!DL196&gt;0)),1,0)</f>
        <v>0</v>
      </c>
      <c r="AZ194" s="164">
        <f>IF(AND(P194="",OR(Oprávnené_výdavky_obnova!DC196&gt;0,Oprávnené_výdavky_obnova!DM196&gt;0)),1,0)</f>
        <v>0</v>
      </c>
      <c r="BA194" s="164">
        <f>IF(AND(Q194="",OR(Oprávnené_výdavky_obnova!DD196&gt;0,Oprávnené_výdavky_obnova!DN196&gt;0)),1,0)</f>
        <v>0</v>
      </c>
      <c r="BB194" s="164">
        <f>IF(AND(R194="",OR(Oprávnené_výdavky_obnova!DE196&gt;0,Oprávnené_výdavky_obnova!DO196&gt;0)),1,0)</f>
        <v>0</v>
      </c>
      <c r="BC194" s="164">
        <f>IF(AND(S194="",OR(Oprávnené_výdavky_obnova!DF196&gt;0,Oprávnené_výdavky_obnova!DP196&gt;0)),1,0)</f>
        <v>0</v>
      </c>
      <c r="BE194" s="132">
        <f t="array" ref="BE194">IF(AND($J$13=Smrek,OR(V194&gt;=0.3,AG194&gt;=0.1)),1,0)</f>
        <v>0</v>
      </c>
      <c r="BF194" s="132">
        <f t="array" ref="BF194">IF(AND($JK194=Smrek,OR(W194&gt;=0.3,AH194&gt;=0.1)),1,0)</f>
        <v>0</v>
      </c>
      <c r="BG194" s="132">
        <f t="array" ref="BG194">IF(AND($L$13=Smrek,OR(X194&gt;=0.3,AI194&gt;=0.1)),1,0)</f>
        <v>0</v>
      </c>
      <c r="BH194" s="132">
        <f t="array" ref="BH194">IF(AND($M$13=Smrek,OR(Y194&gt;=0.3,AJ194&gt;=0.1)),1,0)</f>
        <v>0</v>
      </c>
      <c r="BI194" s="132">
        <f t="array" ref="BI194">IF(AND($N$13=Smrek,OR(Z194&gt;=0.3,AK194&gt;=0.1)),1,0)</f>
        <v>0</v>
      </c>
      <c r="BJ194" s="132">
        <f t="array" ref="BJ194">IF(AND($O$13=Smrek,OR(AA194&gt;=0.3,AL194&gt;=0.1)),1,0)</f>
        <v>0</v>
      </c>
      <c r="BK194" s="132">
        <f t="array" ref="BK194">IF(AND($P$13=Smrek,OR(AB194&gt;=0.3,AM194&gt;=0.1)),1,0)</f>
        <v>0</v>
      </c>
      <c r="BL194" s="132">
        <f t="array" ref="BL194">IF(AND($Q$13=Smrek,OR(AC194&gt;=0.3,AN194&gt;=0.1)),1,0)</f>
        <v>0</v>
      </c>
      <c r="BM194" s="132">
        <f t="array" ref="BM194">IF(AND($R$13=Smrek,OR(AD194&gt;=0.3,AO194&gt;=0.1)),1,0)</f>
        <v>0</v>
      </c>
      <c r="BN194" s="132">
        <f t="array" ref="BN194">IF(AND($S$13=Smrek,OR(AE194&gt;=0.3,AP194&gt;=0.1)),1,0)</f>
        <v>0</v>
      </c>
      <c r="BO194" s="206" t="str">
        <f t="shared" si="21"/>
        <v/>
      </c>
    </row>
    <row r="195" spans="1:67" ht="17.100000000000001" customHeight="1" x14ac:dyDescent="0.25">
      <c r="A195" s="144">
        <v>183</v>
      </c>
      <c r="B195" s="180" t="str">
        <f>IF(Oprávnené_výdavky_obnova!AL197="","",Oprávnené_výdavky_obnova!AN197)</f>
        <v/>
      </c>
      <c r="C195" s="181" t="str">
        <f>IF(Oprávnené_výdavky_obnova!AL197="","",Oprávnené_výdavky_obnova!B197)</f>
        <v/>
      </c>
      <c r="D195" s="182" t="str">
        <f>IF(Oprávnené_výdavky_obnova!AL197="","",Oprávnené_výdavky_obnova!AO197)</f>
        <v/>
      </c>
      <c r="E195" s="182" t="str">
        <f>IF(Oprávnené_výdavky_obnova!AL197="","",Oprávnené_výdavky_obnova!AP197)</f>
        <v/>
      </c>
      <c r="F195" s="182" t="str">
        <f>IF(Oprávnené_výdavky_obnova!AL197="","",Oprávnené_výdavky_obnova!AQ197)</f>
        <v/>
      </c>
      <c r="G195" s="183" t="str">
        <f>IF(Oprávnené_výdavky_obnova!AL197="","",Oprávnené_výdavky_obnova!I197)</f>
        <v/>
      </c>
      <c r="H195" s="208" t="str">
        <f>IF(D195="","",SUMIFS(Oprávnené_výdavky_obnova!$K$15:$K$214,JPRL,BO195,Oprávnené_výdavky_obnova!$J$15:$J$214,Oprávnené_výdavky_obnova!$CC$8)+SUMIFS(Oprávnené_výdavky_obnova!$K$15:$K$214,JPRL,BO195,Oprávnené_výdavky_obnova!$J$15:$J$214,Oprávnené_výdavky_obnova!$CC$9))</f>
        <v/>
      </c>
      <c r="I195" s="179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32">
        <f t="array" ref="T195">IF(AND(D195&lt;&gt;"",OR($J$11=Smrek,$K$11=Smrek,$L$11=Smrek,$M$11=Smrek,$N$11=Smrek,$O$11=Smrek,$P$11=Smrek,$Q$11=Smrek,$R$11=Smrek,$S$11=Smrek)),1,0)</f>
        <v>0</v>
      </c>
      <c r="U195" s="132">
        <f t="shared" si="16"/>
        <v>0</v>
      </c>
      <c r="V195" s="164" t="str">
        <f t="array" ref="V195">IF($D195="","",IF(AND(J195&gt;=0.3,I195="nie",Oprávnené_výdavky_obnova!DG197&gt;=0.3,OR($J$11=Smrek)),0,IF(AND(Oprávnené_výdavky_obnova!DG197&gt;=0.3,J195&gt;=0.3),1,0)))</f>
        <v/>
      </c>
      <c r="W195" s="164" t="str">
        <f t="array" ref="W195">IF($D195="","",IF(AND(K195&gt;=0.3,I195="nie",Oprávnené_výdavky_obnova!DH197&gt;=0.3,OR($K$11=Smrek)),0,IF(AND(Oprávnené_výdavky_obnova!DH197&gt;=0.3,K195&gt;=0.3),1,0)))</f>
        <v/>
      </c>
      <c r="X195" s="164" t="str">
        <f t="array" ref="X195">IF($D195="","",IF(AND(L195&gt;=0.3,I195="nie",Oprávnené_výdavky_obnova!DI197&gt;=0.3,OR($L$11=Smrek)),0,IF(AND(Oprávnené_výdavky_obnova!DI197&gt;=0.3,L195&gt;=0.3),1,0)))</f>
        <v/>
      </c>
      <c r="Y195" s="164" t="str">
        <f t="array" ref="Y195">IF($D195="","",IF(AND(M195&gt;=0.3,I195="nie",Oprávnené_výdavky_obnova!DJ197&gt;=0.3,OR($M$11=Smrek)),0,IF(AND(Oprávnené_výdavky_obnova!DJ197&gt;=0.3,M195&gt;=0.3),1,0)))</f>
        <v/>
      </c>
      <c r="Z195" s="164" t="str">
        <f t="array" ref="Z195">IF($D195="","",IF(AND(N195&gt;=0.3,I195="nie",Oprávnené_výdavky_obnova!DK197&gt;=0.3,OR($N$11=Smrek)),0,IF(AND(Oprávnené_výdavky_obnova!DK197&gt;=0.3,N195&gt;=0.3),1,0)))</f>
        <v/>
      </c>
      <c r="AA195" s="164" t="str">
        <f t="array" ref="AA195">IF($D195="","",IF(AND(O195&gt;=0.3,I195="nie",Oprávnené_výdavky_obnova!DL197&gt;=0.3,OR($O$11=Smrek)),0,IF(AND(Oprávnené_výdavky_obnova!DL197&gt;=0.3,O195&gt;=0.3),1,0)))</f>
        <v/>
      </c>
      <c r="AB195" s="164" t="str">
        <f t="array" ref="AB195">IF($D195="","",IF(AND(P195&gt;=0.3,I195="nie",Oprávnené_výdavky_obnova!DM197&gt;=0.3,OR($P$11=Smrek)),0,IF(AND(Oprávnené_výdavky_obnova!DM197&gt;=0.3,P195&gt;=0.3),1,0)))</f>
        <v/>
      </c>
      <c r="AC195" s="164" t="str">
        <f t="array" ref="AC195">IF($D195="","",IF(AND(Q195&gt;=0.3,I195="nie",Oprávnené_výdavky_obnova!DN197&gt;=0.3,OR($Q$11=Smrek)),0,IF(AND(Oprávnené_výdavky_obnova!DN197&gt;=0.3,Q195&gt;=0.3),1,0)))</f>
        <v/>
      </c>
      <c r="AD195" s="164" t="str">
        <f t="array" ref="AD195">IF($D195="","",IF(AND(R195&gt;=0.3,I195="nie",Oprávnené_výdavky_obnova!DO197&gt;=0.3,OR($R$11=Smrek)),0,IF(AND(Oprávnené_výdavky_obnova!DO197&gt;=0.3,R195&gt;=0.3),1,0)))</f>
        <v/>
      </c>
      <c r="AE195" s="164" t="str">
        <f t="array" ref="AE195">IF($D195="","",IF(AND(S195&gt;=0.3,I195="nie",Oprávnené_výdavky_obnova!DP197&gt;=0.3,OR($S$11=Smrek)),0,IF(AND(Oprávnené_výdavky_obnova!DP197&gt;=0.3,S195&gt;=0.3),1,0)))</f>
        <v/>
      </c>
      <c r="AF195" s="164">
        <f t="shared" si="17"/>
        <v>0</v>
      </c>
      <c r="AG195" s="164" t="str">
        <f t="array" ref="AG195">IF($D195="","",IF(AND(J195&gt;=0.1,I195="nie",Oprávnené_výdavky_obnova!DG197&gt;=0.1,OR($J$11=Smrek)),0,IF(AND(Oprávnené_výdavky_obnova!DG197&gt;=0.1,J195&gt;=0.1),1,0)))</f>
        <v/>
      </c>
      <c r="AH195" s="164" t="str">
        <f t="array" ref="AH195">IF($D195="","",IF(AND(K195&gt;=0.1,I195="nie",Oprávnené_výdavky_obnova!DH197&gt;=0.1,OR($K$11=Smrek)),0,IF(AND(Oprávnené_výdavky_obnova!DH197&gt;=0.1,K195&gt;=0.1),1,0)))</f>
        <v/>
      </c>
      <c r="AI195" s="164" t="str">
        <f t="array" ref="AI195">IF($D195="","",IF(AND(L195&gt;=0.1,I195="nie",Oprávnené_výdavky_obnova!DI197&gt;=0.1,OR($L$11=Smrek)),0,IF(AND(Oprávnené_výdavky_obnova!DI197&gt;=0.1,L195&gt;=0.1),1,0)))</f>
        <v/>
      </c>
      <c r="AJ195" s="164" t="str">
        <f t="array" ref="AJ195">IF($D195="","",IF(AND(M195&gt;=0.1,I195="nie",Oprávnené_výdavky_obnova!DJ197&gt;=0.1,OR($M$11=Smrek)),0,IF(AND(Oprávnené_výdavky_obnova!DJ197&gt;=0.1,M195&gt;=0.1),1,0)))</f>
        <v/>
      </c>
      <c r="AK195" s="164" t="str">
        <f t="array" ref="AK195">IF($D195="","",IF(AND(N195&gt;=0.1,I195="nie",Oprávnené_výdavky_obnova!DK197&gt;=0.1,OR($N$11=Smrek)),0,IF(AND(Oprávnené_výdavky_obnova!DK197&gt;=0.1,N195&gt;=0.1),1,0)))</f>
        <v/>
      </c>
      <c r="AL195" s="164" t="str">
        <f t="array" ref="AL195">IF($D195="","",IF(AND(O195&gt;=0.1,I195="nie",Oprávnené_výdavky_obnova!DL197&gt;=0.1,OR($O$11=Smrek)),0,IF(AND(Oprávnené_výdavky_obnova!DL197&gt;=0.1,O195&gt;=0.1),1,0)))</f>
        <v/>
      </c>
      <c r="AM195" s="164" t="str">
        <f t="array" ref="AM195">IF($D195="","",IF(AND(P195&gt;=0.1,I195="nie",Oprávnené_výdavky_obnova!DM197&gt;=0.1,OR($P$11=Smrek)),0,IF(AND(Oprávnené_výdavky_obnova!DM197&gt;=0.1,P195&gt;=0.1),1,0)))</f>
        <v/>
      </c>
      <c r="AN195" s="164" t="str">
        <f t="array" ref="AN195">IF($D195="","",IF(AND(Q195&gt;=0.1,I195="nie",Oprávnené_výdavky_obnova!DN197&gt;=0.1,OR($Q$11=Smrek)),0,IF(AND(Oprávnené_výdavky_obnova!DN197&gt;=0.1,Q195&gt;=0.1),1,0)))</f>
        <v/>
      </c>
      <c r="AO195" s="164" t="str">
        <f t="array" ref="AO195">IF($D195="","",IF(AND(R195&gt;=0.1,I195="nie",Oprávnené_výdavky_obnova!DO197&gt;=0.1,OR($R$11=Smrek)),0,IF(AND(Oprávnené_výdavky_obnova!DO197&gt;=0.1,R195&gt;=0.1),1,0)))</f>
        <v/>
      </c>
      <c r="AP195" s="164" t="str">
        <f t="array" ref="AP195">IF($D195="","",IF(AND(S195&gt;=0.1,I195="nie",Oprávnené_výdavky_obnova!DP197&gt;=0.1,OR($S$11=Smrek)),0,IF(AND(Oprávnené_výdavky_obnova!DP197&gt;=0.1,S195&gt;=0.1),1,0)))</f>
        <v/>
      </c>
      <c r="AQ195" s="164">
        <f t="shared" si="18"/>
        <v>0</v>
      </c>
      <c r="AR195" s="132">
        <f t="shared" si="19"/>
        <v>0</v>
      </c>
      <c r="AS195" s="132" t="str">
        <f t="shared" si="20"/>
        <v/>
      </c>
      <c r="AT195" s="164">
        <f>IF(AND(J195="",OR(Oprávnené_výdavky_obnova!CW197&gt;0,Oprávnené_výdavky_obnova!DG197&gt;0)),1,0)</f>
        <v>0</v>
      </c>
      <c r="AU195" s="164">
        <f>IF(AND(K195="",OR(Oprávnené_výdavky_obnova!CX197&gt;0,Oprávnené_výdavky_obnova!DH197&gt;0)),1,0)</f>
        <v>0</v>
      </c>
      <c r="AV195" s="164">
        <f>IF(AND(L195="",OR(Oprávnené_výdavky_obnova!CY197&gt;0,Oprávnené_výdavky_obnova!DI197&gt;0)),1,0)</f>
        <v>0</v>
      </c>
      <c r="AW195" s="164">
        <f>IF(AND(M195="",OR(Oprávnené_výdavky_obnova!CZ197&gt;0,Oprávnené_výdavky_obnova!DJ197&gt;0)),1,0)</f>
        <v>0</v>
      </c>
      <c r="AX195" s="164">
        <f>IF(AND(N195="",OR(Oprávnené_výdavky_obnova!DA197&gt;0,Oprávnené_výdavky_obnova!DK197&gt;0)),1,0)</f>
        <v>0</v>
      </c>
      <c r="AY195" s="164">
        <f>IF(AND(O195="",OR(Oprávnené_výdavky_obnova!DB197&gt;0,Oprávnené_výdavky_obnova!DL197&gt;0)),1,0)</f>
        <v>0</v>
      </c>
      <c r="AZ195" s="164">
        <f>IF(AND(P195="",OR(Oprávnené_výdavky_obnova!DC197&gt;0,Oprávnené_výdavky_obnova!DM197&gt;0)),1,0)</f>
        <v>0</v>
      </c>
      <c r="BA195" s="164">
        <f>IF(AND(Q195="",OR(Oprávnené_výdavky_obnova!DD197&gt;0,Oprávnené_výdavky_obnova!DN197&gt;0)),1,0)</f>
        <v>0</v>
      </c>
      <c r="BB195" s="164">
        <f>IF(AND(R195="",OR(Oprávnené_výdavky_obnova!DE197&gt;0,Oprávnené_výdavky_obnova!DO197&gt;0)),1,0)</f>
        <v>0</v>
      </c>
      <c r="BC195" s="164">
        <f>IF(AND(S195="",OR(Oprávnené_výdavky_obnova!DF197&gt;0,Oprávnené_výdavky_obnova!DP197&gt;0)),1,0)</f>
        <v>0</v>
      </c>
      <c r="BE195" s="132">
        <f t="array" ref="BE195">IF(AND($J$13=Smrek,OR(V195&gt;=0.3,AG195&gt;=0.1)),1,0)</f>
        <v>0</v>
      </c>
      <c r="BF195" s="132">
        <f t="array" ref="BF195">IF(AND($JK195=Smrek,OR(W195&gt;=0.3,AH195&gt;=0.1)),1,0)</f>
        <v>0</v>
      </c>
      <c r="BG195" s="132">
        <f t="array" ref="BG195">IF(AND($L$13=Smrek,OR(X195&gt;=0.3,AI195&gt;=0.1)),1,0)</f>
        <v>0</v>
      </c>
      <c r="BH195" s="132">
        <f t="array" ref="BH195">IF(AND($M$13=Smrek,OR(Y195&gt;=0.3,AJ195&gt;=0.1)),1,0)</f>
        <v>0</v>
      </c>
      <c r="BI195" s="132">
        <f t="array" ref="BI195">IF(AND($N$13=Smrek,OR(Z195&gt;=0.3,AK195&gt;=0.1)),1,0)</f>
        <v>0</v>
      </c>
      <c r="BJ195" s="132">
        <f t="array" ref="BJ195">IF(AND($O$13=Smrek,OR(AA195&gt;=0.3,AL195&gt;=0.1)),1,0)</f>
        <v>0</v>
      </c>
      <c r="BK195" s="132">
        <f t="array" ref="BK195">IF(AND($P$13=Smrek,OR(AB195&gt;=0.3,AM195&gt;=0.1)),1,0)</f>
        <v>0</v>
      </c>
      <c r="BL195" s="132">
        <f t="array" ref="BL195">IF(AND($Q$13=Smrek,OR(AC195&gt;=0.3,AN195&gt;=0.1)),1,0)</f>
        <v>0</v>
      </c>
      <c r="BM195" s="132">
        <f t="array" ref="BM195">IF(AND($R$13=Smrek,OR(AD195&gt;=0.3,AO195&gt;=0.1)),1,0)</f>
        <v>0</v>
      </c>
      <c r="BN195" s="132">
        <f t="array" ref="BN195">IF(AND($S$13=Smrek,OR(AE195&gt;=0.3,AP195&gt;=0.1)),1,0)</f>
        <v>0</v>
      </c>
      <c r="BO195" s="206" t="str">
        <f t="shared" si="21"/>
        <v/>
      </c>
    </row>
    <row r="196" spans="1:67" ht="17.100000000000001" customHeight="1" x14ac:dyDescent="0.25">
      <c r="A196" s="144">
        <v>184</v>
      </c>
      <c r="B196" s="180" t="str">
        <f>IF(Oprávnené_výdavky_obnova!AL198="","",Oprávnené_výdavky_obnova!AN198)</f>
        <v/>
      </c>
      <c r="C196" s="181" t="str">
        <f>IF(Oprávnené_výdavky_obnova!AL198="","",Oprávnené_výdavky_obnova!B198)</f>
        <v/>
      </c>
      <c r="D196" s="182" t="str">
        <f>IF(Oprávnené_výdavky_obnova!AL198="","",Oprávnené_výdavky_obnova!AO198)</f>
        <v/>
      </c>
      <c r="E196" s="182" t="str">
        <f>IF(Oprávnené_výdavky_obnova!AL198="","",Oprávnené_výdavky_obnova!AP198)</f>
        <v/>
      </c>
      <c r="F196" s="182" t="str">
        <f>IF(Oprávnené_výdavky_obnova!AL198="","",Oprávnené_výdavky_obnova!AQ198)</f>
        <v/>
      </c>
      <c r="G196" s="183" t="str">
        <f>IF(Oprávnené_výdavky_obnova!AL198="","",Oprávnené_výdavky_obnova!I198)</f>
        <v/>
      </c>
      <c r="H196" s="208" t="str">
        <f>IF(D196="","",SUMIFS(Oprávnené_výdavky_obnova!$K$15:$K$214,JPRL,BO196,Oprávnené_výdavky_obnova!$J$15:$J$214,Oprávnené_výdavky_obnova!$CC$8)+SUMIFS(Oprávnené_výdavky_obnova!$K$15:$K$214,JPRL,BO196,Oprávnené_výdavky_obnova!$J$15:$J$214,Oprávnené_výdavky_obnova!$CC$9))</f>
        <v/>
      </c>
      <c r="I196" s="179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32">
        <f t="array" ref="T196">IF(AND(D196&lt;&gt;"",OR($J$11=Smrek,$K$11=Smrek,$L$11=Smrek,$M$11=Smrek,$N$11=Smrek,$O$11=Smrek,$P$11=Smrek,$Q$11=Smrek,$R$11=Smrek,$S$11=Smrek)),1,0)</f>
        <v>0</v>
      </c>
      <c r="U196" s="132">
        <f t="shared" si="16"/>
        <v>0</v>
      </c>
      <c r="V196" s="164" t="str">
        <f t="array" ref="V196">IF($D196="","",IF(AND(J196&gt;=0.3,I196="nie",Oprávnené_výdavky_obnova!DG198&gt;=0.3,OR($J$11=Smrek)),0,IF(AND(Oprávnené_výdavky_obnova!DG198&gt;=0.3,J196&gt;=0.3),1,0)))</f>
        <v/>
      </c>
      <c r="W196" s="164" t="str">
        <f t="array" ref="W196">IF($D196="","",IF(AND(K196&gt;=0.3,I196="nie",Oprávnené_výdavky_obnova!DH198&gt;=0.3,OR($K$11=Smrek)),0,IF(AND(Oprávnené_výdavky_obnova!DH198&gt;=0.3,K196&gt;=0.3),1,0)))</f>
        <v/>
      </c>
      <c r="X196" s="164" t="str">
        <f t="array" ref="X196">IF($D196="","",IF(AND(L196&gt;=0.3,I196="nie",Oprávnené_výdavky_obnova!DI198&gt;=0.3,OR($L$11=Smrek)),0,IF(AND(Oprávnené_výdavky_obnova!DI198&gt;=0.3,L196&gt;=0.3),1,0)))</f>
        <v/>
      </c>
      <c r="Y196" s="164" t="str">
        <f t="array" ref="Y196">IF($D196="","",IF(AND(M196&gt;=0.3,I196="nie",Oprávnené_výdavky_obnova!DJ198&gt;=0.3,OR($M$11=Smrek)),0,IF(AND(Oprávnené_výdavky_obnova!DJ198&gt;=0.3,M196&gt;=0.3),1,0)))</f>
        <v/>
      </c>
      <c r="Z196" s="164" t="str">
        <f t="array" ref="Z196">IF($D196="","",IF(AND(N196&gt;=0.3,I196="nie",Oprávnené_výdavky_obnova!DK198&gt;=0.3,OR($N$11=Smrek)),0,IF(AND(Oprávnené_výdavky_obnova!DK198&gt;=0.3,N196&gt;=0.3),1,0)))</f>
        <v/>
      </c>
      <c r="AA196" s="164" t="str">
        <f t="array" ref="AA196">IF($D196="","",IF(AND(O196&gt;=0.3,I196="nie",Oprávnené_výdavky_obnova!DL198&gt;=0.3,OR($O$11=Smrek)),0,IF(AND(Oprávnené_výdavky_obnova!DL198&gt;=0.3,O196&gt;=0.3),1,0)))</f>
        <v/>
      </c>
      <c r="AB196" s="164" t="str">
        <f t="array" ref="AB196">IF($D196="","",IF(AND(P196&gt;=0.3,I196="nie",Oprávnené_výdavky_obnova!DM198&gt;=0.3,OR($P$11=Smrek)),0,IF(AND(Oprávnené_výdavky_obnova!DM198&gt;=0.3,P196&gt;=0.3),1,0)))</f>
        <v/>
      </c>
      <c r="AC196" s="164" t="str">
        <f t="array" ref="AC196">IF($D196="","",IF(AND(Q196&gt;=0.3,I196="nie",Oprávnené_výdavky_obnova!DN198&gt;=0.3,OR($Q$11=Smrek)),0,IF(AND(Oprávnené_výdavky_obnova!DN198&gt;=0.3,Q196&gt;=0.3),1,0)))</f>
        <v/>
      </c>
      <c r="AD196" s="164" t="str">
        <f t="array" ref="AD196">IF($D196="","",IF(AND(R196&gt;=0.3,I196="nie",Oprávnené_výdavky_obnova!DO198&gt;=0.3,OR($R$11=Smrek)),0,IF(AND(Oprávnené_výdavky_obnova!DO198&gt;=0.3,R196&gt;=0.3),1,0)))</f>
        <v/>
      </c>
      <c r="AE196" s="164" t="str">
        <f t="array" ref="AE196">IF($D196="","",IF(AND(S196&gt;=0.3,I196="nie",Oprávnené_výdavky_obnova!DP198&gt;=0.3,OR($S$11=Smrek)),0,IF(AND(Oprávnené_výdavky_obnova!DP198&gt;=0.3,S196&gt;=0.3),1,0)))</f>
        <v/>
      </c>
      <c r="AF196" s="164">
        <f t="shared" si="17"/>
        <v>0</v>
      </c>
      <c r="AG196" s="164" t="str">
        <f t="array" ref="AG196">IF($D196="","",IF(AND(J196&gt;=0.1,I196="nie",Oprávnené_výdavky_obnova!DG198&gt;=0.1,OR($J$11=Smrek)),0,IF(AND(Oprávnené_výdavky_obnova!DG198&gt;=0.1,J196&gt;=0.1),1,0)))</f>
        <v/>
      </c>
      <c r="AH196" s="164" t="str">
        <f t="array" ref="AH196">IF($D196="","",IF(AND(K196&gt;=0.1,I196="nie",Oprávnené_výdavky_obnova!DH198&gt;=0.1,OR($K$11=Smrek)),0,IF(AND(Oprávnené_výdavky_obnova!DH198&gt;=0.1,K196&gt;=0.1),1,0)))</f>
        <v/>
      </c>
      <c r="AI196" s="164" t="str">
        <f t="array" ref="AI196">IF($D196="","",IF(AND(L196&gt;=0.1,I196="nie",Oprávnené_výdavky_obnova!DI198&gt;=0.1,OR($L$11=Smrek)),0,IF(AND(Oprávnené_výdavky_obnova!DI198&gt;=0.1,L196&gt;=0.1),1,0)))</f>
        <v/>
      </c>
      <c r="AJ196" s="164" t="str">
        <f t="array" ref="AJ196">IF($D196="","",IF(AND(M196&gt;=0.1,I196="nie",Oprávnené_výdavky_obnova!DJ198&gt;=0.1,OR($M$11=Smrek)),0,IF(AND(Oprávnené_výdavky_obnova!DJ198&gt;=0.1,M196&gt;=0.1),1,0)))</f>
        <v/>
      </c>
      <c r="AK196" s="164" t="str">
        <f t="array" ref="AK196">IF($D196="","",IF(AND(N196&gt;=0.1,I196="nie",Oprávnené_výdavky_obnova!DK198&gt;=0.1,OR($N$11=Smrek)),0,IF(AND(Oprávnené_výdavky_obnova!DK198&gt;=0.1,N196&gt;=0.1),1,0)))</f>
        <v/>
      </c>
      <c r="AL196" s="164" t="str">
        <f t="array" ref="AL196">IF($D196="","",IF(AND(O196&gt;=0.1,I196="nie",Oprávnené_výdavky_obnova!DL198&gt;=0.1,OR($O$11=Smrek)),0,IF(AND(Oprávnené_výdavky_obnova!DL198&gt;=0.1,O196&gt;=0.1),1,0)))</f>
        <v/>
      </c>
      <c r="AM196" s="164" t="str">
        <f t="array" ref="AM196">IF($D196="","",IF(AND(P196&gt;=0.1,I196="nie",Oprávnené_výdavky_obnova!DM198&gt;=0.1,OR($P$11=Smrek)),0,IF(AND(Oprávnené_výdavky_obnova!DM198&gt;=0.1,P196&gt;=0.1),1,0)))</f>
        <v/>
      </c>
      <c r="AN196" s="164" t="str">
        <f t="array" ref="AN196">IF($D196="","",IF(AND(Q196&gt;=0.1,I196="nie",Oprávnené_výdavky_obnova!DN198&gt;=0.1,OR($Q$11=Smrek)),0,IF(AND(Oprávnené_výdavky_obnova!DN198&gt;=0.1,Q196&gt;=0.1),1,0)))</f>
        <v/>
      </c>
      <c r="AO196" s="164" t="str">
        <f t="array" ref="AO196">IF($D196="","",IF(AND(R196&gt;=0.1,I196="nie",Oprávnené_výdavky_obnova!DO198&gt;=0.1,OR($R$11=Smrek)),0,IF(AND(Oprávnené_výdavky_obnova!DO198&gt;=0.1,R196&gt;=0.1),1,0)))</f>
        <v/>
      </c>
      <c r="AP196" s="164" t="str">
        <f t="array" ref="AP196">IF($D196="","",IF(AND(S196&gt;=0.1,I196="nie",Oprávnené_výdavky_obnova!DP198&gt;=0.1,OR($S$11=Smrek)),0,IF(AND(Oprávnené_výdavky_obnova!DP198&gt;=0.1,S196&gt;=0.1),1,0)))</f>
        <v/>
      </c>
      <c r="AQ196" s="164">
        <f t="shared" si="18"/>
        <v>0</v>
      </c>
      <c r="AR196" s="132">
        <f t="shared" si="19"/>
        <v>0</v>
      </c>
      <c r="AS196" s="132" t="str">
        <f t="shared" si="20"/>
        <v/>
      </c>
      <c r="AT196" s="164">
        <f>IF(AND(J196="",OR(Oprávnené_výdavky_obnova!CW198&gt;0,Oprávnené_výdavky_obnova!DG198&gt;0)),1,0)</f>
        <v>0</v>
      </c>
      <c r="AU196" s="164">
        <f>IF(AND(K196="",OR(Oprávnené_výdavky_obnova!CX198&gt;0,Oprávnené_výdavky_obnova!DH198&gt;0)),1,0)</f>
        <v>0</v>
      </c>
      <c r="AV196" s="164">
        <f>IF(AND(L196="",OR(Oprávnené_výdavky_obnova!CY198&gt;0,Oprávnené_výdavky_obnova!DI198&gt;0)),1,0)</f>
        <v>0</v>
      </c>
      <c r="AW196" s="164">
        <f>IF(AND(M196="",OR(Oprávnené_výdavky_obnova!CZ198&gt;0,Oprávnené_výdavky_obnova!DJ198&gt;0)),1,0)</f>
        <v>0</v>
      </c>
      <c r="AX196" s="164">
        <f>IF(AND(N196="",OR(Oprávnené_výdavky_obnova!DA198&gt;0,Oprávnené_výdavky_obnova!DK198&gt;0)),1,0)</f>
        <v>0</v>
      </c>
      <c r="AY196" s="164">
        <f>IF(AND(O196="",OR(Oprávnené_výdavky_obnova!DB198&gt;0,Oprávnené_výdavky_obnova!DL198&gt;0)),1,0)</f>
        <v>0</v>
      </c>
      <c r="AZ196" s="164">
        <f>IF(AND(P196="",OR(Oprávnené_výdavky_obnova!DC198&gt;0,Oprávnené_výdavky_obnova!DM198&gt;0)),1,0)</f>
        <v>0</v>
      </c>
      <c r="BA196" s="164">
        <f>IF(AND(Q196="",OR(Oprávnené_výdavky_obnova!DD198&gt;0,Oprávnené_výdavky_obnova!DN198&gt;0)),1,0)</f>
        <v>0</v>
      </c>
      <c r="BB196" s="164">
        <f>IF(AND(R196="",OR(Oprávnené_výdavky_obnova!DE198&gt;0,Oprávnené_výdavky_obnova!DO198&gt;0)),1,0)</f>
        <v>0</v>
      </c>
      <c r="BC196" s="164">
        <f>IF(AND(S196="",OR(Oprávnené_výdavky_obnova!DF198&gt;0,Oprávnené_výdavky_obnova!DP198&gt;0)),1,0)</f>
        <v>0</v>
      </c>
      <c r="BE196" s="132">
        <f t="array" ref="BE196">IF(AND($J$13=Smrek,OR(V196&gt;=0.3,AG196&gt;=0.1)),1,0)</f>
        <v>0</v>
      </c>
      <c r="BF196" s="132">
        <f t="array" ref="BF196">IF(AND($JK196=Smrek,OR(W196&gt;=0.3,AH196&gt;=0.1)),1,0)</f>
        <v>0</v>
      </c>
      <c r="BG196" s="132">
        <f t="array" ref="BG196">IF(AND($L$13=Smrek,OR(X196&gt;=0.3,AI196&gt;=0.1)),1,0)</f>
        <v>0</v>
      </c>
      <c r="BH196" s="132">
        <f t="array" ref="BH196">IF(AND($M$13=Smrek,OR(Y196&gt;=0.3,AJ196&gt;=0.1)),1,0)</f>
        <v>0</v>
      </c>
      <c r="BI196" s="132">
        <f t="array" ref="BI196">IF(AND($N$13=Smrek,OR(Z196&gt;=0.3,AK196&gt;=0.1)),1,0)</f>
        <v>0</v>
      </c>
      <c r="BJ196" s="132">
        <f t="array" ref="BJ196">IF(AND($O$13=Smrek,OR(AA196&gt;=0.3,AL196&gt;=0.1)),1,0)</f>
        <v>0</v>
      </c>
      <c r="BK196" s="132">
        <f t="array" ref="BK196">IF(AND($P$13=Smrek,OR(AB196&gt;=0.3,AM196&gt;=0.1)),1,0)</f>
        <v>0</v>
      </c>
      <c r="BL196" s="132">
        <f t="array" ref="BL196">IF(AND($Q$13=Smrek,OR(AC196&gt;=0.3,AN196&gt;=0.1)),1,0)</f>
        <v>0</v>
      </c>
      <c r="BM196" s="132">
        <f t="array" ref="BM196">IF(AND($R$13=Smrek,OR(AD196&gt;=0.3,AO196&gt;=0.1)),1,0)</f>
        <v>0</v>
      </c>
      <c r="BN196" s="132">
        <f t="array" ref="BN196">IF(AND($S$13=Smrek,OR(AE196&gt;=0.3,AP196&gt;=0.1)),1,0)</f>
        <v>0</v>
      </c>
      <c r="BO196" s="206" t="str">
        <f t="shared" si="21"/>
        <v/>
      </c>
    </row>
    <row r="197" spans="1:67" ht="17.100000000000001" customHeight="1" x14ac:dyDescent="0.25">
      <c r="A197" s="144">
        <v>185</v>
      </c>
      <c r="B197" s="180" t="str">
        <f>IF(Oprávnené_výdavky_obnova!AL199="","",Oprávnené_výdavky_obnova!AN199)</f>
        <v/>
      </c>
      <c r="C197" s="181" t="str">
        <f>IF(Oprávnené_výdavky_obnova!AL199="","",Oprávnené_výdavky_obnova!B199)</f>
        <v/>
      </c>
      <c r="D197" s="182" t="str">
        <f>IF(Oprávnené_výdavky_obnova!AL199="","",Oprávnené_výdavky_obnova!AO199)</f>
        <v/>
      </c>
      <c r="E197" s="182" t="str">
        <f>IF(Oprávnené_výdavky_obnova!AL199="","",Oprávnené_výdavky_obnova!AP199)</f>
        <v/>
      </c>
      <c r="F197" s="182" t="str">
        <f>IF(Oprávnené_výdavky_obnova!AL199="","",Oprávnené_výdavky_obnova!AQ199)</f>
        <v/>
      </c>
      <c r="G197" s="183" t="str">
        <f>IF(Oprávnené_výdavky_obnova!AL199="","",Oprávnené_výdavky_obnova!I199)</f>
        <v/>
      </c>
      <c r="H197" s="208" t="str">
        <f>IF(D197="","",SUMIFS(Oprávnené_výdavky_obnova!$K$15:$K$214,JPRL,BO197,Oprávnené_výdavky_obnova!$J$15:$J$214,Oprávnené_výdavky_obnova!$CC$8)+SUMIFS(Oprávnené_výdavky_obnova!$K$15:$K$214,JPRL,BO197,Oprávnené_výdavky_obnova!$J$15:$J$214,Oprávnené_výdavky_obnova!$CC$9))</f>
        <v/>
      </c>
      <c r="I197" s="179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32">
        <f t="array" ref="T197">IF(AND(D197&lt;&gt;"",OR($J$11=Smrek,$K$11=Smrek,$L$11=Smrek,$M$11=Smrek,$N$11=Smrek,$O$11=Smrek,$P$11=Smrek,$Q$11=Smrek,$R$11=Smrek,$S$11=Smrek)),1,0)</f>
        <v>0</v>
      </c>
      <c r="U197" s="132">
        <f t="shared" si="16"/>
        <v>0</v>
      </c>
      <c r="V197" s="164" t="str">
        <f t="array" ref="V197">IF($D197="","",IF(AND(J197&gt;=0.3,I197="nie",Oprávnené_výdavky_obnova!DG199&gt;=0.3,OR($J$11=Smrek)),0,IF(AND(Oprávnené_výdavky_obnova!DG199&gt;=0.3,J197&gt;=0.3),1,0)))</f>
        <v/>
      </c>
      <c r="W197" s="164" t="str">
        <f t="array" ref="W197">IF($D197="","",IF(AND(K197&gt;=0.3,I197="nie",Oprávnené_výdavky_obnova!DH199&gt;=0.3,OR($K$11=Smrek)),0,IF(AND(Oprávnené_výdavky_obnova!DH199&gt;=0.3,K197&gt;=0.3),1,0)))</f>
        <v/>
      </c>
      <c r="X197" s="164" t="str">
        <f t="array" ref="X197">IF($D197="","",IF(AND(L197&gt;=0.3,I197="nie",Oprávnené_výdavky_obnova!DI199&gt;=0.3,OR($L$11=Smrek)),0,IF(AND(Oprávnené_výdavky_obnova!DI199&gt;=0.3,L197&gt;=0.3),1,0)))</f>
        <v/>
      </c>
      <c r="Y197" s="164" t="str">
        <f t="array" ref="Y197">IF($D197="","",IF(AND(M197&gt;=0.3,I197="nie",Oprávnené_výdavky_obnova!DJ199&gt;=0.3,OR($M$11=Smrek)),0,IF(AND(Oprávnené_výdavky_obnova!DJ199&gt;=0.3,M197&gt;=0.3),1,0)))</f>
        <v/>
      </c>
      <c r="Z197" s="164" t="str">
        <f t="array" ref="Z197">IF($D197="","",IF(AND(N197&gt;=0.3,I197="nie",Oprávnené_výdavky_obnova!DK199&gt;=0.3,OR($N$11=Smrek)),0,IF(AND(Oprávnené_výdavky_obnova!DK199&gt;=0.3,N197&gt;=0.3),1,0)))</f>
        <v/>
      </c>
      <c r="AA197" s="164" t="str">
        <f t="array" ref="AA197">IF($D197="","",IF(AND(O197&gt;=0.3,I197="nie",Oprávnené_výdavky_obnova!DL199&gt;=0.3,OR($O$11=Smrek)),0,IF(AND(Oprávnené_výdavky_obnova!DL199&gt;=0.3,O197&gt;=0.3),1,0)))</f>
        <v/>
      </c>
      <c r="AB197" s="164" t="str">
        <f t="array" ref="AB197">IF($D197="","",IF(AND(P197&gt;=0.3,I197="nie",Oprávnené_výdavky_obnova!DM199&gt;=0.3,OR($P$11=Smrek)),0,IF(AND(Oprávnené_výdavky_obnova!DM199&gt;=0.3,P197&gt;=0.3),1,0)))</f>
        <v/>
      </c>
      <c r="AC197" s="164" t="str">
        <f t="array" ref="AC197">IF($D197="","",IF(AND(Q197&gt;=0.3,I197="nie",Oprávnené_výdavky_obnova!DN199&gt;=0.3,OR($Q$11=Smrek)),0,IF(AND(Oprávnené_výdavky_obnova!DN199&gt;=0.3,Q197&gt;=0.3),1,0)))</f>
        <v/>
      </c>
      <c r="AD197" s="164" t="str">
        <f t="array" ref="AD197">IF($D197="","",IF(AND(R197&gt;=0.3,I197="nie",Oprávnené_výdavky_obnova!DO199&gt;=0.3,OR($R$11=Smrek)),0,IF(AND(Oprávnené_výdavky_obnova!DO199&gt;=0.3,R197&gt;=0.3),1,0)))</f>
        <v/>
      </c>
      <c r="AE197" s="164" t="str">
        <f t="array" ref="AE197">IF($D197="","",IF(AND(S197&gt;=0.3,I197="nie",Oprávnené_výdavky_obnova!DP199&gt;=0.3,OR($S$11=Smrek)),0,IF(AND(Oprávnené_výdavky_obnova!DP199&gt;=0.3,S197&gt;=0.3),1,0)))</f>
        <v/>
      </c>
      <c r="AF197" s="164">
        <f t="shared" si="17"/>
        <v>0</v>
      </c>
      <c r="AG197" s="164" t="str">
        <f t="array" ref="AG197">IF($D197="","",IF(AND(J197&gt;=0.1,I197="nie",Oprávnené_výdavky_obnova!DG199&gt;=0.1,OR($J$11=Smrek)),0,IF(AND(Oprávnené_výdavky_obnova!DG199&gt;=0.1,J197&gt;=0.1),1,0)))</f>
        <v/>
      </c>
      <c r="AH197" s="164" t="str">
        <f t="array" ref="AH197">IF($D197="","",IF(AND(K197&gt;=0.1,I197="nie",Oprávnené_výdavky_obnova!DH199&gt;=0.1,OR($K$11=Smrek)),0,IF(AND(Oprávnené_výdavky_obnova!DH199&gt;=0.1,K197&gt;=0.1),1,0)))</f>
        <v/>
      </c>
      <c r="AI197" s="164" t="str">
        <f t="array" ref="AI197">IF($D197="","",IF(AND(L197&gt;=0.1,I197="nie",Oprávnené_výdavky_obnova!DI199&gt;=0.1,OR($L$11=Smrek)),0,IF(AND(Oprávnené_výdavky_obnova!DI199&gt;=0.1,L197&gt;=0.1),1,0)))</f>
        <v/>
      </c>
      <c r="AJ197" s="164" t="str">
        <f t="array" ref="AJ197">IF($D197="","",IF(AND(M197&gt;=0.1,I197="nie",Oprávnené_výdavky_obnova!DJ199&gt;=0.1,OR($M$11=Smrek)),0,IF(AND(Oprávnené_výdavky_obnova!DJ199&gt;=0.1,M197&gt;=0.1),1,0)))</f>
        <v/>
      </c>
      <c r="AK197" s="164" t="str">
        <f t="array" ref="AK197">IF($D197="","",IF(AND(N197&gt;=0.1,I197="nie",Oprávnené_výdavky_obnova!DK199&gt;=0.1,OR($N$11=Smrek)),0,IF(AND(Oprávnené_výdavky_obnova!DK199&gt;=0.1,N197&gt;=0.1),1,0)))</f>
        <v/>
      </c>
      <c r="AL197" s="164" t="str">
        <f t="array" ref="AL197">IF($D197="","",IF(AND(O197&gt;=0.1,I197="nie",Oprávnené_výdavky_obnova!DL199&gt;=0.1,OR($O$11=Smrek)),0,IF(AND(Oprávnené_výdavky_obnova!DL199&gt;=0.1,O197&gt;=0.1),1,0)))</f>
        <v/>
      </c>
      <c r="AM197" s="164" t="str">
        <f t="array" ref="AM197">IF($D197="","",IF(AND(P197&gt;=0.1,I197="nie",Oprávnené_výdavky_obnova!DM199&gt;=0.1,OR($P$11=Smrek)),0,IF(AND(Oprávnené_výdavky_obnova!DM199&gt;=0.1,P197&gt;=0.1),1,0)))</f>
        <v/>
      </c>
      <c r="AN197" s="164" t="str">
        <f t="array" ref="AN197">IF($D197="","",IF(AND(Q197&gt;=0.1,I197="nie",Oprávnené_výdavky_obnova!DN199&gt;=0.1,OR($Q$11=Smrek)),0,IF(AND(Oprávnené_výdavky_obnova!DN199&gt;=0.1,Q197&gt;=0.1),1,0)))</f>
        <v/>
      </c>
      <c r="AO197" s="164" t="str">
        <f t="array" ref="AO197">IF($D197="","",IF(AND(R197&gt;=0.1,I197="nie",Oprávnené_výdavky_obnova!DO199&gt;=0.1,OR($R$11=Smrek)),0,IF(AND(Oprávnené_výdavky_obnova!DO199&gt;=0.1,R197&gt;=0.1),1,0)))</f>
        <v/>
      </c>
      <c r="AP197" s="164" t="str">
        <f t="array" ref="AP197">IF($D197="","",IF(AND(S197&gt;=0.1,I197="nie",Oprávnené_výdavky_obnova!DP199&gt;=0.1,OR($S$11=Smrek)),0,IF(AND(Oprávnené_výdavky_obnova!DP199&gt;=0.1,S197&gt;=0.1),1,0)))</f>
        <v/>
      </c>
      <c r="AQ197" s="164">
        <f t="shared" si="18"/>
        <v>0</v>
      </c>
      <c r="AR197" s="132">
        <f t="shared" si="19"/>
        <v>0</v>
      </c>
      <c r="AS197" s="132" t="str">
        <f t="shared" si="20"/>
        <v/>
      </c>
      <c r="AT197" s="164">
        <f>IF(AND(J197="",OR(Oprávnené_výdavky_obnova!CW199&gt;0,Oprávnené_výdavky_obnova!DG199&gt;0)),1,0)</f>
        <v>0</v>
      </c>
      <c r="AU197" s="164">
        <f>IF(AND(K197="",OR(Oprávnené_výdavky_obnova!CX199&gt;0,Oprávnené_výdavky_obnova!DH199&gt;0)),1,0)</f>
        <v>0</v>
      </c>
      <c r="AV197" s="164">
        <f>IF(AND(L197="",OR(Oprávnené_výdavky_obnova!CY199&gt;0,Oprávnené_výdavky_obnova!DI199&gt;0)),1,0)</f>
        <v>0</v>
      </c>
      <c r="AW197" s="164">
        <f>IF(AND(M197="",OR(Oprávnené_výdavky_obnova!CZ199&gt;0,Oprávnené_výdavky_obnova!DJ199&gt;0)),1,0)</f>
        <v>0</v>
      </c>
      <c r="AX197" s="164">
        <f>IF(AND(N197="",OR(Oprávnené_výdavky_obnova!DA199&gt;0,Oprávnené_výdavky_obnova!DK199&gt;0)),1,0)</f>
        <v>0</v>
      </c>
      <c r="AY197" s="164">
        <f>IF(AND(O197="",OR(Oprávnené_výdavky_obnova!DB199&gt;0,Oprávnené_výdavky_obnova!DL199&gt;0)),1,0)</f>
        <v>0</v>
      </c>
      <c r="AZ197" s="164">
        <f>IF(AND(P197="",OR(Oprávnené_výdavky_obnova!DC199&gt;0,Oprávnené_výdavky_obnova!DM199&gt;0)),1,0)</f>
        <v>0</v>
      </c>
      <c r="BA197" s="164">
        <f>IF(AND(Q197="",OR(Oprávnené_výdavky_obnova!DD199&gt;0,Oprávnené_výdavky_obnova!DN199&gt;0)),1,0)</f>
        <v>0</v>
      </c>
      <c r="BB197" s="164">
        <f>IF(AND(R197="",OR(Oprávnené_výdavky_obnova!DE199&gt;0,Oprávnené_výdavky_obnova!DO199&gt;0)),1,0)</f>
        <v>0</v>
      </c>
      <c r="BC197" s="164">
        <f>IF(AND(S197="",OR(Oprávnené_výdavky_obnova!DF199&gt;0,Oprávnené_výdavky_obnova!DP199&gt;0)),1,0)</f>
        <v>0</v>
      </c>
      <c r="BE197" s="132">
        <f t="array" ref="BE197">IF(AND($J$13=Smrek,OR(V197&gt;=0.3,AG197&gt;=0.1)),1,0)</f>
        <v>0</v>
      </c>
      <c r="BF197" s="132">
        <f t="array" ref="BF197">IF(AND($JK197=Smrek,OR(W197&gt;=0.3,AH197&gt;=0.1)),1,0)</f>
        <v>0</v>
      </c>
      <c r="BG197" s="132">
        <f t="array" ref="BG197">IF(AND($L$13=Smrek,OR(X197&gt;=0.3,AI197&gt;=0.1)),1,0)</f>
        <v>0</v>
      </c>
      <c r="BH197" s="132">
        <f t="array" ref="BH197">IF(AND($M$13=Smrek,OR(Y197&gt;=0.3,AJ197&gt;=0.1)),1,0)</f>
        <v>0</v>
      </c>
      <c r="BI197" s="132">
        <f t="array" ref="BI197">IF(AND($N$13=Smrek,OR(Z197&gt;=0.3,AK197&gt;=0.1)),1,0)</f>
        <v>0</v>
      </c>
      <c r="BJ197" s="132">
        <f t="array" ref="BJ197">IF(AND($O$13=Smrek,OR(AA197&gt;=0.3,AL197&gt;=0.1)),1,0)</f>
        <v>0</v>
      </c>
      <c r="BK197" s="132">
        <f t="array" ref="BK197">IF(AND($P$13=Smrek,OR(AB197&gt;=0.3,AM197&gt;=0.1)),1,0)</f>
        <v>0</v>
      </c>
      <c r="BL197" s="132">
        <f t="array" ref="BL197">IF(AND($Q$13=Smrek,OR(AC197&gt;=0.3,AN197&gt;=0.1)),1,0)</f>
        <v>0</v>
      </c>
      <c r="BM197" s="132">
        <f t="array" ref="BM197">IF(AND($R$13=Smrek,OR(AD197&gt;=0.3,AO197&gt;=0.1)),1,0)</f>
        <v>0</v>
      </c>
      <c r="BN197" s="132">
        <f t="array" ref="BN197">IF(AND($S$13=Smrek,OR(AE197&gt;=0.3,AP197&gt;=0.1)),1,0)</f>
        <v>0</v>
      </c>
      <c r="BO197" s="206" t="str">
        <f t="shared" si="21"/>
        <v/>
      </c>
    </row>
    <row r="198" spans="1:67" ht="17.100000000000001" customHeight="1" x14ac:dyDescent="0.25">
      <c r="A198" s="144">
        <v>186</v>
      </c>
      <c r="B198" s="180" t="str">
        <f>IF(Oprávnené_výdavky_obnova!AL200="","",Oprávnené_výdavky_obnova!AN200)</f>
        <v/>
      </c>
      <c r="C198" s="181" t="str">
        <f>IF(Oprávnené_výdavky_obnova!AL200="","",Oprávnené_výdavky_obnova!B200)</f>
        <v/>
      </c>
      <c r="D198" s="182" t="str">
        <f>IF(Oprávnené_výdavky_obnova!AL200="","",Oprávnené_výdavky_obnova!AO200)</f>
        <v/>
      </c>
      <c r="E198" s="182" t="str">
        <f>IF(Oprávnené_výdavky_obnova!AL200="","",Oprávnené_výdavky_obnova!AP200)</f>
        <v/>
      </c>
      <c r="F198" s="182" t="str">
        <f>IF(Oprávnené_výdavky_obnova!AL200="","",Oprávnené_výdavky_obnova!AQ200)</f>
        <v/>
      </c>
      <c r="G198" s="183" t="str">
        <f>IF(Oprávnené_výdavky_obnova!AL200="","",Oprávnené_výdavky_obnova!I200)</f>
        <v/>
      </c>
      <c r="H198" s="208" t="str">
        <f>IF(D198="","",SUMIFS(Oprávnené_výdavky_obnova!$K$15:$K$214,JPRL,BO198,Oprávnené_výdavky_obnova!$J$15:$J$214,Oprávnené_výdavky_obnova!$CC$8)+SUMIFS(Oprávnené_výdavky_obnova!$K$15:$K$214,JPRL,BO198,Oprávnené_výdavky_obnova!$J$15:$J$214,Oprávnené_výdavky_obnova!$CC$9))</f>
        <v/>
      </c>
      <c r="I198" s="179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32">
        <f t="array" ref="T198">IF(AND(D198&lt;&gt;"",OR($J$11=Smrek,$K$11=Smrek,$L$11=Smrek,$M$11=Smrek,$N$11=Smrek,$O$11=Smrek,$P$11=Smrek,$Q$11=Smrek,$R$11=Smrek,$S$11=Smrek)),1,0)</f>
        <v>0</v>
      </c>
      <c r="U198" s="132">
        <f t="shared" si="16"/>
        <v>0</v>
      </c>
      <c r="V198" s="164" t="str">
        <f t="array" ref="V198">IF($D198="","",IF(AND(J198&gt;=0.3,I198="nie",Oprávnené_výdavky_obnova!DG200&gt;=0.3,OR($J$11=Smrek)),0,IF(AND(Oprávnené_výdavky_obnova!DG200&gt;=0.3,J198&gt;=0.3),1,0)))</f>
        <v/>
      </c>
      <c r="W198" s="164" t="str">
        <f t="array" ref="W198">IF($D198="","",IF(AND(K198&gt;=0.3,I198="nie",Oprávnené_výdavky_obnova!DH200&gt;=0.3,OR($K$11=Smrek)),0,IF(AND(Oprávnené_výdavky_obnova!DH200&gt;=0.3,K198&gt;=0.3),1,0)))</f>
        <v/>
      </c>
      <c r="X198" s="164" t="str">
        <f t="array" ref="X198">IF($D198="","",IF(AND(L198&gt;=0.3,I198="nie",Oprávnené_výdavky_obnova!DI200&gt;=0.3,OR($L$11=Smrek)),0,IF(AND(Oprávnené_výdavky_obnova!DI200&gt;=0.3,L198&gt;=0.3),1,0)))</f>
        <v/>
      </c>
      <c r="Y198" s="164" t="str">
        <f t="array" ref="Y198">IF($D198="","",IF(AND(M198&gt;=0.3,I198="nie",Oprávnené_výdavky_obnova!DJ200&gt;=0.3,OR($M$11=Smrek)),0,IF(AND(Oprávnené_výdavky_obnova!DJ200&gt;=0.3,M198&gt;=0.3),1,0)))</f>
        <v/>
      </c>
      <c r="Z198" s="164" t="str">
        <f t="array" ref="Z198">IF($D198="","",IF(AND(N198&gt;=0.3,I198="nie",Oprávnené_výdavky_obnova!DK200&gt;=0.3,OR($N$11=Smrek)),0,IF(AND(Oprávnené_výdavky_obnova!DK200&gt;=0.3,N198&gt;=0.3),1,0)))</f>
        <v/>
      </c>
      <c r="AA198" s="164" t="str">
        <f t="array" ref="AA198">IF($D198="","",IF(AND(O198&gt;=0.3,I198="nie",Oprávnené_výdavky_obnova!DL200&gt;=0.3,OR($O$11=Smrek)),0,IF(AND(Oprávnené_výdavky_obnova!DL200&gt;=0.3,O198&gt;=0.3),1,0)))</f>
        <v/>
      </c>
      <c r="AB198" s="164" t="str">
        <f t="array" ref="AB198">IF($D198="","",IF(AND(P198&gt;=0.3,I198="nie",Oprávnené_výdavky_obnova!DM200&gt;=0.3,OR($P$11=Smrek)),0,IF(AND(Oprávnené_výdavky_obnova!DM200&gt;=0.3,P198&gt;=0.3),1,0)))</f>
        <v/>
      </c>
      <c r="AC198" s="164" t="str">
        <f t="array" ref="AC198">IF($D198="","",IF(AND(Q198&gt;=0.3,I198="nie",Oprávnené_výdavky_obnova!DN200&gt;=0.3,OR($Q$11=Smrek)),0,IF(AND(Oprávnené_výdavky_obnova!DN200&gt;=0.3,Q198&gt;=0.3),1,0)))</f>
        <v/>
      </c>
      <c r="AD198" s="164" t="str">
        <f t="array" ref="AD198">IF($D198="","",IF(AND(R198&gt;=0.3,I198="nie",Oprávnené_výdavky_obnova!DO200&gt;=0.3,OR($R$11=Smrek)),0,IF(AND(Oprávnené_výdavky_obnova!DO200&gt;=0.3,R198&gt;=0.3),1,0)))</f>
        <v/>
      </c>
      <c r="AE198" s="164" t="str">
        <f t="array" ref="AE198">IF($D198="","",IF(AND(S198&gt;=0.3,I198="nie",Oprávnené_výdavky_obnova!DP200&gt;=0.3,OR($S$11=Smrek)),0,IF(AND(Oprávnené_výdavky_obnova!DP200&gt;=0.3,S198&gt;=0.3),1,0)))</f>
        <v/>
      </c>
      <c r="AF198" s="164">
        <f t="shared" si="17"/>
        <v>0</v>
      </c>
      <c r="AG198" s="164" t="str">
        <f t="array" ref="AG198">IF($D198="","",IF(AND(J198&gt;=0.1,I198="nie",Oprávnené_výdavky_obnova!DG200&gt;=0.1,OR($J$11=Smrek)),0,IF(AND(Oprávnené_výdavky_obnova!DG200&gt;=0.1,J198&gt;=0.1),1,0)))</f>
        <v/>
      </c>
      <c r="AH198" s="164" t="str">
        <f t="array" ref="AH198">IF($D198="","",IF(AND(K198&gt;=0.1,I198="nie",Oprávnené_výdavky_obnova!DH200&gt;=0.1,OR($K$11=Smrek)),0,IF(AND(Oprávnené_výdavky_obnova!DH200&gt;=0.1,K198&gt;=0.1),1,0)))</f>
        <v/>
      </c>
      <c r="AI198" s="164" t="str">
        <f t="array" ref="AI198">IF($D198="","",IF(AND(L198&gt;=0.1,I198="nie",Oprávnené_výdavky_obnova!DI200&gt;=0.1,OR($L$11=Smrek)),0,IF(AND(Oprávnené_výdavky_obnova!DI200&gt;=0.1,L198&gt;=0.1),1,0)))</f>
        <v/>
      </c>
      <c r="AJ198" s="164" t="str">
        <f t="array" ref="AJ198">IF($D198="","",IF(AND(M198&gt;=0.1,I198="nie",Oprávnené_výdavky_obnova!DJ200&gt;=0.1,OR($M$11=Smrek)),0,IF(AND(Oprávnené_výdavky_obnova!DJ200&gt;=0.1,M198&gt;=0.1),1,0)))</f>
        <v/>
      </c>
      <c r="AK198" s="164" t="str">
        <f t="array" ref="AK198">IF($D198="","",IF(AND(N198&gt;=0.1,I198="nie",Oprávnené_výdavky_obnova!DK200&gt;=0.1,OR($N$11=Smrek)),0,IF(AND(Oprávnené_výdavky_obnova!DK200&gt;=0.1,N198&gt;=0.1),1,0)))</f>
        <v/>
      </c>
      <c r="AL198" s="164" t="str">
        <f t="array" ref="AL198">IF($D198="","",IF(AND(O198&gt;=0.1,I198="nie",Oprávnené_výdavky_obnova!DL200&gt;=0.1,OR($O$11=Smrek)),0,IF(AND(Oprávnené_výdavky_obnova!DL200&gt;=0.1,O198&gt;=0.1),1,0)))</f>
        <v/>
      </c>
      <c r="AM198" s="164" t="str">
        <f t="array" ref="AM198">IF($D198="","",IF(AND(P198&gt;=0.1,I198="nie",Oprávnené_výdavky_obnova!DM200&gt;=0.1,OR($P$11=Smrek)),0,IF(AND(Oprávnené_výdavky_obnova!DM200&gt;=0.1,P198&gt;=0.1),1,0)))</f>
        <v/>
      </c>
      <c r="AN198" s="164" t="str">
        <f t="array" ref="AN198">IF($D198="","",IF(AND(Q198&gt;=0.1,I198="nie",Oprávnené_výdavky_obnova!DN200&gt;=0.1,OR($Q$11=Smrek)),0,IF(AND(Oprávnené_výdavky_obnova!DN200&gt;=0.1,Q198&gt;=0.1),1,0)))</f>
        <v/>
      </c>
      <c r="AO198" s="164" t="str">
        <f t="array" ref="AO198">IF($D198="","",IF(AND(R198&gt;=0.1,I198="nie",Oprávnené_výdavky_obnova!DO200&gt;=0.1,OR($R$11=Smrek)),0,IF(AND(Oprávnené_výdavky_obnova!DO200&gt;=0.1,R198&gt;=0.1),1,0)))</f>
        <v/>
      </c>
      <c r="AP198" s="164" t="str">
        <f t="array" ref="AP198">IF($D198="","",IF(AND(S198&gt;=0.1,I198="nie",Oprávnené_výdavky_obnova!DP200&gt;=0.1,OR($S$11=Smrek)),0,IF(AND(Oprávnené_výdavky_obnova!DP200&gt;=0.1,S198&gt;=0.1),1,0)))</f>
        <v/>
      </c>
      <c r="AQ198" s="164">
        <f t="shared" si="18"/>
        <v>0</v>
      </c>
      <c r="AR198" s="132">
        <f t="shared" si="19"/>
        <v>0</v>
      </c>
      <c r="AS198" s="132" t="str">
        <f t="shared" si="20"/>
        <v/>
      </c>
      <c r="AT198" s="164">
        <f>IF(AND(J198="",OR(Oprávnené_výdavky_obnova!CW200&gt;0,Oprávnené_výdavky_obnova!DG200&gt;0)),1,0)</f>
        <v>0</v>
      </c>
      <c r="AU198" s="164">
        <f>IF(AND(K198="",OR(Oprávnené_výdavky_obnova!CX200&gt;0,Oprávnené_výdavky_obnova!DH200&gt;0)),1,0)</f>
        <v>0</v>
      </c>
      <c r="AV198" s="164">
        <f>IF(AND(L198="",OR(Oprávnené_výdavky_obnova!CY200&gt;0,Oprávnené_výdavky_obnova!DI200&gt;0)),1,0)</f>
        <v>0</v>
      </c>
      <c r="AW198" s="164">
        <f>IF(AND(M198="",OR(Oprávnené_výdavky_obnova!CZ200&gt;0,Oprávnené_výdavky_obnova!DJ200&gt;0)),1,0)</f>
        <v>0</v>
      </c>
      <c r="AX198" s="164">
        <f>IF(AND(N198="",OR(Oprávnené_výdavky_obnova!DA200&gt;0,Oprávnené_výdavky_obnova!DK200&gt;0)),1,0)</f>
        <v>0</v>
      </c>
      <c r="AY198" s="164">
        <f>IF(AND(O198="",OR(Oprávnené_výdavky_obnova!DB200&gt;0,Oprávnené_výdavky_obnova!DL200&gt;0)),1,0)</f>
        <v>0</v>
      </c>
      <c r="AZ198" s="164">
        <f>IF(AND(P198="",OR(Oprávnené_výdavky_obnova!DC200&gt;0,Oprávnené_výdavky_obnova!DM200&gt;0)),1,0)</f>
        <v>0</v>
      </c>
      <c r="BA198" s="164">
        <f>IF(AND(Q198="",OR(Oprávnené_výdavky_obnova!DD200&gt;0,Oprávnené_výdavky_obnova!DN200&gt;0)),1,0)</f>
        <v>0</v>
      </c>
      <c r="BB198" s="164">
        <f>IF(AND(R198="",OR(Oprávnené_výdavky_obnova!DE200&gt;0,Oprávnené_výdavky_obnova!DO200&gt;0)),1,0)</f>
        <v>0</v>
      </c>
      <c r="BC198" s="164">
        <f>IF(AND(S198="",OR(Oprávnené_výdavky_obnova!DF200&gt;0,Oprávnené_výdavky_obnova!DP200&gt;0)),1,0)</f>
        <v>0</v>
      </c>
      <c r="BE198" s="132">
        <f t="array" ref="BE198">IF(AND($J$13=Smrek,OR(V198&gt;=0.3,AG198&gt;=0.1)),1,0)</f>
        <v>0</v>
      </c>
      <c r="BF198" s="132">
        <f t="array" ref="BF198">IF(AND($JK198=Smrek,OR(W198&gt;=0.3,AH198&gt;=0.1)),1,0)</f>
        <v>0</v>
      </c>
      <c r="BG198" s="132">
        <f t="array" ref="BG198">IF(AND($L$13=Smrek,OR(X198&gt;=0.3,AI198&gt;=0.1)),1,0)</f>
        <v>0</v>
      </c>
      <c r="BH198" s="132">
        <f t="array" ref="BH198">IF(AND($M$13=Smrek,OR(Y198&gt;=0.3,AJ198&gt;=0.1)),1,0)</f>
        <v>0</v>
      </c>
      <c r="BI198" s="132">
        <f t="array" ref="BI198">IF(AND($N$13=Smrek,OR(Z198&gt;=0.3,AK198&gt;=0.1)),1,0)</f>
        <v>0</v>
      </c>
      <c r="BJ198" s="132">
        <f t="array" ref="BJ198">IF(AND($O$13=Smrek,OR(AA198&gt;=0.3,AL198&gt;=0.1)),1,0)</f>
        <v>0</v>
      </c>
      <c r="BK198" s="132">
        <f t="array" ref="BK198">IF(AND($P$13=Smrek,OR(AB198&gt;=0.3,AM198&gt;=0.1)),1,0)</f>
        <v>0</v>
      </c>
      <c r="BL198" s="132">
        <f t="array" ref="BL198">IF(AND($Q$13=Smrek,OR(AC198&gt;=0.3,AN198&gt;=0.1)),1,0)</f>
        <v>0</v>
      </c>
      <c r="BM198" s="132">
        <f t="array" ref="BM198">IF(AND($R$13=Smrek,OR(AD198&gt;=0.3,AO198&gt;=0.1)),1,0)</f>
        <v>0</v>
      </c>
      <c r="BN198" s="132">
        <f t="array" ref="BN198">IF(AND($S$13=Smrek,OR(AE198&gt;=0.3,AP198&gt;=0.1)),1,0)</f>
        <v>0</v>
      </c>
      <c r="BO198" s="206" t="str">
        <f t="shared" si="21"/>
        <v/>
      </c>
    </row>
    <row r="199" spans="1:67" ht="17.100000000000001" customHeight="1" x14ac:dyDescent="0.25">
      <c r="A199" s="144">
        <v>187</v>
      </c>
      <c r="B199" s="180" t="str">
        <f>IF(Oprávnené_výdavky_obnova!AL201="","",Oprávnené_výdavky_obnova!AN201)</f>
        <v/>
      </c>
      <c r="C199" s="181" t="str">
        <f>IF(Oprávnené_výdavky_obnova!AL201="","",Oprávnené_výdavky_obnova!B201)</f>
        <v/>
      </c>
      <c r="D199" s="182" t="str">
        <f>IF(Oprávnené_výdavky_obnova!AL201="","",Oprávnené_výdavky_obnova!AO201)</f>
        <v/>
      </c>
      <c r="E199" s="182" t="str">
        <f>IF(Oprávnené_výdavky_obnova!AL201="","",Oprávnené_výdavky_obnova!AP201)</f>
        <v/>
      </c>
      <c r="F199" s="182" t="str">
        <f>IF(Oprávnené_výdavky_obnova!AL201="","",Oprávnené_výdavky_obnova!AQ201)</f>
        <v/>
      </c>
      <c r="G199" s="183" t="str">
        <f>IF(Oprávnené_výdavky_obnova!AL201="","",Oprávnené_výdavky_obnova!I201)</f>
        <v/>
      </c>
      <c r="H199" s="208" t="str">
        <f>IF(D199="","",SUMIFS(Oprávnené_výdavky_obnova!$K$15:$K$214,JPRL,BO199,Oprávnené_výdavky_obnova!$J$15:$J$214,Oprávnené_výdavky_obnova!$CC$8)+SUMIFS(Oprávnené_výdavky_obnova!$K$15:$K$214,JPRL,BO199,Oprávnené_výdavky_obnova!$J$15:$J$214,Oprávnené_výdavky_obnova!$CC$9))</f>
        <v/>
      </c>
      <c r="I199" s="179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32">
        <f t="array" ref="T199">IF(AND(D199&lt;&gt;"",OR($J$11=Smrek,$K$11=Smrek,$L$11=Smrek,$M$11=Smrek,$N$11=Smrek,$O$11=Smrek,$P$11=Smrek,$Q$11=Smrek,$R$11=Smrek,$S$11=Smrek)),1,0)</f>
        <v>0</v>
      </c>
      <c r="U199" s="132">
        <f t="shared" si="16"/>
        <v>0</v>
      </c>
      <c r="V199" s="164" t="str">
        <f t="array" ref="V199">IF($D199="","",IF(AND(J199&gt;=0.3,I199="nie",Oprávnené_výdavky_obnova!DG201&gt;=0.3,OR($J$11=Smrek)),0,IF(AND(Oprávnené_výdavky_obnova!DG201&gt;=0.3,J199&gt;=0.3),1,0)))</f>
        <v/>
      </c>
      <c r="W199" s="164" t="str">
        <f t="array" ref="W199">IF($D199="","",IF(AND(K199&gt;=0.3,I199="nie",Oprávnené_výdavky_obnova!DH201&gt;=0.3,OR($K$11=Smrek)),0,IF(AND(Oprávnené_výdavky_obnova!DH201&gt;=0.3,K199&gt;=0.3),1,0)))</f>
        <v/>
      </c>
      <c r="X199" s="164" t="str">
        <f t="array" ref="X199">IF($D199="","",IF(AND(L199&gt;=0.3,I199="nie",Oprávnené_výdavky_obnova!DI201&gt;=0.3,OR($L$11=Smrek)),0,IF(AND(Oprávnené_výdavky_obnova!DI201&gt;=0.3,L199&gt;=0.3),1,0)))</f>
        <v/>
      </c>
      <c r="Y199" s="164" t="str">
        <f t="array" ref="Y199">IF($D199="","",IF(AND(M199&gt;=0.3,I199="nie",Oprávnené_výdavky_obnova!DJ201&gt;=0.3,OR($M$11=Smrek)),0,IF(AND(Oprávnené_výdavky_obnova!DJ201&gt;=0.3,M199&gt;=0.3),1,0)))</f>
        <v/>
      </c>
      <c r="Z199" s="164" t="str">
        <f t="array" ref="Z199">IF($D199="","",IF(AND(N199&gt;=0.3,I199="nie",Oprávnené_výdavky_obnova!DK201&gt;=0.3,OR($N$11=Smrek)),0,IF(AND(Oprávnené_výdavky_obnova!DK201&gt;=0.3,N199&gt;=0.3),1,0)))</f>
        <v/>
      </c>
      <c r="AA199" s="164" t="str">
        <f t="array" ref="AA199">IF($D199="","",IF(AND(O199&gt;=0.3,I199="nie",Oprávnené_výdavky_obnova!DL201&gt;=0.3,OR($O$11=Smrek)),0,IF(AND(Oprávnené_výdavky_obnova!DL201&gt;=0.3,O199&gt;=0.3),1,0)))</f>
        <v/>
      </c>
      <c r="AB199" s="164" t="str">
        <f t="array" ref="AB199">IF($D199="","",IF(AND(P199&gt;=0.3,I199="nie",Oprávnené_výdavky_obnova!DM201&gt;=0.3,OR($P$11=Smrek)),0,IF(AND(Oprávnené_výdavky_obnova!DM201&gt;=0.3,P199&gt;=0.3),1,0)))</f>
        <v/>
      </c>
      <c r="AC199" s="164" t="str">
        <f t="array" ref="AC199">IF($D199="","",IF(AND(Q199&gt;=0.3,I199="nie",Oprávnené_výdavky_obnova!DN201&gt;=0.3,OR($Q$11=Smrek)),0,IF(AND(Oprávnené_výdavky_obnova!DN201&gt;=0.3,Q199&gt;=0.3),1,0)))</f>
        <v/>
      </c>
      <c r="AD199" s="164" t="str">
        <f t="array" ref="AD199">IF($D199="","",IF(AND(R199&gt;=0.3,I199="nie",Oprávnené_výdavky_obnova!DO201&gt;=0.3,OR($R$11=Smrek)),0,IF(AND(Oprávnené_výdavky_obnova!DO201&gt;=0.3,R199&gt;=0.3),1,0)))</f>
        <v/>
      </c>
      <c r="AE199" s="164" t="str">
        <f t="array" ref="AE199">IF($D199="","",IF(AND(S199&gt;=0.3,I199="nie",Oprávnené_výdavky_obnova!DP201&gt;=0.3,OR($S$11=Smrek)),0,IF(AND(Oprávnené_výdavky_obnova!DP201&gt;=0.3,S199&gt;=0.3),1,0)))</f>
        <v/>
      </c>
      <c r="AF199" s="164">
        <f t="shared" si="17"/>
        <v>0</v>
      </c>
      <c r="AG199" s="164" t="str">
        <f t="array" ref="AG199">IF($D199="","",IF(AND(J199&gt;=0.1,I199="nie",Oprávnené_výdavky_obnova!DG201&gt;=0.1,OR($J$11=Smrek)),0,IF(AND(Oprávnené_výdavky_obnova!DG201&gt;=0.1,J199&gt;=0.1),1,0)))</f>
        <v/>
      </c>
      <c r="AH199" s="164" t="str">
        <f t="array" ref="AH199">IF($D199="","",IF(AND(K199&gt;=0.1,I199="nie",Oprávnené_výdavky_obnova!DH201&gt;=0.1,OR($K$11=Smrek)),0,IF(AND(Oprávnené_výdavky_obnova!DH201&gt;=0.1,K199&gt;=0.1),1,0)))</f>
        <v/>
      </c>
      <c r="AI199" s="164" t="str">
        <f t="array" ref="AI199">IF($D199="","",IF(AND(L199&gt;=0.1,I199="nie",Oprávnené_výdavky_obnova!DI201&gt;=0.1,OR($L$11=Smrek)),0,IF(AND(Oprávnené_výdavky_obnova!DI201&gt;=0.1,L199&gt;=0.1),1,0)))</f>
        <v/>
      </c>
      <c r="AJ199" s="164" t="str">
        <f t="array" ref="AJ199">IF($D199="","",IF(AND(M199&gt;=0.1,I199="nie",Oprávnené_výdavky_obnova!DJ201&gt;=0.1,OR($M$11=Smrek)),0,IF(AND(Oprávnené_výdavky_obnova!DJ201&gt;=0.1,M199&gt;=0.1),1,0)))</f>
        <v/>
      </c>
      <c r="AK199" s="164" t="str">
        <f t="array" ref="AK199">IF($D199="","",IF(AND(N199&gt;=0.1,I199="nie",Oprávnené_výdavky_obnova!DK201&gt;=0.1,OR($N$11=Smrek)),0,IF(AND(Oprávnené_výdavky_obnova!DK201&gt;=0.1,N199&gt;=0.1),1,0)))</f>
        <v/>
      </c>
      <c r="AL199" s="164" t="str">
        <f t="array" ref="AL199">IF($D199="","",IF(AND(O199&gt;=0.1,I199="nie",Oprávnené_výdavky_obnova!DL201&gt;=0.1,OR($O$11=Smrek)),0,IF(AND(Oprávnené_výdavky_obnova!DL201&gt;=0.1,O199&gt;=0.1),1,0)))</f>
        <v/>
      </c>
      <c r="AM199" s="164" t="str">
        <f t="array" ref="AM199">IF($D199="","",IF(AND(P199&gt;=0.1,I199="nie",Oprávnené_výdavky_obnova!DM201&gt;=0.1,OR($P$11=Smrek)),0,IF(AND(Oprávnené_výdavky_obnova!DM201&gt;=0.1,P199&gt;=0.1),1,0)))</f>
        <v/>
      </c>
      <c r="AN199" s="164" t="str">
        <f t="array" ref="AN199">IF($D199="","",IF(AND(Q199&gt;=0.1,I199="nie",Oprávnené_výdavky_obnova!DN201&gt;=0.1,OR($Q$11=Smrek)),0,IF(AND(Oprávnené_výdavky_obnova!DN201&gt;=0.1,Q199&gt;=0.1),1,0)))</f>
        <v/>
      </c>
      <c r="AO199" s="164" t="str">
        <f t="array" ref="AO199">IF($D199="","",IF(AND(R199&gt;=0.1,I199="nie",Oprávnené_výdavky_obnova!DO201&gt;=0.1,OR($R$11=Smrek)),0,IF(AND(Oprávnené_výdavky_obnova!DO201&gt;=0.1,R199&gt;=0.1),1,0)))</f>
        <v/>
      </c>
      <c r="AP199" s="164" t="str">
        <f t="array" ref="AP199">IF($D199="","",IF(AND(S199&gt;=0.1,I199="nie",Oprávnené_výdavky_obnova!DP201&gt;=0.1,OR($S$11=Smrek)),0,IF(AND(Oprávnené_výdavky_obnova!DP201&gt;=0.1,S199&gt;=0.1),1,0)))</f>
        <v/>
      </c>
      <c r="AQ199" s="164">
        <f t="shared" si="18"/>
        <v>0</v>
      </c>
      <c r="AR199" s="132">
        <f t="shared" si="19"/>
        <v>0</v>
      </c>
      <c r="AS199" s="132" t="str">
        <f t="shared" si="20"/>
        <v/>
      </c>
      <c r="AT199" s="164">
        <f>IF(AND(J199="",OR(Oprávnené_výdavky_obnova!CW201&gt;0,Oprávnené_výdavky_obnova!DG201&gt;0)),1,0)</f>
        <v>0</v>
      </c>
      <c r="AU199" s="164">
        <f>IF(AND(K199="",OR(Oprávnené_výdavky_obnova!CX201&gt;0,Oprávnené_výdavky_obnova!DH201&gt;0)),1,0)</f>
        <v>0</v>
      </c>
      <c r="AV199" s="164">
        <f>IF(AND(L199="",OR(Oprávnené_výdavky_obnova!CY201&gt;0,Oprávnené_výdavky_obnova!DI201&gt;0)),1,0)</f>
        <v>0</v>
      </c>
      <c r="AW199" s="164">
        <f>IF(AND(M199="",OR(Oprávnené_výdavky_obnova!CZ201&gt;0,Oprávnené_výdavky_obnova!DJ201&gt;0)),1,0)</f>
        <v>0</v>
      </c>
      <c r="AX199" s="164">
        <f>IF(AND(N199="",OR(Oprávnené_výdavky_obnova!DA201&gt;0,Oprávnené_výdavky_obnova!DK201&gt;0)),1,0)</f>
        <v>0</v>
      </c>
      <c r="AY199" s="164">
        <f>IF(AND(O199="",OR(Oprávnené_výdavky_obnova!DB201&gt;0,Oprávnené_výdavky_obnova!DL201&gt;0)),1,0)</f>
        <v>0</v>
      </c>
      <c r="AZ199" s="164">
        <f>IF(AND(P199="",OR(Oprávnené_výdavky_obnova!DC201&gt;0,Oprávnené_výdavky_obnova!DM201&gt;0)),1,0)</f>
        <v>0</v>
      </c>
      <c r="BA199" s="164">
        <f>IF(AND(Q199="",OR(Oprávnené_výdavky_obnova!DD201&gt;0,Oprávnené_výdavky_obnova!DN201&gt;0)),1,0)</f>
        <v>0</v>
      </c>
      <c r="BB199" s="164">
        <f>IF(AND(R199="",OR(Oprávnené_výdavky_obnova!DE201&gt;0,Oprávnené_výdavky_obnova!DO201&gt;0)),1,0)</f>
        <v>0</v>
      </c>
      <c r="BC199" s="164">
        <f>IF(AND(S199="",OR(Oprávnené_výdavky_obnova!DF201&gt;0,Oprávnené_výdavky_obnova!DP201&gt;0)),1,0)</f>
        <v>0</v>
      </c>
      <c r="BE199" s="132">
        <f t="array" ref="BE199">IF(AND($J$13=Smrek,OR(V199&gt;=0.3,AG199&gt;=0.1)),1,0)</f>
        <v>0</v>
      </c>
      <c r="BF199" s="132">
        <f t="array" ref="BF199">IF(AND($JK199=Smrek,OR(W199&gt;=0.3,AH199&gt;=0.1)),1,0)</f>
        <v>0</v>
      </c>
      <c r="BG199" s="132">
        <f t="array" ref="BG199">IF(AND($L$13=Smrek,OR(X199&gt;=0.3,AI199&gt;=0.1)),1,0)</f>
        <v>0</v>
      </c>
      <c r="BH199" s="132">
        <f t="array" ref="BH199">IF(AND($M$13=Smrek,OR(Y199&gt;=0.3,AJ199&gt;=0.1)),1,0)</f>
        <v>0</v>
      </c>
      <c r="BI199" s="132">
        <f t="array" ref="BI199">IF(AND($N$13=Smrek,OR(Z199&gt;=0.3,AK199&gt;=0.1)),1,0)</f>
        <v>0</v>
      </c>
      <c r="BJ199" s="132">
        <f t="array" ref="BJ199">IF(AND($O$13=Smrek,OR(AA199&gt;=0.3,AL199&gt;=0.1)),1,0)</f>
        <v>0</v>
      </c>
      <c r="BK199" s="132">
        <f t="array" ref="BK199">IF(AND($P$13=Smrek,OR(AB199&gt;=0.3,AM199&gt;=0.1)),1,0)</f>
        <v>0</v>
      </c>
      <c r="BL199" s="132">
        <f t="array" ref="BL199">IF(AND($Q$13=Smrek,OR(AC199&gt;=0.3,AN199&gt;=0.1)),1,0)</f>
        <v>0</v>
      </c>
      <c r="BM199" s="132">
        <f t="array" ref="BM199">IF(AND($R$13=Smrek,OR(AD199&gt;=0.3,AO199&gt;=0.1)),1,0)</f>
        <v>0</v>
      </c>
      <c r="BN199" s="132">
        <f t="array" ref="BN199">IF(AND($S$13=Smrek,OR(AE199&gt;=0.3,AP199&gt;=0.1)),1,0)</f>
        <v>0</v>
      </c>
      <c r="BO199" s="206" t="str">
        <f t="shared" si="21"/>
        <v/>
      </c>
    </row>
    <row r="200" spans="1:67" ht="17.100000000000001" customHeight="1" x14ac:dyDescent="0.25">
      <c r="A200" s="144">
        <v>188</v>
      </c>
      <c r="B200" s="180" t="str">
        <f>IF(Oprávnené_výdavky_obnova!AL202="","",Oprávnené_výdavky_obnova!AN202)</f>
        <v/>
      </c>
      <c r="C200" s="181" t="str">
        <f>IF(Oprávnené_výdavky_obnova!AL202="","",Oprávnené_výdavky_obnova!B202)</f>
        <v/>
      </c>
      <c r="D200" s="182" t="str">
        <f>IF(Oprávnené_výdavky_obnova!AL202="","",Oprávnené_výdavky_obnova!AO202)</f>
        <v/>
      </c>
      <c r="E200" s="182" t="str">
        <f>IF(Oprávnené_výdavky_obnova!AL202="","",Oprávnené_výdavky_obnova!AP202)</f>
        <v/>
      </c>
      <c r="F200" s="182" t="str">
        <f>IF(Oprávnené_výdavky_obnova!AL202="","",Oprávnené_výdavky_obnova!AQ202)</f>
        <v/>
      </c>
      <c r="G200" s="183" t="str">
        <f>IF(Oprávnené_výdavky_obnova!AL202="","",Oprávnené_výdavky_obnova!I202)</f>
        <v/>
      </c>
      <c r="H200" s="208" t="str">
        <f>IF(D200="","",SUMIFS(Oprávnené_výdavky_obnova!$K$15:$K$214,JPRL,BO200,Oprávnené_výdavky_obnova!$J$15:$J$214,Oprávnené_výdavky_obnova!$CC$8)+SUMIFS(Oprávnené_výdavky_obnova!$K$15:$K$214,JPRL,BO200,Oprávnené_výdavky_obnova!$J$15:$J$214,Oprávnené_výdavky_obnova!$CC$9))</f>
        <v/>
      </c>
      <c r="I200" s="179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32">
        <f t="array" ref="T200">IF(AND(D200&lt;&gt;"",OR($J$11=Smrek,$K$11=Smrek,$L$11=Smrek,$M$11=Smrek,$N$11=Smrek,$O$11=Smrek,$P$11=Smrek,$Q$11=Smrek,$R$11=Smrek,$S$11=Smrek)),1,0)</f>
        <v>0</v>
      </c>
      <c r="U200" s="132">
        <f t="shared" si="16"/>
        <v>0</v>
      </c>
      <c r="V200" s="164" t="str">
        <f t="array" ref="V200">IF($D200="","",IF(AND(J200&gt;=0.3,I200="nie",Oprávnené_výdavky_obnova!DG202&gt;=0.3,OR($J$11=Smrek)),0,IF(AND(Oprávnené_výdavky_obnova!DG202&gt;=0.3,J200&gt;=0.3),1,0)))</f>
        <v/>
      </c>
      <c r="W200" s="164" t="str">
        <f t="array" ref="W200">IF($D200="","",IF(AND(K200&gt;=0.3,I200="nie",Oprávnené_výdavky_obnova!DH202&gt;=0.3,OR($K$11=Smrek)),0,IF(AND(Oprávnené_výdavky_obnova!DH202&gt;=0.3,K200&gt;=0.3),1,0)))</f>
        <v/>
      </c>
      <c r="X200" s="164" t="str">
        <f t="array" ref="X200">IF($D200="","",IF(AND(L200&gt;=0.3,I200="nie",Oprávnené_výdavky_obnova!DI202&gt;=0.3,OR($L$11=Smrek)),0,IF(AND(Oprávnené_výdavky_obnova!DI202&gt;=0.3,L200&gt;=0.3),1,0)))</f>
        <v/>
      </c>
      <c r="Y200" s="164" t="str">
        <f t="array" ref="Y200">IF($D200="","",IF(AND(M200&gt;=0.3,I200="nie",Oprávnené_výdavky_obnova!DJ202&gt;=0.3,OR($M$11=Smrek)),0,IF(AND(Oprávnené_výdavky_obnova!DJ202&gt;=0.3,M200&gt;=0.3),1,0)))</f>
        <v/>
      </c>
      <c r="Z200" s="164" t="str">
        <f t="array" ref="Z200">IF($D200="","",IF(AND(N200&gt;=0.3,I200="nie",Oprávnené_výdavky_obnova!DK202&gt;=0.3,OR($N$11=Smrek)),0,IF(AND(Oprávnené_výdavky_obnova!DK202&gt;=0.3,N200&gt;=0.3),1,0)))</f>
        <v/>
      </c>
      <c r="AA200" s="164" t="str">
        <f t="array" ref="AA200">IF($D200="","",IF(AND(O200&gt;=0.3,I200="nie",Oprávnené_výdavky_obnova!DL202&gt;=0.3,OR($O$11=Smrek)),0,IF(AND(Oprávnené_výdavky_obnova!DL202&gt;=0.3,O200&gt;=0.3),1,0)))</f>
        <v/>
      </c>
      <c r="AB200" s="164" t="str">
        <f t="array" ref="AB200">IF($D200="","",IF(AND(P200&gt;=0.3,I200="nie",Oprávnené_výdavky_obnova!DM202&gt;=0.3,OR($P$11=Smrek)),0,IF(AND(Oprávnené_výdavky_obnova!DM202&gt;=0.3,P200&gt;=0.3),1,0)))</f>
        <v/>
      </c>
      <c r="AC200" s="164" t="str">
        <f t="array" ref="AC200">IF($D200="","",IF(AND(Q200&gt;=0.3,I200="nie",Oprávnené_výdavky_obnova!DN202&gt;=0.3,OR($Q$11=Smrek)),0,IF(AND(Oprávnené_výdavky_obnova!DN202&gt;=0.3,Q200&gt;=0.3),1,0)))</f>
        <v/>
      </c>
      <c r="AD200" s="164" t="str">
        <f t="array" ref="AD200">IF($D200="","",IF(AND(R200&gt;=0.3,I200="nie",Oprávnené_výdavky_obnova!DO202&gt;=0.3,OR($R$11=Smrek)),0,IF(AND(Oprávnené_výdavky_obnova!DO202&gt;=0.3,R200&gt;=0.3),1,0)))</f>
        <v/>
      </c>
      <c r="AE200" s="164" t="str">
        <f t="array" ref="AE200">IF($D200="","",IF(AND(S200&gt;=0.3,I200="nie",Oprávnené_výdavky_obnova!DP202&gt;=0.3,OR($S$11=Smrek)),0,IF(AND(Oprávnené_výdavky_obnova!DP202&gt;=0.3,S200&gt;=0.3),1,0)))</f>
        <v/>
      </c>
      <c r="AF200" s="164">
        <f t="shared" si="17"/>
        <v>0</v>
      </c>
      <c r="AG200" s="164" t="str">
        <f t="array" ref="AG200">IF($D200="","",IF(AND(J200&gt;=0.1,I200="nie",Oprávnené_výdavky_obnova!DG202&gt;=0.1,OR($J$11=Smrek)),0,IF(AND(Oprávnené_výdavky_obnova!DG202&gt;=0.1,J200&gt;=0.1),1,0)))</f>
        <v/>
      </c>
      <c r="AH200" s="164" t="str">
        <f t="array" ref="AH200">IF($D200="","",IF(AND(K200&gt;=0.1,I200="nie",Oprávnené_výdavky_obnova!DH202&gt;=0.1,OR($K$11=Smrek)),0,IF(AND(Oprávnené_výdavky_obnova!DH202&gt;=0.1,K200&gt;=0.1),1,0)))</f>
        <v/>
      </c>
      <c r="AI200" s="164" t="str">
        <f t="array" ref="AI200">IF($D200="","",IF(AND(L200&gt;=0.1,I200="nie",Oprávnené_výdavky_obnova!DI202&gt;=0.1,OR($L$11=Smrek)),0,IF(AND(Oprávnené_výdavky_obnova!DI202&gt;=0.1,L200&gt;=0.1),1,0)))</f>
        <v/>
      </c>
      <c r="AJ200" s="164" t="str">
        <f t="array" ref="AJ200">IF($D200="","",IF(AND(M200&gt;=0.1,I200="nie",Oprávnené_výdavky_obnova!DJ202&gt;=0.1,OR($M$11=Smrek)),0,IF(AND(Oprávnené_výdavky_obnova!DJ202&gt;=0.1,M200&gt;=0.1),1,0)))</f>
        <v/>
      </c>
      <c r="AK200" s="164" t="str">
        <f t="array" ref="AK200">IF($D200="","",IF(AND(N200&gt;=0.1,I200="nie",Oprávnené_výdavky_obnova!DK202&gt;=0.1,OR($N$11=Smrek)),0,IF(AND(Oprávnené_výdavky_obnova!DK202&gt;=0.1,N200&gt;=0.1),1,0)))</f>
        <v/>
      </c>
      <c r="AL200" s="164" t="str">
        <f t="array" ref="AL200">IF($D200="","",IF(AND(O200&gt;=0.1,I200="nie",Oprávnené_výdavky_obnova!DL202&gt;=0.1,OR($O$11=Smrek)),0,IF(AND(Oprávnené_výdavky_obnova!DL202&gt;=0.1,O200&gt;=0.1),1,0)))</f>
        <v/>
      </c>
      <c r="AM200" s="164" t="str">
        <f t="array" ref="AM200">IF($D200="","",IF(AND(P200&gt;=0.1,I200="nie",Oprávnené_výdavky_obnova!DM202&gt;=0.1,OR($P$11=Smrek)),0,IF(AND(Oprávnené_výdavky_obnova!DM202&gt;=0.1,P200&gt;=0.1),1,0)))</f>
        <v/>
      </c>
      <c r="AN200" s="164" t="str">
        <f t="array" ref="AN200">IF($D200="","",IF(AND(Q200&gt;=0.1,I200="nie",Oprávnené_výdavky_obnova!DN202&gt;=0.1,OR($Q$11=Smrek)),0,IF(AND(Oprávnené_výdavky_obnova!DN202&gt;=0.1,Q200&gt;=0.1),1,0)))</f>
        <v/>
      </c>
      <c r="AO200" s="164" t="str">
        <f t="array" ref="AO200">IF($D200="","",IF(AND(R200&gt;=0.1,I200="nie",Oprávnené_výdavky_obnova!DO202&gt;=0.1,OR($R$11=Smrek)),0,IF(AND(Oprávnené_výdavky_obnova!DO202&gt;=0.1,R200&gt;=0.1),1,0)))</f>
        <v/>
      </c>
      <c r="AP200" s="164" t="str">
        <f t="array" ref="AP200">IF($D200="","",IF(AND(S200&gt;=0.1,I200="nie",Oprávnené_výdavky_obnova!DP202&gt;=0.1,OR($S$11=Smrek)),0,IF(AND(Oprávnené_výdavky_obnova!DP202&gt;=0.1,S200&gt;=0.1),1,0)))</f>
        <v/>
      </c>
      <c r="AQ200" s="164">
        <f t="shared" si="18"/>
        <v>0</v>
      </c>
      <c r="AR200" s="132">
        <f t="shared" si="19"/>
        <v>0</v>
      </c>
      <c r="AS200" s="132" t="str">
        <f t="shared" si="20"/>
        <v/>
      </c>
      <c r="AT200" s="164">
        <f>IF(AND(J200="",OR(Oprávnené_výdavky_obnova!CW202&gt;0,Oprávnené_výdavky_obnova!DG202&gt;0)),1,0)</f>
        <v>0</v>
      </c>
      <c r="AU200" s="164">
        <f>IF(AND(K200="",OR(Oprávnené_výdavky_obnova!CX202&gt;0,Oprávnené_výdavky_obnova!DH202&gt;0)),1,0)</f>
        <v>0</v>
      </c>
      <c r="AV200" s="164">
        <f>IF(AND(L200="",OR(Oprávnené_výdavky_obnova!CY202&gt;0,Oprávnené_výdavky_obnova!DI202&gt;0)),1,0)</f>
        <v>0</v>
      </c>
      <c r="AW200" s="164">
        <f>IF(AND(M200="",OR(Oprávnené_výdavky_obnova!CZ202&gt;0,Oprávnené_výdavky_obnova!DJ202&gt;0)),1,0)</f>
        <v>0</v>
      </c>
      <c r="AX200" s="164">
        <f>IF(AND(N200="",OR(Oprávnené_výdavky_obnova!DA202&gt;0,Oprávnené_výdavky_obnova!DK202&gt;0)),1,0)</f>
        <v>0</v>
      </c>
      <c r="AY200" s="164">
        <f>IF(AND(O200="",OR(Oprávnené_výdavky_obnova!DB202&gt;0,Oprávnené_výdavky_obnova!DL202&gt;0)),1,0)</f>
        <v>0</v>
      </c>
      <c r="AZ200" s="164">
        <f>IF(AND(P200="",OR(Oprávnené_výdavky_obnova!DC202&gt;0,Oprávnené_výdavky_obnova!DM202&gt;0)),1,0)</f>
        <v>0</v>
      </c>
      <c r="BA200" s="164">
        <f>IF(AND(Q200="",OR(Oprávnené_výdavky_obnova!DD202&gt;0,Oprávnené_výdavky_obnova!DN202&gt;0)),1,0)</f>
        <v>0</v>
      </c>
      <c r="BB200" s="164">
        <f>IF(AND(R200="",OR(Oprávnené_výdavky_obnova!DE202&gt;0,Oprávnené_výdavky_obnova!DO202&gt;0)),1,0)</f>
        <v>0</v>
      </c>
      <c r="BC200" s="164">
        <f>IF(AND(S200="",OR(Oprávnené_výdavky_obnova!DF202&gt;0,Oprávnené_výdavky_obnova!DP202&gt;0)),1,0)</f>
        <v>0</v>
      </c>
      <c r="BE200" s="132">
        <f t="array" ref="BE200">IF(AND($J$13=Smrek,OR(V200&gt;=0.3,AG200&gt;=0.1)),1,0)</f>
        <v>0</v>
      </c>
      <c r="BF200" s="132">
        <f t="array" ref="BF200">IF(AND($JK200=Smrek,OR(W200&gt;=0.3,AH200&gt;=0.1)),1,0)</f>
        <v>0</v>
      </c>
      <c r="BG200" s="132">
        <f t="array" ref="BG200">IF(AND($L$13=Smrek,OR(X200&gt;=0.3,AI200&gt;=0.1)),1,0)</f>
        <v>0</v>
      </c>
      <c r="BH200" s="132">
        <f t="array" ref="BH200">IF(AND($M$13=Smrek,OR(Y200&gt;=0.3,AJ200&gt;=0.1)),1,0)</f>
        <v>0</v>
      </c>
      <c r="BI200" s="132">
        <f t="array" ref="BI200">IF(AND($N$13=Smrek,OR(Z200&gt;=0.3,AK200&gt;=0.1)),1,0)</f>
        <v>0</v>
      </c>
      <c r="BJ200" s="132">
        <f t="array" ref="BJ200">IF(AND($O$13=Smrek,OR(AA200&gt;=0.3,AL200&gt;=0.1)),1,0)</f>
        <v>0</v>
      </c>
      <c r="BK200" s="132">
        <f t="array" ref="BK200">IF(AND($P$13=Smrek,OR(AB200&gt;=0.3,AM200&gt;=0.1)),1,0)</f>
        <v>0</v>
      </c>
      <c r="BL200" s="132">
        <f t="array" ref="BL200">IF(AND($Q$13=Smrek,OR(AC200&gt;=0.3,AN200&gt;=0.1)),1,0)</f>
        <v>0</v>
      </c>
      <c r="BM200" s="132">
        <f t="array" ref="BM200">IF(AND($R$13=Smrek,OR(AD200&gt;=0.3,AO200&gt;=0.1)),1,0)</f>
        <v>0</v>
      </c>
      <c r="BN200" s="132">
        <f t="array" ref="BN200">IF(AND($S$13=Smrek,OR(AE200&gt;=0.3,AP200&gt;=0.1)),1,0)</f>
        <v>0</v>
      </c>
      <c r="BO200" s="206" t="str">
        <f t="shared" si="21"/>
        <v/>
      </c>
    </row>
    <row r="201" spans="1:67" ht="17.100000000000001" customHeight="1" x14ac:dyDescent="0.25">
      <c r="A201" s="144">
        <v>189</v>
      </c>
      <c r="B201" s="180" t="str">
        <f>IF(Oprávnené_výdavky_obnova!AL203="","",Oprávnené_výdavky_obnova!AN203)</f>
        <v/>
      </c>
      <c r="C201" s="181" t="str">
        <f>IF(Oprávnené_výdavky_obnova!AL203="","",Oprávnené_výdavky_obnova!B203)</f>
        <v/>
      </c>
      <c r="D201" s="182" t="str">
        <f>IF(Oprávnené_výdavky_obnova!AL203="","",Oprávnené_výdavky_obnova!AO203)</f>
        <v/>
      </c>
      <c r="E201" s="182" t="str">
        <f>IF(Oprávnené_výdavky_obnova!AL203="","",Oprávnené_výdavky_obnova!AP203)</f>
        <v/>
      </c>
      <c r="F201" s="182" t="str">
        <f>IF(Oprávnené_výdavky_obnova!AL203="","",Oprávnené_výdavky_obnova!AQ203)</f>
        <v/>
      </c>
      <c r="G201" s="183" t="str">
        <f>IF(Oprávnené_výdavky_obnova!AL203="","",Oprávnené_výdavky_obnova!I203)</f>
        <v/>
      </c>
      <c r="H201" s="208" t="str">
        <f>IF(D201="","",SUMIFS(Oprávnené_výdavky_obnova!$K$15:$K$214,JPRL,BO201,Oprávnené_výdavky_obnova!$J$15:$J$214,Oprávnené_výdavky_obnova!$CC$8)+SUMIFS(Oprávnené_výdavky_obnova!$K$15:$K$214,JPRL,BO201,Oprávnené_výdavky_obnova!$J$15:$J$214,Oprávnené_výdavky_obnova!$CC$9))</f>
        <v/>
      </c>
      <c r="I201" s="179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32">
        <f t="array" ref="T201">IF(AND(D201&lt;&gt;"",OR($J$11=Smrek,$K$11=Smrek,$L$11=Smrek,$M$11=Smrek,$N$11=Smrek,$O$11=Smrek,$P$11=Smrek,$Q$11=Smrek,$R$11=Smrek,$S$11=Smrek)),1,0)</f>
        <v>0</v>
      </c>
      <c r="U201" s="132">
        <f t="shared" si="16"/>
        <v>0</v>
      </c>
      <c r="V201" s="164" t="str">
        <f t="array" ref="V201">IF($D201="","",IF(AND(J201&gt;=0.3,I201="nie",Oprávnené_výdavky_obnova!DG203&gt;=0.3,OR($J$11=Smrek)),0,IF(AND(Oprávnené_výdavky_obnova!DG203&gt;=0.3,J201&gt;=0.3),1,0)))</f>
        <v/>
      </c>
      <c r="W201" s="164" t="str">
        <f t="array" ref="W201">IF($D201="","",IF(AND(K201&gt;=0.3,I201="nie",Oprávnené_výdavky_obnova!DH203&gt;=0.3,OR($K$11=Smrek)),0,IF(AND(Oprávnené_výdavky_obnova!DH203&gt;=0.3,K201&gt;=0.3),1,0)))</f>
        <v/>
      </c>
      <c r="X201" s="164" t="str">
        <f t="array" ref="X201">IF($D201="","",IF(AND(L201&gt;=0.3,I201="nie",Oprávnené_výdavky_obnova!DI203&gt;=0.3,OR($L$11=Smrek)),0,IF(AND(Oprávnené_výdavky_obnova!DI203&gt;=0.3,L201&gt;=0.3),1,0)))</f>
        <v/>
      </c>
      <c r="Y201" s="164" t="str">
        <f t="array" ref="Y201">IF($D201="","",IF(AND(M201&gt;=0.3,I201="nie",Oprávnené_výdavky_obnova!DJ203&gt;=0.3,OR($M$11=Smrek)),0,IF(AND(Oprávnené_výdavky_obnova!DJ203&gt;=0.3,M201&gt;=0.3),1,0)))</f>
        <v/>
      </c>
      <c r="Z201" s="164" t="str">
        <f t="array" ref="Z201">IF($D201="","",IF(AND(N201&gt;=0.3,I201="nie",Oprávnené_výdavky_obnova!DK203&gt;=0.3,OR($N$11=Smrek)),0,IF(AND(Oprávnené_výdavky_obnova!DK203&gt;=0.3,N201&gt;=0.3),1,0)))</f>
        <v/>
      </c>
      <c r="AA201" s="164" t="str">
        <f t="array" ref="AA201">IF($D201="","",IF(AND(O201&gt;=0.3,I201="nie",Oprávnené_výdavky_obnova!DL203&gt;=0.3,OR($O$11=Smrek)),0,IF(AND(Oprávnené_výdavky_obnova!DL203&gt;=0.3,O201&gt;=0.3),1,0)))</f>
        <v/>
      </c>
      <c r="AB201" s="164" t="str">
        <f t="array" ref="AB201">IF($D201="","",IF(AND(P201&gt;=0.3,I201="nie",Oprávnené_výdavky_obnova!DM203&gt;=0.3,OR($P$11=Smrek)),0,IF(AND(Oprávnené_výdavky_obnova!DM203&gt;=0.3,P201&gt;=0.3),1,0)))</f>
        <v/>
      </c>
      <c r="AC201" s="164" t="str">
        <f t="array" ref="AC201">IF($D201="","",IF(AND(Q201&gt;=0.3,I201="nie",Oprávnené_výdavky_obnova!DN203&gt;=0.3,OR($Q$11=Smrek)),0,IF(AND(Oprávnené_výdavky_obnova!DN203&gt;=0.3,Q201&gt;=0.3),1,0)))</f>
        <v/>
      </c>
      <c r="AD201" s="164" t="str">
        <f t="array" ref="AD201">IF($D201="","",IF(AND(R201&gt;=0.3,I201="nie",Oprávnené_výdavky_obnova!DO203&gt;=0.3,OR($R$11=Smrek)),0,IF(AND(Oprávnené_výdavky_obnova!DO203&gt;=0.3,R201&gt;=0.3),1,0)))</f>
        <v/>
      </c>
      <c r="AE201" s="164" t="str">
        <f t="array" ref="AE201">IF($D201="","",IF(AND(S201&gt;=0.3,I201="nie",Oprávnené_výdavky_obnova!DP203&gt;=0.3,OR($S$11=Smrek)),0,IF(AND(Oprávnené_výdavky_obnova!DP203&gt;=0.3,S201&gt;=0.3),1,0)))</f>
        <v/>
      </c>
      <c r="AF201" s="164">
        <f t="shared" si="17"/>
        <v>0</v>
      </c>
      <c r="AG201" s="164" t="str">
        <f t="array" ref="AG201">IF($D201="","",IF(AND(J201&gt;=0.1,I201="nie",Oprávnené_výdavky_obnova!DG203&gt;=0.1,OR($J$11=Smrek)),0,IF(AND(Oprávnené_výdavky_obnova!DG203&gt;=0.1,J201&gt;=0.1),1,0)))</f>
        <v/>
      </c>
      <c r="AH201" s="164" t="str">
        <f t="array" ref="AH201">IF($D201="","",IF(AND(K201&gt;=0.1,I201="nie",Oprávnené_výdavky_obnova!DH203&gt;=0.1,OR($K$11=Smrek)),0,IF(AND(Oprávnené_výdavky_obnova!DH203&gt;=0.1,K201&gt;=0.1),1,0)))</f>
        <v/>
      </c>
      <c r="AI201" s="164" t="str">
        <f t="array" ref="AI201">IF($D201="","",IF(AND(L201&gt;=0.1,I201="nie",Oprávnené_výdavky_obnova!DI203&gt;=0.1,OR($L$11=Smrek)),0,IF(AND(Oprávnené_výdavky_obnova!DI203&gt;=0.1,L201&gt;=0.1),1,0)))</f>
        <v/>
      </c>
      <c r="AJ201" s="164" t="str">
        <f t="array" ref="AJ201">IF($D201="","",IF(AND(M201&gt;=0.1,I201="nie",Oprávnené_výdavky_obnova!DJ203&gt;=0.1,OR($M$11=Smrek)),0,IF(AND(Oprávnené_výdavky_obnova!DJ203&gt;=0.1,M201&gt;=0.1),1,0)))</f>
        <v/>
      </c>
      <c r="AK201" s="164" t="str">
        <f t="array" ref="AK201">IF($D201="","",IF(AND(N201&gt;=0.1,I201="nie",Oprávnené_výdavky_obnova!DK203&gt;=0.1,OR($N$11=Smrek)),0,IF(AND(Oprávnené_výdavky_obnova!DK203&gt;=0.1,N201&gt;=0.1),1,0)))</f>
        <v/>
      </c>
      <c r="AL201" s="164" t="str">
        <f t="array" ref="AL201">IF($D201="","",IF(AND(O201&gt;=0.1,I201="nie",Oprávnené_výdavky_obnova!DL203&gt;=0.1,OR($O$11=Smrek)),0,IF(AND(Oprávnené_výdavky_obnova!DL203&gt;=0.1,O201&gt;=0.1),1,0)))</f>
        <v/>
      </c>
      <c r="AM201" s="164" t="str">
        <f t="array" ref="AM201">IF($D201="","",IF(AND(P201&gt;=0.1,I201="nie",Oprávnené_výdavky_obnova!DM203&gt;=0.1,OR($P$11=Smrek)),0,IF(AND(Oprávnené_výdavky_obnova!DM203&gt;=0.1,P201&gt;=0.1),1,0)))</f>
        <v/>
      </c>
      <c r="AN201" s="164" t="str">
        <f t="array" ref="AN201">IF($D201="","",IF(AND(Q201&gt;=0.1,I201="nie",Oprávnené_výdavky_obnova!DN203&gt;=0.1,OR($Q$11=Smrek)),0,IF(AND(Oprávnené_výdavky_obnova!DN203&gt;=0.1,Q201&gt;=0.1),1,0)))</f>
        <v/>
      </c>
      <c r="AO201" s="164" t="str">
        <f t="array" ref="AO201">IF($D201="","",IF(AND(R201&gt;=0.1,I201="nie",Oprávnené_výdavky_obnova!DO203&gt;=0.1,OR($R$11=Smrek)),0,IF(AND(Oprávnené_výdavky_obnova!DO203&gt;=0.1,R201&gt;=0.1),1,0)))</f>
        <v/>
      </c>
      <c r="AP201" s="164" t="str">
        <f t="array" ref="AP201">IF($D201="","",IF(AND(S201&gt;=0.1,I201="nie",Oprávnené_výdavky_obnova!DP203&gt;=0.1,OR($S$11=Smrek)),0,IF(AND(Oprávnené_výdavky_obnova!DP203&gt;=0.1,S201&gt;=0.1),1,0)))</f>
        <v/>
      </c>
      <c r="AQ201" s="164">
        <f t="shared" si="18"/>
        <v>0</v>
      </c>
      <c r="AR201" s="132">
        <f t="shared" si="19"/>
        <v>0</v>
      </c>
      <c r="AS201" s="132" t="str">
        <f t="shared" si="20"/>
        <v/>
      </c>
      <c r="AT201" s="164">
        <f>IF(AND(J201="",OR(Oprávnené_výdavky_obnova!CW203&gt;0,Oprávnené_výdavky_obnova!DG203&gt;0)),1,0)</f>
        <v>0</v>
      </c>
      <c r="AU201" s="164">
        <f>IF(AND(K201="",OR(Oprávnené_výdavky_obnova!CX203&gt;0,Oprávnené_výdavky_obnova!DH203&gt;0)),1,0)</f>
        <v>0</v>
      </c>
      <c r="AV201" s="164">
        <f>IF(AND(L201="",OR(Oprávnené_výdavky_obnova!CY203&gt;0,Oprávnené_výdavky_obnova!DI203&gt;0)),1,0)</f>
        <v>0</v>
      </c>
      <c r="AW201" s="164">
        <f>IF(AND(M201="",OR(Oprávnené_výdavky_obnova!CZ203&gt;0,Oprávnené_výdavky_obnova!DJ203&gt;0)),1,0)</f>
        <v>0</v>
      </c>
      <c r="AX201" s="164">
        <f>IF(AND(N201="",OR(Oprávnené_výdavky_obnova!DA203&gt;0,Oprávnené_výdavky_obnova!DK203&gt;0)),1,0)</f>
        <v>0</v>
      </c>
      <c r="AY201" s="164">
        <f>IF(AND(O201="",OR(Oprávnené_výdavky_obnova!DB203&gt;0,Oprávnené_výdavky_obnova!DL203&gt;0)),1,0)</f>
        <v>0</v>
      </c>
      <c r="AZ201" s="164">
        <f>IF(AND(P201="",OR(Oprávnené_výdavky_obnova!DC203&gt;0,Oprávnené_výdavky_obnova!DM203&gt;0)),1,0)</f>
        <v>0</v>
      </c>
      <c r="BA201" s="164">
        <f>IF(AND(Q201="",OR(Oprávnené_výdavky_obnova!DD203&gt;0,Oprávnené_výdavky_obnova!DN203&gt;0)),1,0)</f>
        <v>0</v>
      </c>
      <c r="BB201" s="164">
        <f>IF(AND(R201="",OR(Oprávnené_výdavky_obnova!DE203&gt;0,Oprávnené_výdavky_obnova!DO203&gt;0)),1,0)</f>
        <v>0</v>
      </c>
      <c r="BC201" s="164">
        <f>IF(AND(S201="",OR(Oprávnené_výdavky_obnova!DF203&gt;0,Oprávnené_výdavky_obnova!DP203&gt;0)),1,0)</f>
        <v>0</v>
      </c>
      <c r="BE201" s="132">
        <f t="array" ref="BE201">IF(AND($J$13=Smrek,OR(V201&gt;=0.3,AG201&gt;=0.1)),1,0)</f>
        <v>0</v>
      </c>
      <c r="BF201" s="132">
        <f t="array" ref="BF201">IF(AND($JK201=Smrek,OR(W201&gt;=0.3,AH201&gt;=0.1)),1,0)</f>
        <v>0</v>
      </c>
      <c r="BG201" s="132">
        <f t="array" ref="BG201">IF(AND($L$13=Smrek,OR(X201&gt;=0.3,AI201&gt;=0.1)),1,0)</f>
        <v>0</v>
      </c>
      <c r="BH201" s="132">
        <f t="array" ref="BH201">IF(AND($M$13=Smrek,OR(Y201&gt;=0.3,AJ201&gt;=0.1)),1,0)</f>
        <v>0</v>
      </c>
      <c r="BI201" s="132">
        <f t="array" ref="BI201">IF(AND($N$13=Smrek,OR(Z201&gt;=0.3,AK201&gt;=0.1)),1,0)</f>
        <v>0</v>
      </c>
      <c r="BJ201" s="132">
        <f t="array" ref="BJ201">IF(AND($O$13=Smrek,OR(AA201&gt;=0.3,AL201&gt;=0.1)),1,0)</f>
        <v>0</v>
      </c>
      <c r="BK201" s="132">
        <f t="array" ref="BK201">IF(AND($P$13=Smrek,OR(AB201&gt;=0.3,AM201&gt;=0.1)),1,0)</f>
        <v>0</v>
      </c>
      <c r="BL201" s="132">
        <f t="array" ref="BL201">IF(AND($Q$13=Smrek,OR(AC201&gt;=0.3,AN201&gt;=0.1)),1,0)</f>
        <v>0</v>
      </c>
      <c r="BM201" s="132">
        <f t="array" ref="BM201">IF(AND($R$13=Smrek,OR(AD201&gt;=0.3,AO201&gt;=0.1)),1,0)</f>
        <v>0</v>
      </c>
      <c r="BN201" s="132">
        <f t="array" ref="BN201">IF(AND($S$13=Smrek,OR(AE201&gt;=0.3,AP201&gt;=0.1)),1,0)</f>
        <v>0</v>
      </c>
      <c r="BO201" s="206" t="str">
        <f t="shared" si="21"/>
        <v/>
      </c>
    </row>
    <row r="202" spans="1:67" ht="17.100000000000001" customHeight="1" x14ac:dyDescent="0.25">
      <c r="A202" s="144">
        <v>190</v>
      </c>
      <c r="B202" s="180" t="str">
        <f>IF(Oprávnené_výdavky_obnova!AL204="","",Oprávnené_výdavky_obnova!AN204)</f>
        <v/>
      </c>
      <c r="C202" s="181" t="str">
        <f>IF(Oprávnené_výdavky_obnova!AL204="","",Oprávnené_výdavky_obnova!B204)</f>
        <v/>
      </c>
      <c r="D202" s="182" t="str">
        <f>IF(Oprávnené_výdavky_obnova!AL204="","",Oprávnené_výdavky_obnova!AO204)</f>
        <v/>
      </c>
      <c r="E202" s="182" t="str">
        <f>IF(Oprávnené_výdavky_obnova!AL204="","",Oprávnené_výdavky_obnova!AP204)</f>
        <v/>
      </c>
      <c r="F202" s="182" t="str">
        <f>IF(Oprávnené_výdavky_obnova!AL204="","",Oprávnené_výdavky_obnova!AQ204)</f>
        <v/>
      </c>
      <c r="G202" s="183" t="str">
        <f>IF(Oprávnené_výdavky_obnova!AL204="","",Oprávnené_výdavky_obnova!I204)</f>
        <v/>
      </c>
      <c r="H202" s="208" t="str">
        <f>IF(D202="","",SUMIFS(Oprávnené_výdavky_obnova!$K$15:$K$214,JPRL,BO202,Oprávnené_výdavky_obnova!$J$15:$J$214,Oprávnené_výdavky_obnova!$CC$8)+SUMIFS(Oprávnené_výdavky_obnova!$K$15:$K$214,JPRL,BO202,Oprávnené_výdavky_obnova!$J$15:$J$214,Oprávnené_výdavky_obnova!$CC$9))</f>
        <v/>
      </c>
      <c r="I202" s="179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32">
        <f t="array" ref="T202">IF(AND(D202&lt;&gt;"",OR($J$11=Smrek,$K$11=Smrek,$L$11=Smrek,$M$11=Smrek,$N$11=Smrek,$O$11=Smrek,$P$11=Smrek,$Q$11=Smrek,$R$11=Smrek,$S$11=Smrek)),1,0)</f>
        <v>0</v>
      </c>
      <c r="U202" s="132">
        <f t="shared" si="16"/>
        <v>0</v>
      </c>
      <c r="V202" s="164" t="str">
        <f t="array" ref="V202">IF($D202="","",IF(AND(J202&gt;=0.3,I202="nie",Oprávnené_výdavky_obnova!DG204&gt;=0.3,OR($J$11=Smrek)),0,IF(AND(Oprávnené_výdavky_obnova!DG204&gt;=0.3,J202&gt;=0.3),1,0)))</f>
        <v/>
      </c>
      <c r="W202" s="164" t="str">
        <f t="array" ref="W202">IF($D202="","",IF(AND(K202&gt;=0.3,I202="nie",Oprávnené_výdavky_obnova!DH204&gt;=0.3,OR($K$11=Smrek)),0,IF(AND(Oprávnené_výdavky_obnova!DH204&gt;=0.3,K202&gt;=0.3),1,0)))</f>
        <v/>
      </c>
      <c r="X202" s="164" t="str">
        <f t="array" ref="X202">IF($D202="","",IF(AND(L202&gt;=0.3,I202="nie",Oprávnené_výdavky_obnova!DI204&gt;=0.3,OR($L$11=Smrek)),0,IF(AND(Oprávnené_výdavky_obnova!DI204&gt;=0.3,L202&gt;=0.3),1,0)))</f>
        <v/>
      </c>
      <c r="Y202" s="164" t="str">
        <f t="array" ref="Y202">IF($D202="","",IF(AND(M202&gt;=0.3,I202="nie",Oprávnené_výdavky_obnova!DJ204&gt;=0.3,OR($M$11=Smrek)),0,IF(AND(Oprávnené_výdavky_obnova!DJ204&gt;=0.3,M202&gt;=0.3),1,0)))</f>
        <v/>
      </c>
      <c r="Z202" s="164" t="str">
        <f t="array" ref="Z202">IF($D202="","",IF(AND(N202&gt;=0.3,I202="nie",Oprávnené_výdavky_obnova!DK204&gt;=0.3,OR($N$11=Smrek)),0,IF(AND(Oprávnené_výdavky_obnova!DK204&gt;=0.3,N202&gt;=0.3),1,0)))</f>
        <v/>
      </c>
      <c r="AA202" s="164" t="str">
        <f t="array" ref="AA202">IF($D202="","",IF(AND(O202&gt;=0.3,I202="nie",Oprávnené_výdavky_obnova!DL204&gt;=0.3,OR($O$11=Smrek)),0,IF(AND(Oprávnené_výdavky_obnova!DL204&gt;=0.3,O202&gt;=0.3),1,0)))</f>
        <v/>
      </c>
      <c r="AB202" s="164" t="str">
        <f t="array" ref="AB202">IF($D202="","",IF(AND(P202&gt;=0.3,I202="nie",Oprávnené_výdavky_obnova!DM204&gt;=0.3,OR($P$11=Smrek)),0,IF(AND(Oprávnené_výdavky_obnova!DM204&gt;=0.3,P202&gt;=0.3),1,0)))</f>
        <v/>
      </c>
      <c r="AC202" s="164" t="str">
        <f t="array" ref="AC202">IF($D202="","",IF(AND(Q202&gt;=0.3,I202="nie",Oprávnené_výdavky_obnova!DN204&gt;=0.3,OR($Q$11=Smrek)),0,IF(AND(Oprávnené_výdavky_obnova!DN204&gt;=0.3,Q202&gt;=0.3),1,0)))</f>
        <v/>
      </c>
      <c r="AD202" s="164" t="str">
        <f t="array" ref="AD202">IF($D202="","",IF(AND(R202&gt;=0.3,I202="nie",Oprávnené_výdavky_obnova!DO204&gt;=0.3,OR($R$11=Smrek)),0,IF(AND(Oprávnené_výdavky_obnova!DO204&gt;=0.3,R202&gt;=0.3),1,0)))</f>
        <v/>
      </c>
      <c r="AE202" s="164" t="str">
        <f t="array" ref="AE202">IF($D202="","",IF(AND(S202&gt;=0.3,I202="nie",Oprávnené_výdavky_obnova!DP204&gt;=0.3,OR($S$11=Smrek)),0,IF(AND(Oprávnené_výdavky_obnova!DP204&gt;=0.3,S202&gt;=0.3),1,0)))</f>
        <v/>
      </c>
      <c r="AF202" s="164">
        <f t="shared" si="17"/>
        <v>0</v>
      </c>
      <c r="AG202" s="164" t="str">
        <f t="array" ref="AG202">IF($D202="","",IF(AND(J202&gt;=0.1,I202="nie",Oprávnené_výdavky_obnova!DG204&gt;=0.1,OR($J$11=Smrek)),0,IF(AND(Oprávnené_výdavky_obnova!DG204&gt;=0.1,J202&gt;=0.1),1,0)))</f>
        <v/>
      </c>
      <c r="AH202" s="164" t="str">
        <f t="array" ref="AH202">IF($D202="","",IF(AND(K202&gt;=0.1,I202="nie",Oprávnené_výdavky_obnova!DH204&gt;=0.1,OR($K$11=Smrek)),0,IF(AND(Oprávnené_výdavky_obnova!DH204&gt;=0.1,K202&gt;=0.1),1,0)))</f>
        <v/>
      </c>
      <c r="AI202" s="164" t="str">
        <f t="array" ref="AI202">IF($D202="","",IF(AND(L202&gt;=0.1,I202="nie",Oprávnené_výdavky_obnova!DI204&gt;=0.1,OR($L$11=Smrek)),0,IF(AND(Oprávnené_výdavky_obnova!DI204&gt;=0.1,L202&gt;=0.1),1,0)))</f>
        <v/>
      </c>
      <c r="AJ202" s="164" t="str">
        <f t="array" ref="AJ202">IF($D202="","",IF(AND(M202&gt;=0.1,I202="nie",Oprávnené_výdavky_obnova!DJ204&gt;=0.1,OR($M$11=Smrek)),0,IF(AND(Oprávnené_výdavky_obnova!DJ204&gt;=0.1,M202&gt;=0.1),1,0)))</f>
        <v/>
      </c>
      <c r="AK202" s="164" t="str">
        <f t="array" ref="AK202">IF($D202="","",IF(AND(N202&gt;=0.1,I202="nie",Oprávnené_výdavky_obnova!DK204&gt;=0.1,OR($N$11=Smrek)),0,IF(AND(Oprávnené_výdavky_obnova!DK204&gt;=0.1,N202&gt;=0.1),1,0)))</f>
        <v/>
      </c>
      <c r="AL202" s="164" t="str">
        <f t="array" ref="AL202">IF($D202="","",IF(AND(O202&gt;=0.1,I202="nie",Oprávnené_výdavky_obnova!DL204&gt;=0.1,OR($O$11=Smrek)),0,IF(AND(Oprávnené_výdavky_obnova!DL204&gt;=0.1,O202&gt;=0.1),1,0)))</f>
        <v/>
      </c>
      <c r="AM202" s="164" t="str">
        <f t="array" ref="AM202">IF($D202="","",IF(AND(P202&gt;=0.1,I202="nie",Oprávnené_výdavky_obnova!DM204&gt;=0.1,OR($P$11=Smrek)),0,IF(AND(Oprávnené_výdavky_obnova!DM204&gt;=0.1,P202&gt;=0.1),1,0)))</f>
        <v/>
      </c>
      <c r="AN202" s="164" t="str">
        <f t="array" ref="AN202">IF($D202="","",IF(AND(Q202&gt;=0.1,I202="nie",Oprávnené_výdavky_obnova!DN204&gt;=0.1,OR($Q$11=Smrek)),0,IF(AND(Oprávnené_výdavky_obnova!DN204&gt;=0.1,Q202&gt;=0.1),1,0)))</f>
        <v/>
      </c>
      <c r="AO202" s="164" t="str">
        <f t="array" ref="AO202">IF($D202="","",IF(AND(R202&gt;=0.1,I202="nie",Oprávnené_výdavky_obnova!DO204&gt;=0.1,OR($R$11=Smrek)),0,IF(AND(Oprávnené_výdavky_obnova!DO204&gt;=0.1,R202&gt;=0.1),1,0)))</f>
        <v/>
      </c>
      <c r="AP202" s="164" t="str">
        <f t="array" ref="AP202">IF($D202="","",IF(AND(S202&gt;=0.1,I202="nie",Oprávnené_výdavky_obnova!DP204&gt;=0.1,OR($S$11=Smrek)),0,IF(AND(Oprávnené_výdavky_obnova!DP204&gt;=0.1,S202&gt;=0.1),1,0)))</f>
        <v/>
      </c>
      <c r="AQ202" s="164">
        <f t="shared" si="18"/>
        <v>0</v>
      </c>
      <c r="AR202" s="132">
        <f t="shared" si="19"/>
        <v>0</v>
      </c>
      <c r="AS202" s="132" t="str">
        <f t="shared" si="20"/>
        <v/>
      </c>
      <c r="AT202" s="164">
        <f>IF(AND(J202="",OR(Oprávnené_výdavky_obnova!CW204&gt;0,Oprávnené_výdavky_obnova!DG204&gt;0)),1,0)</f>
        <v>0</v>
      </c>
      <c r="AU202" s="164">
        <f>IF(AND(K202="",OR(Oprávnené_výdavky_obnova!CX204&gt;0,Oprávnené_výdavky_obnova!DH204&gt;0)),1,0)</f>
        <v>0</v>
      </c>
      <c r="AV202" s="164">
        <f>IF(AND(L202="",OR(Oprávnené_výdavky_obnova!CY204&gt;0,Oprávnené_výdavky_obnova!DI204&gt;0)),1,0)</f>
        <v>0</v>
      </c>
      <c r="AW202" s="164">
        <f>IF(AND(M202="",OR(Oprávnené_výdavky_obnova!CZ204&gt;0,Oprávnené_výdavky_obnova!DJ204&gt;0)),1,0)</f>
        <v>0</v>
      </c>
      <c r="AX202" s="164">
        <f>IF(AND(N202="",OR(Oprávnené_výdavky_obnova!DA204&gt;0,Oprávnené_výdavky_obnova!DK204&gt;0)),1,0)</f>
        <v>0</v>
      </c>
      <c r="AY202" s="164">
        <f>IF(AND(O202="",OR(Oprávnené_výdavky_obnova!DB204&gt;0,Oprávnené_výdavky_obnova!DL204&gt;0)),1,0)</f>
        <v>0</v>
      </c>
      <c r="AZ202" s="164">
        <f>IF(AND(P202="",OR(Oprávnené_výdavky_obnova!DC204&gt;0,Oprávnené_výdavky_obnova!DM204&gt;0)),1,0)</f>
        <v>0</v>
      </c>
      <c r="BA202" s="164">
        <f>IF(AND(Q202="",OR(Oprávnené_výdavky_obnova!DD204&gt;0,Oprávnené_výdavky_obnova!DN204&gt;0)),1,0)</f>
        <v>0</v>
      </c>
      <c r="BB202" s="164">
        <f>IF(AND(R202="",OR(Oprávnené_výdavky_obnova!DE204&gt;0,Oprávnené_výdavky_obnova!DO204&gt;0)),1,0)</f>
        <v>0</v>
      </c>
      <c r="BC202" s="164">
        <f>IF(AND(S202="",OR(Oprávnené_výdavky_obnova!DF204&gt;0,Oprávnené_výdavky_obnova!DP204&gt;0)),1,0)</f>
        <v>0</v>
      </c>
      <c r="BE202" s="132">
        <f t="array" ref="BE202">IF(AND($J$13=Smrek,OR(V202&gt;=0.3,AG202&gt;=0.1)),1,0)</f>
        <v>0</v>
      </c>
      <c r="BF202" s="132">
        <f t="array" ref="BF202">IF(AND($JK202=Smrek,OR(W202&gt;=0.3,AH202&gt;=0.1)),1,0)</f>
        <v>0</v>
      </c>
      <c r="BG202" s="132">
        <f t="array" ref="BG202">IF(AND($L$13=Smrek,OR(X202&gt;=0.3,AI202&gt;=0.1)),1,0)</f>
        <v>0</v>
      </c>
      <c r="BH202" s="132">
        <f t="array" ref="BH202">IF(AND($M$13=Smrek,OR(Y202&gt;=0.3,AJ202&gt;=0.1)),1,0)</f>
        <v>0</v>
      </c>
      <c r="BI202" s="132">
        <f t="array" ref="BI202">IF(AND($N$13=Smrek,OR(Z202&gt;=0.3,AK202&gt;=0.1)),1,0)</f>
        <v>0</v>
      </c>
      <c r="BJ202" s="132">
        <f t="array" ref="BJ202">IF(AND($O$13=Smrek,OR(AA202&gt;=0.3,AL202&gt;=0.1)),1,0)</f>
        <v>0</v>
      </c>
      <c r="BK202" s="132">
        <f t="array" ref="BK202">IF(AND($P$13=Smrek,OR(AB202&gt;=0.3,AM202&gt;=0.1)),1,0)</f>
        <v>0</v>
      </c>
      <c r="BL202" s="132">
        <f t="array" ref="BL202">IF(AND($Q$13=Smrek,OR(AC202&gt;=0.3,AN202&gt;=0.1)),1,0)</f>
        <v>0</v>
      </c>
      <c r="BM202" s="132">
        <f t="array" ref="BM202">IF(AND($R$13=Smrek,OR(AD202&gt;=0.3,AO202&gt;=0.1)),1,0)</f>
        <v>0</v>
      </c>
      <c r="BN202" s="132">
        <f t="array" ref="BN202">IF(AND($S$13=Smrek,OR(AE202&gt;=0.3,AP202&gt;=0.1)),1,0)</f>
        <v>0</v>
      </c>
      <c r="BO202" s="206" t="str">
        <f t="shared" si="21"/>
        <v/>
      </c>
    </row>
    <row r="203" spans="1:67" ht="17.100000000000001" customHeight="1" x14ac:dyDescent="0.25">
      <c r="A203" s="144">
        <v>191</v>
      </c>
      <c r="B203" s="180" t="str">
        <f>IF(Oprávnené_výdavky_obnova!AL205="","",Oprávnené_výdavky_obnova!AN205)</f>
        <v/>
      </c>
      <c r="C203" s="181" t="str">
        <f>IF(Oprávnené_výdavky_obnova!AL205="","",Oprávnené_výdavky_obnova!B205)</f>
        <v/>
      </c>
      <c r="D203" s="182" t="str">
        <f>IF(Oprávnené_výdavky_obnova!AL205="","",Oprávnené_výdavky_obnova!AO205)</f>
        <v/>
      </c>
      <c r="E203" s="182" t="str">
        <f>IF(Oprávnené_výdavky_obnova!AL205="","",Oprávnené_výdavky_obnova!AP205)</f>
        <v/>
      </c>
      <c r="F203" s="182" t="str">
        <f>IF(Oprávnené_výdavky_obnova!AL205="","",Oprávnené_výdavky_obnova!AQ205)</f>
        <v/>
      </c>
      <c r="G203" s="183" t="str">
        <f>IF(Oprávnené_výdavky_obnova!AL205="","",Oprávnené_výdavky_obnova!I205)</f>
        <v/>
      </c>
      <c r="H203" s="208" t="str">
        <f>IF(D203="","",SUMIFS(Oprávnené_výdavky_obnova!$K$15:$K$214,JPRL,BO203,Oprávnené_výdavky_obnova!$J$15:$J$214,Oprávnené_výdavky_obnova!$CC$8)+SUMIFS(Oprávnené_výdavky_obnova!$K$15:$K$214,JPRL,BO203,Oprávnené_výdavky_obnova!$J$15:$J$214,Oprávnené_výdavky_obnova!$CC$9))</f>
        <v/>
      </c>
      <c r="I203" s="179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32">
        <f t="array" ref="T203">IF(AND(D203&lt;&gt;"",OR($J$11=Smrek,$K$11=Smrek,$L$11=Smrek,$M$11=Smrek,$N$11=Smrek,$O$11=Smrek,$P$11=Smrek,$Q$11=Smrek,$R$11=Smrek,$S$11=Smrek)),1,0)</f>
        <v>0</v>
      </c>
      <c r="U203" s="132">
        <f t="shared" si="16"/>
        <v>0</v>
      </c>
      <c r="V203" s="164" t="str">
        <f t="array" ref="V203">IF($D203="","",IF(AND(J203&gt;=0.3,I203="nie",Oprávnené_výdavky_obnova!DG205&gt;=0.3,OR($J$11=Smrek)),0,IF(AND(Oprávnené_výdavky_obnova!DG205&gt;=0.3,J203&gt;=0.3),1,0)))</f>
        <v/>
      </c>
      <c r="W203" s="164" t="str">
        <f t="array" ref="W203">IF($D203="","",IF(AND(K203&gt;=0.3,I203="nie",Oprávnené_výdavky_obnova!DH205&gt;=0.3,OR($K$11=Smrek)),0,IF(AND(Oprávnené_výdavky_obnova!DH205&gt;=0.3,K203&gt;=0.3),1,0)))</f>
        <v/>
      </c>
      <c r="X203" s="164" t="str">
        <f t="array" ref="X203">IF($D203="","",IF(AND(L203&gt;=0.3,I203="nie",Oprávnené_výdavky_obnova!DI205&gt;=0.3,OR($L$11=Smrek)),0,IF(AND(Oprávnené_výdavky_obnova!DI205&gt;=0.3,L203&gt;=0.3),1,0)))</f>
        <v/>
      </c>
      <c r="Y203" s="164" t="str">
        <f t="array" ref="Y203">IF($D203="","",IF(AND(M203&gt;=0.3,I203="nie",Oprávnené_výdavky_obnova!DJ205&gt;=0.3,OR($M$11=Smrek)),0,IF(AND(Oprávnené_výdavky_obnova!DJ205&gt;=0.3,M203&gt;=0.3),1,0)))</f>
        <v/>
      </c>
      <c r="Z203" s="164" t="str">
        <f t="array" ref="Z203">IF($D203="","",IF(AND(N203&gt;=0.3,I203="nie",Oprávnené_výdavky_obnova!DK205&gt;=0.3,OR($N$11=Smrek)),0,IF(AND(Oprávnené_výdavky_obnova!DK205&gt;=0.3,N203&gt;=0.3),1,0)))</f>
        <v/>
      </c>
      <c r="AA203" s="164" t="str">
        <f t="array" ref="AA203">IF($D203="","",IF(AND(O203&gt;=0.3,I203="nie",Oprávnené_výdavky_obnova!DL205&gt;=0.3,OR($O$11=Smrek)),0,IF(AND(Oprávnené_výdavky_obnova!DL205&gt;=0.3,O203&gt;=0.3),1,0)))</f>
        <v/>
      </c>
      <c r="AB203" s="164" t="str">
        <f t="array" ref="AB203">IF($D203="","",IF(AND(P203&gt;=0.3,I203="nie",Oprávnené_výdavky_obnova!DM205&gt;=0.3,OR($P$11=Smrek)),0,IF(AND(Oprávnené_výdavky_obnova!DM205&gt;=0.3,P203&gt;=0.3),1,0)))</f>
        <v/>
      </c>
      <c r="AC203" s="164" t="str">
        <f t="array" ref="AC203">IF($D203="","",IF(AND(Q203&gt;=0.3,I203="nie",Oprávnené_výdavky_obnova!DN205&gt;=0.3,OR($Q$11=Smrek)),0,IF(AND(Oprávnené_výdavky_obnova!DN205&gt;=0.3,Q203&gt;=0.3),1,0)))</f>
        <v/>
      </c>
      <c r="AD203" s="164" t="str">
        <f t="array" ref="AD203">IF($D203="","",IF(AND(R203&gt;=0.3,I203="nie",Oprávnené_výdavky_obnova!DO205&gt;=0.3,OR($R$11=Smrek)),0,IF(AND(Oprávnené_výdavky_obnova!DO205&gt;=0.3,R203&gt;=0.3),1,0)))</f>
        <v/>
      </c>
      <c r="AE203" s="164" t="str">
        <f t="array" ref="AE203">IF($D203="","",IF(AND(S203&gt;=0.3,I203="nie",Oprávnené_výdavky_obnova!DP205&gt;=0.3,OR($S$11=Smrek)),0,IF(AND(Oprávnené_výdavky_obnova!DP205&gt;=0.3,S203&gt;=0.3),1,0)))</f>
        <v/>
      </c>
      <c r="AF203" s="164">
        <f t="shared" si="17"/>
        <v>0</v>
      </c>
      <c r="AG203" s="164" t="str">
        <f t="array" ref="AG203">IF($D203="","",IF(AND(J203&gt;=0.1,I203="nie",Oprávnené_výdavky_obnova!DG205&gt;=0.1,OR($J$11=Smrek)),0,IF(AND(Oprávnené_výdavky_obnova!DG205&gt;=0.1,J203&gt;=0.1),1,0)))</f>
        <v/>
      </c>
      <c r="AH203" s="164" t="str">
        <f t="array" ref="AH203">IF($D203="","",IF(AND(K203&gt;=0.1,I203="nie",Oprávnené_výdavky_obnova!DH205&gt;=0.1,OR($K$11=Smrek)),0,IF(AND(Oprávnené_výdavky_obnova!DH205&gt;=0.1,K203&gt;=0.1),1,0)))</f>
        <v/>
      </c>
      <c r="AI203" s="164" t="str">
        <f t="array" ref="AI203">IF($D203="","",IF(AND(L203&gt;=0.1,I203="nie",Oprávnené_výdavky_obnova!DI205&gt;=0.1,OR($L$11=Smrek)),0,IF(AND(Oprávnené_výdavky_obnova!DI205&gt;=0.1,L203&gt;=0.1),1,0)))</f>
        <v/>
      </c>
      <c r="AJ203" s="164" t="str">
        <f t="array" ref="AJ203">IF($D203="","",IF(AND(M203&gt;=0.1,I203="nie",Oprávnené_výdavky_obnova!DJ205&gt;=0.1,OR($M$11=Smrek)),0,IF(AND(Oprávnené_výdavky_obnova!DJ205&gt;=0.1,M203&gt;=0.1),1,0)))</f>
        <v/>
      </c>
      <c r="AK203" s="164" t="str">
        <f t="array" ref="AK203">IF($D203="","",IF(AND(N203&gt;=0.1,I203="nie",Oprávnené_výdavky_obnova!DK205&gt;=0.1,OR($N$11=Smrek)),0,IF(AND(Oprávnené_výdavky_obnova!DK205&gt;=0.1,N203&gt;=0.1),1,0)))</f>
        <v/>
      </c>
      <c r="AL203" s="164" t="str">
        <f t="array" ref="AL203">IF($D203="","",IF(AND(O203&gt;=0.1,I203="nie",Oprávnené_výdavky_obnova!DL205&gt;=0.1,OR($O$11=Smrek)),0,IF(AND(Oprávnené_výdavky_obnova!DL205&gt;=0.1,O203&gt;=0.1),1,0)))</f>
        <v/>
      </c>
      <c r="AM203" s="164" t="str">
        <f t="array" ref="AM203">IF($D203="","",IF(AND(P203&gt;=0.1,I203="nie",Oprávnené_výdavky_obnova!DM205&gt;=0.1,OR($P$11=Smrek)),0,IF(AND(Oprávnené_výdavky_obnova!DM205&gt;=0.1,P203&gt;=0.1),1,0)))</f>
        <v/>
      </c>
      <c r="AN203" s="164" t="str">
        <f t="array" ref="AN203">IF($D203="","",IF(AND(Q203&gt;=0.1,I203="nie",Oprávnené_výdavky_obnova!DN205&gt;=0.1,OR($Q$11=Smrek)),0,IF(AND(Oprávnené_výdavky_obnova!DN205&gt;=0.1,Q203&gt;=0.1),1,0)))</f>
        <v/>
      </c>
      <c r="AO203" s="164" t="str">
        <f t="array" ref="AO203">IF($D203="","",IF(AND(R203&gt;=0.1,I203="nie",Oprávnené_výdavky_obnova!DO205&gt;=0.1,OR($R$11=Smrek)),0,IF(AND(Oprávnené_výdavky_obnova!DO205&gt;=0.1,R203&gt;=0.1),1,0)))</f>
        <v/>
      </c>
      <c r="AP203" s="164" t="str">
        <f t="array" ref="AP203">IF($D203="","",IF(AND(S203&gt;=0.1,I203="nie",Oprávnené_výdavky_obnova!DP205&gt;=0.1,OR($S$11=Smrek)),0,IF(AND(Oprávnené_výdavky_obnova!DP205&gt;=0.1,S203&gt;=0.1),1,0)))</f>
        <v/>
      </c>
      <c r="AQ203" s="164">
        <f t="shared" si="18"/>
        <v>0</v>
      </c>
      <c r="AR203" s="132">
        <f t="shared" si="19"/>
        <v>0</v>
      </c>
      <c r="AS203" s="132" t="str">
        <f t="shared" si="20"/>
        <v/>
      </c>
      <c r="AT203" s="164">
        <f>IF(AND(J203="",OR(Oprávnené_výdavky_obnova!CW205&gt;0,Oprávnené_výdavky_obnova!DG205&gt;0)),1,0)</f>
        <v>0</v>
      </c>
      <c r="AU203" s="164">
        <f>IF(AND(K203="",OR(Oprávnené_výdavky_obnova!CX205&gt;0,Oprávnené_výdavky_obnova!DH205&gt;0)),1,0)</f>
        <v>0</v>
      </c>
      <c r="AV203" s="164">
        <f>IF(AND(L203="",OR(Oprávnené_výdavky_obnova!CY205&gt;0,Oprávnené_výdavky_obnova!DI205&gt;0)),1,0)</f>
        <v>0</v>
      </c>
      <c r="AW203" s="164">
        <f>IF(AND(M203="",OR(Oprávnené_výdavky_obnova!CZ205&gt;0,Oprávnené_výdavky_obnova!DJ205&gt;0)),1,0)</f>
        <v>0</v>
      </c>
      <c r="AX203" s="164">
        <f>IF(AND(N203="",OR(Oprávnené_výdavky_obnova!DA205&gt;0,Oprávnené_výdavky_obnova!DK205&gt;0)),1,0)</f>
        <v>0</v>
      </c>
      <c r="AY203" s="164">
        <f>IF(AND(O203="",OR(Oprávnené_výdavky_obnova!DB205&gt;0,Oprávnené_výdavky_obnova!DL205&gt;0)),1,0)</f>
        <v>0</v>
      </c>
      <c r="AZ203" s="164">
        <f>IF(AND(P203="",OR(Oprávnené_výdavky_obnova!DC205&gt;0,Oprávnené_výdavky_obnova!DM205&gt;0)),1,0)</f>
        <v>0</v>
      </c>
      <c r="BA203" s="164">
        <f>IF(AND(Q203="",OR(Oprávnené_výdavky_obnova!DD205&gt;0,Oprávnené_výdavky_obnova!DN205&gt;0)),1,0)</f>
        <v>0</v>
      </c>
      <c r="BB203" s="164">
        <f>IF(AND(R203="",OR(Oprávnené_výdavky_obnova!DE205&gt;0,Oprávnené_výdavky_obnova!DO205&gt;0)),1,0)</f>
        <v>0</v>
      </c>
      <c r="BC203" s="164">
        <f>IF(AND(S203="",OR(Oprávnené_výdavky_obnova!DF205&gt;0,Oprávnené_výdavky_obnova!DP205&gt;0)),1,0)</f>
        <v>0</v>
      </c>
      <c r="BE203" s="132">
        <f t="array" ref="BE203">IF(AND($J$13=Smrek,OR(V203&gt;=0.3,AG203&gt;=0.1)),1,0)</f>
        <v>0</v>
      </c>
      <c r="BF203" s="132">
        <f t="array" ref="BF203">IF(AND($JK203=Smrek,OR(W203&gt;=0.3,AH203&gt;=0.1)),1,0)</f>
        <v>0</v>
      </c>
      <c r="BG203" s="132">
        <f t="array" ref="BG203">IF(AND($L$13=Smrek,OR(X203&gt;=0.3,AI203&gt;=0.1)),1,0)</f>
        <v>0</v>
      </c>
      <c r="BH203" s="132">
        <f t="array" ref="BH203">IF(AND($M$13=Smrek,OR(Y203&gt;=0.3,AJ203&gt;=0.1)),1,0)</f>
        <v>0</v>
      </c>
      <c r="BI203" s="132">
        <f t="array" ref="BI203">IF(AND($N$13=Smrek,OR(Z203&gt;=0.3,AK203&gt;=0.1)),1,0)</f>
        <v>0</v>
      </c>
      <c r="BJ203" s="132">
        <f t="array" ref="BJ203">IF(AND($O$13=Smrek,OR(AA203&gt;=0.3,AL203&gt;=0.1)),1,0)</f>
        <v>0</v>
      </c>
      <c r="BK203" s="132">
        <f t="array" ref="BK203">IF(AND($P$13=Smrek,OR(AB203&gt;=0.3,AM203&gt;=0.1)),1,0)</f>
        <v>0</v>
      </c>
      <c r="BL203" s="132">
        <f t="array" ref="BL203">IF(AND($Q$13=Smrek,OR(AC203&gt;=0.3,AN203&gt;=0.1)),1,0)</f>
        <v>0</v>
      </c>
      <c r="BM203" s="132">
        <f t="array" ref="BM203">IF(AND($R$13=Smrek,OR(AD203&gt;=0.3,AO203&gt;=0.1)),1,0)</f>
        <v>0</v>
      </c>
      <c r="BN203" s="132">
        <f t="array" ref="BN203">IF(AND($S$13=Smrek,OR(AE203&gt;=0.3,AP203&gt;=0.1)),1,0)</f>
        <v>0</v>
      </c>
      <c r="BO203" s="206" t="str">
        <f t="shared" si="21"/>
        <v/>
      </c>
    </row>
    <row r="204" spans="1:67" ht="17.100000000000001" customHeight="1" x14ac:dyDescent="0.25">
      <c r="A204" s="144">
        <v>192</v>
      </c>
      <c r="B204" s="180" t="str">
        <f>IF(Oprávnené_výdavky_obnova!AL206="","",Oprávnené_výdavky_obnova!AN206)</f>
        <v/>
      </c>
      <c r="C204" s="181" t="str">
        <f>IF(Oprávnené_výdavky_obnova!AL206="","",Oprávnené_výdavky_obnova!B206)</f>
        <v/>
      </c>
      <c r="D204" s="182" t="str">
        <f>IF(Oprávnené_výdavky_obnova!AL206="","",Oprávnené_výdavky_obnova!AO206)</f>
        <v/>
      </c>
      <c r="E204" s="182" t="str">
        <f>IF(Oprávnené_výdavky_obnova!AL206="","",Oprávnené_výdavky_obnova!AP206)</f>
        <v/>
      </c>
      <c r="F204" s="182" t="str">
        <f>IF(Oprávnené_výdavky_obnova!AL206="","",Oprávnené_výdavky_obnova!AQ206)</f>
        <v/>
      </c>
      <c r="G204" s="183" t="str">
        <f>IF(Oprávnené_výdavky_obnova!AL206="","",Oprávnené_výdavky_obnova!I206)</f>
        <v/>
      </c>
      <c r="H204" s="208" t="str">
        <f>IF(D204="","",SUMIFS(Oprávnené_výdavky_obnova!$K$15:$K$214,JPRL,BO204,Oprávnené_výdavky_obnova!$J$15:$J$214,Oprávnené_výdavky_obnova!$CC$8)+SUMIFS(Oprávnené_výdavky_obnova!$K$15:$K$214,JPRL,BO204,Oprávnené_výdavky_obnova!$J$15:$J$214,Oprávnené_výdavky_obnova!$CC$9))</f>
        <v/>
      </c>
      <c r="I204" s="179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32">
        <f t="array" ref="T204">IF(AND(D204&lt;&gt;"",OR($J$11=Smrek,$K$11=Smrek,$L$11=Smrek,$M$11=Smrek,$N$11=Smrek,$O$11=Smrek,$P$11=Smrek,$Q$11=Smrek,$R$11=Smrek,$S$11=Smrek)),1,0)</f>
        <v>0</v>
      </c>
      <c r="U204" s="132">
        <f t="shared" si="16"/>
        <v>0</v>
      </c>
      <c r="V204" s="164" t="str">
        <f t="array" ref="V204">IF($D204="","",IF(AND(J204&gt;=0.3,I204="nie",Oprávnené_výdavky_obnova!DG206&gt;=0.3,OR($J$11=Smrek)),0,IF(AND(Oprávnené_výdavky_obnova!DG206&gt;=0.3,J204&gt;=0.3),1,0)))</f>
        <v/>
      </c>
      <c r="W204" s="164" t="str">
        <f t="array" ref="W204">IF($D204="","",IF(AND(K204&gt;=0.3,I204="nie",Oprávnené_výdavky_obnova!DH206&gt;=0.3,OR($K$11=Smrek)),0,IF(AND(Oprávnené_výdavky_obnova!DH206&gt;=0.3,K204&gt;=0.3),1,0)))</f>
        <v/>
      </c>
      <c r="X204" s="164" t="str">
        <f t="array" ref="X204">IF($D204="","",IF(AND(L204&gt;=0.3,I204="nie",Oprávnené_výdavky_obnova!DI206&gt;=0.3,OR($L$11=Smrek)),0,IF(AND(Oprávnené_výdavky_obnova!DI206&gt;=0.3,L204&gt;=0.3),1,0)))</f>
        <v/>
      </c>
      <c r="Y204" s="164" t="str">
        <f t="array" ref="Y204">IF($D204="","",IF(AND(M204&gt;=0.3,I204="nie",Oprávnené_výdavky_obnova!DJ206&gt;=0.3,OR($M$11=Smrek)),0,IF(AND(Oprávnené_výdavky_obnova!DJ206&gt;=0.3,M204&gt;=0.3),1,0)))</f>
        <v/>
      </c>
      <c r="Z204" s="164" t="str">
        <f t="array" ref="Z204">IF($D204="","",IF(AND(N204&gt;=0.3,I204="nie",Oprávnené_výdavky_obnova!DK206&gt;=0.3,OR($N$11=Smrek)),0,IF(AND(Oprávnené_výdavky_obnova!DK206&gt;=0.3,N204&gt;=0.3),1,0)))</f>
        <v/>
      </c>
      <c r="AA204" s="164" t="str">
        <f t="array" ref="AA204">IF($D204="","",IF(AND(O204&gt;=0.3,I204="nie",Oprávnené_výdavky_obnova!DL206&gt;=0.3,OR($O$11=Smrek)),0,IF(AND(Oprávnené_výdavky_obnova!DL206&gt;=0.3,O204&gt;=0.3),1,0)))</f>
        <v/>
      </c>
      <c r="AB204" s="164" t="str">
        <f t="array" ref="AB204">IF($D204="","",IF(AND(P204&gt;=0.3,I204="nie",Oprávnené_výdavky_obnova!DM206&gt;=0.3,OR($P$11=Smrek)),0,IF(AND(Oprávnené_výdavky_obnova!DM206&gt;=0.3,P204&gt;=0.3),1,0)))</f>
        <v/>
      </c>
      <c r="AC204" s="164" t="str">
        <f t="array" ref="AC204">IF($D204="","",IF(AND(Q204&gt;=0.3,I204="nie",Oprávnené_výdavky_obnova!DN206&gt;=0.3,OR($Q$11=Smrek)),0,IF(AND(Oprávnené_výdavky_obnova!DN206&gt;=0.3,Q204&gt;=0.3),1,0)))</f>
        <v/>
      </c>
      <c r="AD204" s="164" t="str">
        <f t="array" ref="AD204">IF($D204="","",IF(AND(R204&gt;=0.3,I204="nie",Oprávnené_výdavky_obnova!DO206&gt;=0.3,OR($R$11=Smrek)),0,IF(AND(Oprávnené_výdavky_obnova!DO206&gt;=0.3,R204&gt;=0.3),1,0)))</f>
        <v/>
      </c>
      <c r="AE204" s="164" t="str">
        <f t="array" ref="AE204">IF($D204="","",IF(AND(S204&gt;=0.3,I204="nie",Oprávnené_výdavky_obnova!DP206&gt;=0.3,OR($S$11=Smrek)),0,IF(AND(Oprávnené_výdavky_obnova!DP206&gt;=0.3,S204&gt;=0.3),1,0)))</f>
        <v/>
      </c>
      <c r="AF204" s="164">
        <f t="shared" si="17"/>
        <v>0</v>
      </c>
      <c r="AG204" s="164" t="str">
        <f t="array" ref="AG204">IF($D204="","",IF(AND(J204&gt;=0.1,I204="nie",Oprávnené_výdavky_obnova!DG206&gt;=0.1,OR($J$11=Smrek)),0,IF(AND(Oprávnené_výdavky_obnova!DG206&gt;=0.1,J204&gt;=0.1),1,0)))</f>
        <v/>
      </c>
      <c r="AH204" s="164" t="str">
        <f t="array" ref="AH204">IF($D204="","",IF(AND(K204&gt;=0.1,I204="nie",Oprávnené_výdavky_obnova!DH206&gt;=0.1,OR($K$11=Smrek)),0,IF(AND(Oprávnené_výdavky_obnova!DH206&gt;=0.1,K204&gt;=0.1),1,0)))</f>
        <v/>
      </c>
      <c r="AI204" s="164" t="str">
        <f t="array" ref="AI204">IF($D204="","",IF(AND(L204&gt;=0.1,I204="nie",Oprávnené_výdavky_obnova!DI206&gt;=0.1,OR($L$11=Smrek)),0,IF(AND(Oprávnené_výdavky_obnova!DI206&gt;=0.1,L204&gt;=0.1),1,0)))</f>
        <v/>
      </c>
      <c r="AJ204" s="164" t="str">
        <f t="array" ref="AJ204">IF($D204="","",IF(AND(M204&gt;=0.1,I204="nie",Oprávnené_výdavky_obnova!DJ206&gt;=0.1,OR($M$11=Smrek)),0,IF(AND(Oprávnené_výdavky_obnova!DJ206&gt;=0.1,M204&gt;=0.1),1,0)))</f>
        <v/>
      </c>
      <c r="AK204" s="164" t="str">
        <f t="array" ref="AK204">IF($D204="","",IF(AND(N204&gt;=0.1,I204="nie",Oprávnené_výdavky_obnova!DK206&gt;=0.1,OR($N$11=Smrek)),0,IF(AND(Oprávnené_výdavky_obnova!DK206&gt;=0.1,N204&gt;=0.1),1,0)))</f>
        <v/>
      </c>
      <c r="AL204" s="164" t="str">
        <f t="array" ref="AL204">IF($D204="","",IF(AND(O204&gt;=0.1,I204="nie",Oprávnené_výdavky_obnova!DL206&gt;=0.1,OR($O$11=Smrek)),0,IF(AND(Oprávnené_výdavky_obnova!DL206&gt;=0.1,O204&gt;=0.1),1,0)))</f>
        <v/>
      </c>
      <c r="AM204" s="164" t="str">
        <f t="array" ref="AM204">IF($D204="","",IF(AND(P204&gt;=0.1,I204="nie",Oprávnené_výdavky_obnova!DM206&gt;=0.1,OR($P$11=Smrek)),0,IF(AND(Oprávnené_výdavky_obnova!DM206&gt;=0.1,P204&gt;=0.1),1,0)))</f>
        <v/>
      </c>
      <c r="AN204" s="164" t="str">
        <f t="array" ref="AN204">IF($D204="","",IF(AND(Q204&gt;=0.1,I204="nie",Oprávnené_výdavky_obnova!DN206&gt;=0.1,OR($Q$11=Smrek)),0,IF(AND(Oprávnené_výdavky_obnova!DN206&gt;=0.1,Q204&gt;=0.1),1,0)))</f>
        <v/>
      </c>
      <c r="AO204" s="164" t="str">
        <f t="array" ref="AO204">IF($D204="","",IF(AND(R204&gt;=0.1,I204="nie",Oprávnené_výdavky_obnova!DO206&gt;=0.1,OR($R$11=Smrek)),0,IF(AND(Oprávnené_výdavky_obnova!DO206&gt;=0.1,R204&gt;=0.1),1,0)))</f>
        <v/>
      </c>
      <c r="AP204" s="164" t="str">
        <f t="array" ref="AP204">IF($D204="","",IF(AND(S204&gt;=0.1,I204="nie",Oprávnené_výdavky_obnova!DP206&gt;=0.1,OR($S$11=Smrek)),0,IF(AND(Oprávnené_výdavky_obnova!DP206&gt;=0.1,S204&gt;=0.1),1,0)))</f>
        <v/>
      </c>
      <c r="AQ204" s="164">
        <f t="shared" si="18"/>
        <v>0</v>
      </c>
      <c r="AR204" s="132">
        <f t="shared" si="19"/>
        <v>0</v>
      </c>
      <c r="AS204" s="132" t="str">
        <f t="shared" si="20"/>
        <v/>
      </c>
      <c r="AT204" s="164">
        <f>IF(AND(J204="",OR(Oprávnené_výdavky_obnova!CW206&gt;0,Oprávnené_výdavky_obnova!DG206&gt;0)),1,0)</f>
        <v>0</v>
      </c>
      <c r="AU204" s="164">
        <f>IF(AND(K204="",OR(Oprávnené_výdavky_obnova!CX206&gt;0,Oprávnené_výdavky_obnova!DH206&gt;0)),1,0)</f>
        <v>0</v>
      </c>
      <c r="AV204" s="164">
        <f>IF(AND(L204="",OR(Oprávnené_výdavky_obnova!CY206&gt;0,Oprávnené_výdavky_obnova!DI206&gt;0)),1,0)</f>
        <v>0</v>
      </c>
      <c r="AW204" s="164">
        <f>IF(AND(M204="",OR(Oprávnené_výdavky_obnova!CZ206&gt;0,Oprávnené_výdavky_obnova!DJ206&gt;0)),1,0)</f>
        <v>0</v>
      </c>
      <c r="AX204" s="164">
        <f>IF(AND(N204="",OR(Oprávnené_výdavky_obnova!DA206&gt;0,Oprávnené_výdavky_obnova!DK206&gt;0)),1,0)</f>
        <v>0</v>
      </c>
      <c r="AY204" s="164">
        <f>IF(AND(O204="",OR(Oprávnené_výdavky_obnova!DB206&gt;0,Oprávnené_výdavky_obnova!DL206&gt;0)),1,0)</f>
        <v>0</v>
      </c>
      <c r="AZ204" s="164">
        <f>IF(AND(P204="",OR(Oprávnené_výdavky_obnova!DC206&gt;0,Oprávnené_výdavky_obnova!DM206&gt;0)),1,0)</f>
        <v>0</v>
      </c>
      <c r="BA204" s="164">
        <f>IF(AND(Q204="",OR(Oprávnené_výdavky_obnova!DD206&gt;0,Oprávnené_výdavky_obnova!DN206&gt;0)),1,0)</f>
        <v>0</v>
      </c>
      <c r="BB204" s="164">
        <f>IF(AND(R204="",OR(Oprávnené_výdavky_obnova!DE206&gt;0,Oprávnené_výdavky_obnova!DO206&gt;0)),1,0)</f>
        <v>0</v>
      </c>
      <c r="BC204" s="164">
        <f>IF(AND(S204="",OR(Oprávnené_výdavky_obnova!DF206&gt;0,Oprávnené_výdavky_obnova!DP206&gt;0)),1,0)</f>
        <v>0</v>
      </c>
      <c r="BE204" s="132">
        <f t="array" ref="BE204">IF(AND($J$13=Smrek,OR(V204&gt;=0.3,AG204&gt;=0.1)),1,0)</f>
        <v>0</v>
      </c>
      <c r="BF204" s="132">
        <f t="array" ref="BF204">IF(AND($JK204=Smrek,OR(W204&gt;=0.3,AH204&gt;=0.1)),1,0)</f>
        <v>0</v>
      </c>
      <c r="BG204" s="132">
        <f t="array" ref="BG204">IF(AND($L$13=Smrek,OR(X204&gt;=0.3,AI204&gt;=0.1)),1,0)</f>
        <v>0</v>
      </c>
      <c r="BH204" s="132">
        <f t="array" ref="BH204">IF(AND($M$13=Smrek,OR(Y204&gt;=0.3,AJ204&gt;=0.1)),1,0)</f>
        <v>0</v>
      </c>
      <c r="BI204" s="132">
        <f t="array" ref="BI204">IF(AND($N$13=Smrek,OR(Z204&gt;=0.3,AK204&gt;=0.1)),1,0)</f>
        <v>0</v>
      </c>
      <c r="BJ204" s="132">
        <f t="array" ref="BJ204">IF(AND($O$13=Smrek,OR(AA204&gt;=0.3,AL204&gt;=0.1)),1,0)</f>
        <v>0</v>
      </c>
      <c r="BK204" s="132">
        <f t="array" ref="BK204">IF(AND($P$13=Smrek,OR(AB204&gt;=0.3,AM204&gt;=0.1)),1,0)</f>
        <v>0</v>
      </c>
      <c r="BL204" s="132">
        <f t="array" ref="BL204">IF(AND($Q$13=Smrek,OR(AC204&gt;=0.3,AN204&gt;=0.1)),1,0)</f>
        <v>0</v>
      </c>
      <c r="BM204" s="132">
        <f t="array" ref="BM204">IF(AND($R$13=Smrek,OR(AD204&gt;=0.3,AO204&gt;=0.1)),1,0)</f>
        <v>0</v>
      </c>
      <c r="BN204" s="132">
        <f t="array" ref="BN204">IF(AND($S$13=Smrek,OR(AE204&gt;=0.3,AP204&gt;=0.1)),1,0)</f>
        <v>0</v>
      </c>
      <c r="BO204" s="206" t="str">
        <f t="shared" si="21"/>
        <v/>
      </c>
    </row>
    <row r="205" spans="1:67" ht="17.100000000000001" customHeight="1" x14ac:dyDescent="0.25">
      <c r="A205" s="144">
        <v>193</v>
      </c>
      <c r="B205" s="180" t="str">
        <f>IF(Oprávnené_výdavky_obnova!AL207="","",Oprávnené_výdavky_obnova!AN207)</f>
        <v/>
      </c>
      <c r="C205" s="181" t="str">
        <f>IF(Oprávnené_výdavky_obnova!AL207="","",Oprávnené_výdavky_obnova!B207)</f>
        <v/>
      </c>
      <c r="D205" s="182" t="str">
        <f>IF(Oprávnené_výdavky_obnova!AL207="","",Oprávnené_výdavky_obnova!AO207)</f>
        <v/>
      </c>
      <c r="E205" s="182" t="str">
        <f>IF(Oprávnené_výdavky_obnova!AL207="","",Oprávnené_výdavky_obnova!AP207)</f>
        <v/>
      </c>
      <c r="F205" s="182" t="str">
        <f>IF(Oprávnené_výdavky_obnova!AL207="","",Oprávnené_výdavky_obnova!AQ207)</f>
        <v/>
      </c>
      <c r="G205" s="183" t="str">
        <f>IF(Oprávnené_výdavky_obnova!AL207="","",Oprávnené_výdavky_obnova!I207)</f>
        <v/>
      </c>
      <c r="H205" s="208" t="str">
        <f>IF(D205="","",SUMIFS(Oprávnené_výdavky_obnova!$K$15:$K$214,JPRL,BO205,Oprávnené_výdavky_obnova!$J$15:$J$214,Oprávnené_výdavky_obnova!$CC$8)+SUMIFS(Oprávnené_výdavky_obnova!$K$15:$K$214,JPRL,BO205,Oprávnené_výdavky_obnova!$J$15:$J$214,Oprávnené_výdavky_obnova!$CC$9))</f>
        <v/>
      </c>
      <c r="I205" s="179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32">
        <f t="array" ref="T205">IF(AND(D205&lt;&gt;"",OR($J$11=Smrek,$K$11=Smrek,$L$11=Smrek,$M$11=Smrek,$N$11=Smrek,$O$11=Smrek,$P$11=Smrek,$Q$11=Smrek,$R$11=Smrek,$S$11=Smrek)),1,0)</f>
        <v>0</v>
      </c>
      <c r="U205" s="132">
        <f t="shared" si="16"/>
        <v>0</v>
      </c>
      <c r="V205" s="164" t="str">
        <f t="array" ref="V205">IF($D205="","",IF(AND(J205&gt;=0.3,I205="nie",Oprávnené_výdavky_obnova!DG207&gt;=0.3,OR($J$11=Smrek)),0,IF(AND(Oprávnené_výdavky_obnova!DG207&gt;=0.3,J205&gt;=0.3),1,0)))</f>
        <v/>
      </c>
      <c r="W205" s="164" t="str">
        <f t="array" ref="W205">IF($D205="","",IF(AND(K205&gt;=0.3,I205="nie",Oprávnené_výdavky_obnova!DH207&gt;=0.3,OR($K$11=Smrek)),0,IF(AND(Oprávnené_výdavky_obnova!DH207&gt;=0.3,K205&gt;=0.3),1,0)))</f>
        <v/>
      </c>
      <c r="X205" s="164" t="str">
        <f t="array" ref="X205">IF($D205="","",IF(AND(L205&gt;=0.3,I205="nie",Oprávnené_výdavky_obnova!DI207&gt;=0.3,OR($L$11=Smrek)),0,IF(AND(Oprávnené_výdavky_obnova!DI207&gt;=0.3,L205&gt;=0.3),1,0)))</f>
        <v/>
      </c>
      <c r="Y205" s="164" t="str">
        <f t="array" ref="Y205">IF($D205="","",IF(AND(M205&gt;=0.3,I205="nie",Oprávnené_výdavky_obnova!DJ207&gt;=0.3,OR($M$11=Smrek)),0,IF(AND(Oprávnené_výdavky_obnova!DJ207&gt;=0.3,M205&gt;=0.3),1,0)))</f>
        <v/>
      </c>
      <c r="Z205" s="164" t="str">
        <f t="array" ref="Z205">IF($D205="","",IF(AND(N205&gt;=0.3,I205="nie",Oprávnené_výdavky_obnova!DK207&gt;=0.3,OR($N$11=Smrek)),0,IF(AND(Oprávnené_výdavky_obnova!DK207&gt;=0.3,N205&gt;=0.3),1,0)))</f>
        <v/>
      </c>
      <c r="AA205" s="164" t="str">
        <f t="array" ref="AA205">IF($D205="","",IF(AND(O205&gt;=0.3,I205="nie",Oprávnené_výdavky_obnova!DL207&gt;=0.3,OR($O$11=Smrek)),0,IF(AND(Oprávnené_výdavky_obnova!DL207&gt;=0.3,O205&gt;=0.3),1,0)))</f>
        <v/>
      </c>
      <c r="AB205" s="164" t="str">
        <f t="array" ref="AB205">IF($D205="","",IF(AND(P205&gt;=0.3,I205="nie",Oprávnené_výdavky_obnova!DM207&gt;=0.3,OR($P$11=Smrek)),0,IF(AND(Oprávnené_výdavky_obnova!DM207&gt;=0.3,P205&gt;=0.3),1,0)))</f>
        <v/>
      </c>
      <c r="AC205" s="164" t="str">
        <f t="array" ref="AC205">IF($D205="","",IF(AND(Q205&gt;=0.3,I205="nie",Oprávnené_výdavky_obnova!DN207&gt;=0.3,OR($Q$11=Smrek)),0,IF(AND(Oprávnené_výdavky_obnova!DN207&gt;=0.3,Q205&gt;=0.3),1,0)))</f>
        <v/>
      </c>
      <c r="AD205" s="164" t="str">
        <f t="array" ref="AD205">IF($D205="","",IF(AND(R205&gt;=0.3,I205="nie",Oprávnené_výdavky_obnova!DO207&gt;=0.3,OR($R$11=Smrek)),0,IF(AND(Oprávnené_výdavky_obnova!DO207&gt;=0.3,R205&gt;=0.3),1,0)))</f>
        <v/>
      </c>
      <c r="AE205" s="164" t="str">
        <f t="array" ref="AE205">IF($D205="","",IF(AND(S205&gt;=0.3,I205="nie",Oprávnené_výdavky_obnova!DP207&gt;=0.3,OR($S$11=Smrek)),0,IF(AND(Oprávnené_výdavky_obnova!DP207&gt;=0.3,S205&gt;=0.3),1,0)))</f>
        <v/>
      </c>
      <c r="AF205" s="164">
        <f t="shared" si="17"/>
        <v>0</v>
      </c>
      <c r="AG205" s="164" t="str">
        <f t="array" ref="AG205">IF($D205="","",IF(AND(J205&gt;=0.1,I205="nie",Oprávnené_výdavky_obnova!DG207&gt;=0.1,OR($J$11=Smrek)),0,IF(AND(Oprávnené_výdavky_obnova!DG207&gt;=0.1,J205&gt;=0.1),1,0)))</f>
        <v/>
      </c>
      <c r="AH205" s="164" t="str">
        <f t="array" ref="AH205">IF($D205="","",IF(AND(K205&gt;=0.1,I205="nie",Oprávnené_výdavky_obnova!DH207&gt;=0.1,OR($K$11=Smrek)),0,IF(AND(Oprávnené_výdavky_obnova!DH207&gt;=0.1,K205&gt;=0.1),1,0)))</f>
        <v/>
      </c>
      <c r="AI205" s="164" t="str">
        <f t="array" ref="AI205">IF($D205="","",IF(AND(L205&gt;=0.1,I205="nie",Oprávnené_výdavky_obnova!DI207&gt;=0.1,OR($L$11=Smrek)),0,IF(AND(Oprávnené_výdavky_obnova!DI207&gt;=0.1,L205&gt;=0.1),1,0)))</f>
        <v/>
      </c>
      <c r="AJ205" s="164" t="str">
        <f t="array" ref="AJ205">IF($D205="","",IF(AND(M205&gt;=0.1,I205="nie",Oprávnené_výdavky_obnova!DJ207&gt;=0.1,OR($M$11=Smrek)),0,IF(AND(Oprávnené_výdavky_obnova!DJ207&gt;=0.1,M205&gt;=0.1),1,0)))</f>
        <v/>
      </c>
      <c r="AK205" s="164" t="str">
        <f t="array" ref="AK205">IF($D205="","",IF(AND(N205&gt;=0.1,I205="nie",Oprávnené_výdavky_obnova!DK207&gt;=0.1,OR($N$11=Smrek)),0,IF(AND(Oprávnené_výdavky_obnova!DK207&gt;=0.1,N205&gt;=0.1),1,0)))</f>
        <v/>
      </c>
      <c r="AL205" s="164" t="str">
        <f t="array" ref="AL205">IF($D205="","",IF(AND(O205&gt;=0.1,I205="nie",Oprávnené_výdavky_obnova!DL207&gt;=0.1,OR($O$11=Smrek)),0,IF(AND(Oprávnené_výdavky_obnova!DL207&gt;=0.1,O205&gt;=0.1),1,0)))</f>
        <v/>
      </c>
      <c r="AM205" s="164" t="str">
        <f t="array" ref="AM205">IF($D205="","",IF(AND(P205&gt;=0.1,I205="nie",Oprávnené_výdavky_obnova!DM207&gt;=0.1,OR($P$11=Smrek)),0,IF(AND(Oprávnené_výdavky_obnova!DM207&gt;=0.1,P205&gt;=0.1),1,0)))</f>
        <v/>
      </c>
      <c r="AN205" s="164" t="str">
        <f t="array" ref="AN205">IF($D205="","",IF(AND(Q205&gt;=0.1,I205="nie",Oprávnené_výdavky_obnova!DN207&gt;=0.1,OR($Q$11=Smrek)),0,IF(AND(Oprávnené_výdavky_obnova!DN207&gt;=0.1,Q205&gt;=0.1),1,0)))</f>
        <v/>
      </c>
      <c r="AO205" s="164" t="str">
        <f t="array" ref="AO205">IF($D205="","",IF(AND(R205&gt;=0.1,I205="nie",Oprávnené_výdavky_obnova!DO207&gt;=0.1,OR($R$11=Smrek)),0,IF(AND(Oprávnené_výdavky_obnova!DO207&gt;=0.1,R205&gt;=0.1),1,0)))</f>
        <v/>
      </c>
      <c r="AP205" s="164" t="str">
        <f t="array" ref="AP205">IF($D205="","",IF(AND(S205&gt;=0.1,I205="nie",Oprávnené_výdavky_obnova!DP207&gt;=0.1,OR($S$11=Smrek)),0,IF(AND(Oprávnené_výdavky_obnova!DP207&gt;=0.1,S205&gt;=0.1),1,0)))</f>
        <v/>
      </c>
      <c r="AQ205" s="164">
        <f t="shared" si="18"/>
        <v>0</v>
      </c>
      <c r="AR205" s="132">
        <f t="shared" si="19"/>
        <v>0</v>
      </c>
      <c r="AS205" s="132" t="str">
        <f t="shared" si="20"/>
        <v/>
      </c>
      <c r="AT205" s="164">
        <f>IF(AND(J205="",OR(Oprávnené_výdavky_obnova!CW207&gt;0,Oprávnené_výdavky_obnova!DG207&gt;0)),1,0)</f>
        <v>0</v>
      </c>
      <c r="AU205" s="164">
        <f>IF(AND(K205="",OR(Oprávnené_výdavky_obnova!CX207&gt;0,Oprávnené_výdavky_obnova!DH207&gt;0)),1,0)</f>
        <v>0</v>
      </c>
      <c r="AV205" s="164">
        <f>IF(AND(L205="",OR(Oprávnené_výdavky_obnova!CY207&gt;0,Oprávnené_výdavky_obnova!DI207&gt;0)),1,0)</f>
        <v>0</v>
      </c>
      <c r="AW205" s="164">
        <f>IF(AND(M205="",OR(Oprávnené_výdavky_obnova!CZ207&gt;0,Oprávnené_výdavky_obnova!DJ207&gt;0)),1,0)</f>
        <v>0</v>
      </c>
      <c r="AX205" s="164">
        <f>IF(AND(N205="",OR(Oprávnené_výdavky_obnova!DA207&gt;0,Oprávnené_výdavky_obnova!DK207&gt;0)),1,0)</f>
        <v>0</v>
      </c>
      <c r="AY205" s="164">
        <f>IF(AND(O205="",OR(Oprávnené_výdavky_obnova!DB207&gt;0,Oprávnené_výdavky_obnova!DL207&gt;0)),1,0)</f>
        <v>0</v>
      </c>
      <c r="AZ205" s="164">
        <f>IF(AND(P205="",OR(Oprávnené_výdavky_obnova!DC207&gt;0,Oprávnené_výdavky_obnova!DM207&gt;0)),1,0)</f>
        <v>0</v>
      </c>
      <c r="BA205" s="164">
        <f>IF(AND(Q205="",OR(Oprávnené_výdavky_obnova!DD207&gt;0,Oprávnené_výdavky_obnova!DN207&gt;0)),1,0)</f>
        <v>0</v>
      </c>
      <c r="BB205" s="164">
        <f>IF(AND(R205="",OR(Oprávnené_výdavky_obnova!DE207&gt;0,Oprávnené_výdavky_obnova!DO207&gt;0)),1,0)</f>
        <v>0</v>
      </c>
      <c r="BC205" s="164">
        <f>IF(AND(S205="",OR(Oprávnené_výdavky_obnova!DF207&gt;0,Oprávnené_výdavky_obnova!DP207&gt;0)),1,0)</f>
        <v>0</v>
      </c>
      <c r="BE205" s="132">
        <f t="array" ref="BE205">IF(AND($J$13=Smrek,OR(V205&gt;=0.3,AG205&gt;=0.1)),1,0)</f>
        <v>0</v>
      </c>
      <c r="BF205" s="132">
        <f t="array" ref="BF205">IF(AND($JK205=Smrek,OR(W205&gt;=0.3,AH205&gt;=0.1)),1,0)</f>
        <v>0</v>
      </c>
      <c r="BG205" s="132">
        <f t="array" ref="BG205">IF(AND($L$13=Smrek,OR(X205&gt;=0.3,AI205&gt;=0.1)),1,0)</f>
        <v>0</v>
      </c>
      <c r="BH205" s="132">
        <f t="array" ref="BH205">IF(AND($M$13=Smrek,OR(Y205&gt;=0.3,AJ205&gt;=0.1)),1,0)</f>
        <v>0</v>
      </c>
      <c r="BI205" s="132">
        <f t="array" ref="BI205">IF(AND($N$13=Smrek,OR(Z205&gt;=0.3,AK205&gt;=0.1)),1,0)</f>
        <v>0</v>
      </c>
      <c r="BJ205" s="132">
        <f t="array" ref="BJ205">IF(AND($O$13=Smrek,OR(AA205&gt;=0.3,AL205&gt;=0.1)),1,0)</f>
        <v>0</v>
      </c>
      <c r="BK205" s="132">
        <f t="array" ref="BK205">IF(AND($P$13=Smrek,OR(AB205&gt;=0.3,AM205&gt;=0.1)),1,0)</f>
        <v>0</v>
      </c>
      <c r="BL205" s="132">
        <f t="array" ref="BL205">IF(AND($Q$13=Smrek,OR(AC205&gt;=0.3,AN205&gt;=0.1)),1,0)</f>
        <v>0</v>
      </c>
      <c r="BM205" s="132">
        <f t="array" ref="BM205">IF(AND($R$13=Smrek,OR(AD205&gt;=0.3,AO205&gt;=0.1)),1,0)</f>
        <v>0</v>
      </c>
      <c r="BN205" s="132">
        <f t="array" ref="BN205">IF(AND($S$13=Smrek,OR(AE205&gt;=0.3,AP205&gt;=0.1)),1,0)</f>
        <v>0</v>
      </c>
      <c r="BO205" s="206" t="str">
        <f t="shared" si="21"/>
        <v/>
      </c>
    </row>
    <row r="206" spans="1:67" ht="17.100000000000001" customHeight="1" x14ac:dyDescent="0.25">
      <c r="A206" s="144">
        <v>194</v>
      </c>
      <c r="B206" s="180" t="str">
        <f>IF(Oprávnené_výdavky_obnova!AL208="","",Oprávnené_výdavky_obnova!AN208)</f>
        <v/>
      </c>
      <c r="C206" s="181" t="str">
        <f>IF(Oprávnené_výdavky_obnova!AL208="","",Oprávnené_výdavky_obnova!B208)</f>
        <v/>
      </c>
      <c r="D206" s="182" t="str">
        <f>IF(Oprávnené_výdavky_obnova!AL208="","",Oprávnené_výdavky_obnova!AO208)</f>
        <v/>
      </c>
      <c r="E206" s="182" t="str">
        <f>IF(Oprávnené_výdavky_obnova!AL208="","",Oprávnené_výdavky_obnova!AP208)</f>
        <v/>
      </c>
      <c r="F206" s="182" t="str">
        <f>IF(Oprávnené_výdavky_obnova!AL208="","",Oprávnené_výdavky_obnova!AQ208)</f>
        <v/>
      </c>
      <c r="G206" s="183" t="str">
        <f>IF(Oprávnené_výdavky_obnova!AL208="","",Oprávnené_výdavky_obnova!I208)</f>
        <v/>
      </c>
      <c r="H206" s="208" t="str">
        <f>IF(D206="","",SUMIFS(Oprávnené_výdavky_obnova!$K$15:$K$214,JPRL,BO206,Oprávnené_výdavky_obnova!$J$15:$J$214,Oprávnené_výdavky_obnova!$CC$8)+SUMIFS(Oprávnené_výdavky_obnova!$K$15:$K$214,JPRL,BO206,Oprávnené_výdavky_obnova!$J$15:$J$214,Oprávnené_výdavky_obnova!$CC$9))</f>
        <v/>
      </c>
      <c r="I206" s="179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32">
        <f t="array" ref="T206">IF(AND(D206&lt;&gt;"",OR($J$11=Smrek,$K$11=Smrek,$L$11=Smrek,$M$11=Smrek,$N$11=Smrek,$O$11=Smrek,$P$11=Smrek,$Q$11=Smrek,$R$11=Smrek,$S$11=Smrek)),1,0)</f>
        <v>0</v>
      </c>
      <c r="U206" s="132">
        <f t="shared" ref="U206:U212" si="22">IF(AND(T206=1,I206=""),1,0)</f>
        <v>0</v>
      </c>
      <c r="V206" s="164" t="str">
        <f t="array" ref="V206">IF($D206="","",IF(AND(J206&gt;=0.3,I206="nie",Oprávnené_výdavky_obnova!DG208&gt;=0.3,OR($J$11=Smrek)),0,IF(AND(Oprávnené_výdavky_obnova!DG208&gt;=0.3,J206&gt;=0.3),1,0)))</f>
        <v/>
      </c>
      <c r="W206" s="164" t="str">
        <f t="array" ref="W206">IF($D206="","",IF(AND(K206&gt;=0.3,I206="nie",Oprávnené_výdavky_obnova!DH208&gt;=0.3,OR($K$11=Smrek)),0,IF(AND(Oprávnené_výdavky_obnova!DH208&gt;=0.3,K206&gt;=0.3),1,0)))</f>
        <v/>
      </c>
      <c r="X206" s="164" t="str">
        <f t="array" ref="X206">IF($D206="","",IF(AND(L206&gt;=0.3,I206="nie",Oprávnené_výdavky_obnova!DI208&gt;=0.3,OR($L$11=Smrek)),0,IF(AND(Oprávnené_výdavky_obnova!DI208&gt;=0.3,L206&gt;=0.3),1,0)))</f>
        <v/>
      </c>
      <c r="Y206" s="164" t="str">
        <f t="array" ref="Y206">IF($D206="","",IF(AND(M206&gt;=0.3,I206="nie",Oprávnené_výdavky_obnova!DJ208&gt;=0.3,OR($M$11=Smrek)),0,IF(AND(Oprávnené_výdavky_obnova!DJ208&gt;=0.3,M206&gt;=0.3),1,0)))</f>
        <v/>
      </c>
      <c r="Z206" s="164" t="str">
        <f t="array" ref="Z206">IF($D206="","",IF(AND(N206&gt;=0.3,I206="nie",Oprávnené_výdavky_obnova!DK208&gt;=0.3,OR($N$11=Smrek)),0,IF(AND(Oprávnené_výdavky_obnova!DK208&gt;=0.3,N206&gt;=0.3),1,0)))</f>
        <v/>
      </c>
      <c r="AA206" s="164" t="str">
        <f t="array" ref="AA206">IF($D206="","",IF(AND(O206&gt;=0.3,I206="nie",Oprávnené_výdavky_obnova!DL208&gt;=0.3,OR($O$11=Smrek)),0,IF(AND(Oprávnené_výdavky_obnova!DL208&gt;=0.3,O206&gt;=0.3),1,0)))</f>
        <v/>
      </c>
      <c r="AB206" s="164" t="str">
        <f t="array" ref="AB206">IF($D206="","",IF(AND(P206&gt;=0.3,I206="nie",Oprávnené_výdavky_obnova!DM208&gt;=0.3,OR($P$11=Smrek)),0,IF(AND(Oprávnené_výdavky_obnova!DM208&gt;=0.3,P206&gt;=0.3),1,0)))</f>
        <v/>
      </c>
      <c r="AC206" s="164" t="str">
        <f t="array" ref="AC206">IF($D206="","",IF(AND(Q206&gt;=0.3,I206="nie",Oprávnené_výdavky_obnova!DN208&gt;=0.3,OR($Q$11=Smrek)),0,IF(AND(Oprávnené_výdavky_obnova!DN208&gt;=0.3,Q206&gt;=0.3),1,0)))</f>
        <v/>
      </c>
      <c r="AD206" s="164" t="str">
        <f t="array" ref="AD206">IF($D206="","",IF(AND(R206&gt;=0.3,I206="nie",Oprávnené_výdavky_obnova!DO208&gt;=0.3,OR($R$11=Smrek)),0,IF(AND(Oprávnené_výdavky_obnova!DO208&gt;=0.3,R206&gt;=0.3),1,0)))</f>
        <v/>
      </c>
      <c r="AE206" s="164" t="str">
        <f t="array" ref="AE206">IF($D206="","",IF(AND(S206&gt;=0.3,I206="nie",Oprávnené_výdavky_obnova!DP208&gt;=0.3,OR($S$11=Smrek)),0,IF(AND(Oprávnené_výdavky_obnova!DP208&gt;=0.3,S206&gt;=0.3),1,0)))</f>
        <v/>
      </c>
      <c r="AF206" s="164">
        <f t="shared" ref="AF206:AF212" si="23">SUM(V206:AE206)</f>
        <v>0</v>
      </c>
      <c r="AG206" s="164" t="str">
        <f t="array" ref="AG206">IF($D206="","",IF(AND(J206&gt;=0.1,I206="nie",Oprávnené_výdavky_obnova!DG208&gt;=0.1,OR($J$11=Smrek)),0,IF(AND(Oprávnené_výdavky_obnova!DG208&gt;=0.1,J206&gt;=0.1),1,0)))</f>
        <v/>
      </c>
      <c r="AH206" s="164" t="str">
        <f t="array" ref="AH206">IF($D206="","",IF(AND(K206&gt;=0.1,I206="nie",Oprávnené_výdavky_obnova!DH208&gt;=0.1,OR($K$11=Smrek)),0,IF(AND(Oprávnené_výdavky_obnova!DH208&gt;=0.1,K206&gt;=0.1),1,0)))</f>
        <v/>
      </c>
      <c r="AI206" s="164" t="str">
        <f t="array" ref="AI206">IF($D206="","",IF(AND(L206&gt;=0.1,I206="nie",Oprávnené_výdavky_obnova!DI208&gt;=0.1,OR($L$11=Smrek)),0,IF(AND(Oprávnené_výdavky_obnova!DI208&gt;=0.1,L206&gt;=0.1),1,0)))</f>
        <v/>
      </c>
      <c r="AJ206" s="164" t="str">
        <f t="array" ref="AJ206">IF($D206="","",IF(AND(M206&gt;=0.1,I206="nie",Oprávnené_výdavky_obnova!DJ208&gt;=0.1,OR($M$11=Smrek)),0,IF(AND(Oprávnené_výdavky_obnova!DJ208&gt;=0.1,M206&gt;=0.1),1,0)))</f>
        <v/>
      </c>
      <c r="AK206" s="164" t="str">
        <f t="array" ref="AK206">IF($D206="","",IF(AND(N206&gt;=0.1,I206="nie",Oprávnené_výdavky_obnova!DK208&gt;=0.1,OR($N$11=Smrek)),0,IF(AND(Oprávnené_výdavky_obnova!DK208&gt;=0.1,N206&gt;=0.1),1,0)))</f>
        <v/>
      </c>
      <c r="AL206" s="164" t="str">
        <f t="array" ref="AL206">IF($D206="","",IF(AND(O206&gt;=0.1,I206="nie",Oprávnené_výdavky_obnova!DL208&gt;=0.1,OR($O$11=Smrek)),0,IF(AND(Oprávnené_výdavky_obnova!DL208&gt;=0.1,O206&gt;=0.1),1,0)))</f>
        <v/>
      </c>
      <c r="AM206" s="164" t="str">
        <f t="array" ref="AM206">IF($D206="","",IF(AND(P206&gt;=0.1,I206="nie",Oprávnené_výdavky_obnova!DM208&gt;=0.1,OR($P$11=Smrek)),0,IF(AND(Oprávnené_výdavky_obnova!DM208&gt;=0.1,P206&gt;=0.1),1,0)))</f>
        <v/>
      </c>
      <c r="AN206" s="164" t="str">
        <f t="array" ref="AN206">IF($D206="","",IF(AND(Q206&gt;=0.1,I206="nie",Oprávnené_výdavky_obnova!DN208&gt;=0.1,OR($Q$11=Smrek)),0,IF(AND(Oprávnené_výdavky_obnova!DN208&gt;=0.1,Q206&gt;=0.1),1,0)))</f>
        <v/>
      </c>
      <c r="AO206" s="164" t="str">
        <f t="array" ref="AO206">IF($D206="","",IF(AND(R206&gt;=0.1,I206="nie",Oprávnené_výdavky_obnova!DO208&gt;=0.1,OR($R$11=Smrek)),0,IF(AND(Oprávnené_výdavky_obnova!DO208&gt;=0.1,R206&gt;=0.1),1,0)))</f>
        <v/>
      </c>
      <c r="AP206" s="164" t="str">
        <f t="array" ref="AP206">IF($D206="","",IF(AND(S206&gt;=0.1,I206="nie",Oprávnené_výdavky_obnova!DP208&gt;=0.1,OR($S$11=Smrek)),0,IF(AND(Oprávnené_výdavky_obnova!DP208&gt;=0.1,S206&gt;=0.1),1,0)))</f>
        <v/>
      </c>
      <c r="AQ206" s="164">
        <f t="shared" ref="AQ206:AQ212" si="24">SUM(AG206:AP206)</f>
        <v>0</v>
      </c>
      <c r="AR206" s="132">
        <f t="shared" ref="AR206:AR212" si="25">IF(AF206=0,0,IF(AND(AF206=1,AQ206=1),1,IF(AND(AF206&gt;1,AQ206&gt;1,AF206=AQ206),AF206,IF(AND(AF206=1,AQ206&gt;1),AQ206,IF(AND(AF206&gt;1,AQ206&gt;1),AQ206)))))</f>
        <v>0</v>
      </c>
      <c r="AS206" s="132" t="str">
        <f t="shared" ref="AS206:AS212" si="26">IF(AND(D206&lt;&gt;"",AR206=0),"0 hlavných drevín",IF(AR206=1,"1 hlavná drevina",IF(AR206=2,"2 hlavné dreviny",IF(AR206=3,"3 hlavné dreviny",IF(AR206&gt;3,"viac ako 3 hlavné dreviny","")))))</f>
        <v/>
      </c>
      <c r="AT206" s="164">
        <f>IF(AND(J206="",OR(Oprávnené_výdavky_obnova!CW208&gt;0,Oprávnené_výdavky_obnova!DG208&gt;0)),1,0)</f>
        <v>0</v>
      </c>
      <c r="AU206" s="164">
        <f>IF(AND(K206="",OR(Oprávnené_výdavky_obnova!CX208&gt;0,Oprávnené_výdavky_obnova!DH208&gt;0)),1,0)</f>
        <v>0</v>
      </c>
      <c r="AV206" s="164">
        <f>IF(AND(L206="",OR(Oprávnené_výdavky_obnova!CY208&gt;0,Oprávnené_výdavky_obnova!DI208&gt;0)),1,0)</f>
        <v>0</v>
      </c>
      <c r="AW206" s="164">
        <f>IF(AND(M206="",OR(Oprávnené_výdavky_obnova!CZ208&gt;0,Oprávnené_výdavky_obnova!DJ208&gt;0)),1,0)</f>
        <v>0</v>
      </c>
      <c r="AX206" s="164">
        <f>IF(AND(N206="",OR(Oprávnené_výdavky_obnova!DA208&gt;0,Oprávnené_výdavky_obnova!DK208&gt;0)),1,0)</f>
        <v>0</v>
      </c>
      <c r="AY206" s="164">
        <f>IF(AND(O206="",OR(Oprávnené_výdavky_obnova!DB208&gt;0,Oprávnené_výdavky_obnova!DL208&gt;0)),1,0)</f>
        <v>0</v>
      </c>
      <c r="AZ206" s="164">
        <f>IF(AND(P206="",OR(Oprávnené_výdavky_obnova!DC208&gt;0,Oprávnené_výdavky_obnova!DM208&gt;0)),1,0)</f>
        <v>0</v>
      </c>
      <c r="BA206" s="164">
        <f>IF(AND(Q206="",OR(Oprávnené_výdavky_obnova!DD208&gt;0,Oprávnené_výdavky_obnova!DN208&gt;0)),1,0)</f>
        <v>0</v>
      </c>
      <c r="BB206" s="164">
        <f>IF(AND(R206="",OR(Oprávnené_výdavky_obnova!DE208&gt;0,Oprávnené_výdavky_obnova!DO208&gt;0)),1,0)</f>
        <v>0</v>
      </c>
      <c r="BC206" s="164">
        <f>IF(AND(S206="",OR(Oprávnené_výdavky_obnova!DF208&gt;0,Oprávnené_výdavky_obnova!DP208&gt;0)),1,0)</f>
        <v>0</v>
      </c>
      <c r="BE206" s="132">
        <f t="array" ref="BE206">IF(AND($J$13=Smrek,OR(V206&gt;=0.3,AG206&gt;=0.1)),1,0)</f>
        <v>0</v>
      </c>
      <c r="BF206" s="132">
        <f t="array" ref="BF206">IF(AND($JK206=Smrek,OR(W206&gt;=0.3,AH206&gt;=0.1)),1,0)</f>
        <v>0</v>
      </c>
      <c r="BG206" s="132">
        <f t="array" ref="BG206">IF(AND($L$13=Smrek,OR(X206&gt;=0.3,AI206&gt;=0.1)),1,0)</f>
        <v>0</v>
      </c>
      <c r="BH206" s="132">
        <f t="array" ref="BH206">IF(AND($M$13=Smrek,OR(Y206&gt;=0.3,AJ206&gt;=0.1)),1,0)</f>
        <v>0</v>
      </c>
      <c r="BI206" s="132">
        <f t="array" ref="BI206">IF(AND($N$13=Smrek,OR(Z206&gt;=0.3,AK206&gt;=0.1)),1,0)</f>
        <v>0</v>
      </c>
      <c r="BJ206" s="132">
        <f t="array" ref="BJ206">IF(AND($O$13=Smrek,OR(AA206&gt;=0.3,AL206&gt;=0.1)),1,0)</f>
        <v>0</v>
      </c>
      <c r="BK206" s="132">
        <f t="array" ref="BK206">IF(AND($P$13=Smrek,OR(AB206&gt;=0.3,AM206&gt;=0.1)),1,0)</f>
        <v>0</v>
      </c>
      <c r="BL206" s="132">
        <f t="array" ref="BL206">IF(AND($Q$13=Smrek,OR(AC206&gt;=0.3,AN206&gt;=0.1)),1,0)</f>
        <v>0</v>
      </c>
      <c r="BM206" s="132">
        <f t="array" ref="BM206">IF(AND($R$13=Smrek,OR(AD206&gt;=0.3,AO206&gt;=0.1)),1,0)</f>
        <v>0</v>
      </c>
      <c r="BN206" s="132">
        <f t="array" ref="BN206">IF(AND($S$13=Smrek,OR(AE206&gt;=0.3,AP206&gt;=0.1)),1,0)</f>
        <v>0</v>
      </c>
      <c r="BO206" s="206" t="str">
        <f t="shared" ref="BO206:BO212" si="27">D206&amp;E206&amp;F206&amp;B206</f>
        <v/>
      </c>
    </row>
    <row r="207" spans="1:67" ht="17.100000000000001" customHeight="1" x14ac:dyDescent="0.25">
      <c r="A207" s="144">
        <v>195</v>
      </c>
      <c r="B207" s="180" t="str">
        <f>IF(Oprávnené_výdavky_obnova!AL209="","",Oprávnené_výdavky_obnova!AN209)</f>
        <v/>
      </c>
      <c r="C207" s="181" t="str">
        <f>IF(Oprávnené_výdavky_obnova!AL209="","",Oprávnené_výdavky_obnova!B209)</f>
        <v/>
      </c>
      <c r="D207" s="182" t="str">
        <f>IF(Oprávnené_výdavky_obnova!AL209="","",Oprávnené_výdavky_obnova!AO209)</f>
        <v/>
      </c>
      <c r="E207" s="182" t="str">
        <f>IF(Oprávnené_výdavky_obnova!AL209="","",Oprávnené_výdavky_obnova!AP209)</f>
        <v/>
      </c>
      <c r="F207" s="182" t="str">
        <f>IF(Oprávnené_výdavky_obnova!AL209="","",Oprávnené_výdavky_obnova!AQ209)</f>
        <v/>
      </c>
      <c r="G207" s="183" t="str">
        <f>IF(Oprávnené_výdavky_obnova!AL209="","",Oprávnené_výdavky_obnova!I209)</f>
        <v/>
      </c>
      <c r="H207" s="208" t="str">
        <f>IF(D207="","",SUMIFS(Oprávnené_výdavky_obnova!$K$15:$K$214,JPRL,BO207,Oprávnené_výdavky_obnova!$J$15:$J$214,Oprávnené_výdavky_obnova!$CC$8)+SUMIFS(Oprávnené_výdavky_obnova!$K$15:$K$214,JPRL,BO207,Oprávnené_výdavky_obnova!$J$15:$J$214,Oprávnené_výdavky_obnova!$CC$9))</f>
        <v/>
      </c>
      <c r="I207" s="179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32">
        <f t="array" ref="T207">IF(AND(D207&lt;&gt;"",OR($J$11=Smrek,$K$11=Smrek,$L$11=Smrek,$M$11=Smrek,$N$11=Smrek,$O$11=Smrek,$P$11=Smrek,$Q$11=Smrek,$R$11=Smrek,$S$11=Smrek)),1,0)</f>
        <v>0</v>
      </c>
      <c r="U207" s="132">
        <f t="shared" si="22"/>
        <v>0</v>
      </c>
      <c r="V207" s="164" t="str">
        <f t="array" ref="V207">IF($D207="","",IF(AND(J207&gt;=0.3,I207="nie",Oprávnené_výdavky_obnova!DG209&gt;=0.3,OR($J$11=Smrek)),0,IF(AND(Oprávnené_výdavky_obnova!DG209&gt;=0.3,J207&gt;=0.3),1,0)))</f>
        <v/>
      </c>
      <c r="W207" s="164" t="str">
        <f t="array" ref="W207">IF($D207="","",IF(AND(K207&gt;=0.3,I207="nie",Oprávnené_výdavky_obnova!DH209&gt;=0.3,OR($K$11=Smrek)),0,IF(AND(Oprávnené_výdavky_obnova!DH209&gt;=0.3,K207&gt;=0.3),1,0)))</f>
        <v/>
      </c>
      <c r="X207" s="164" t="str">
        <f t="array" ref="X207">IF($D207="","",IF(AND(L207&gt;=0.3,I207="nie",Oprávnené_výdavky_obnova!DI209&gt;=0.3,OR($L$11=Smrek)),0,IF(AND(Oprávnené_výdavky_obnova!DI209&gt;=0.3,L207&gt;=0.3),1,0)))</f>
        <v/>
      </c>
      <c r="Y207" s="164" t="str">
        <f t="array" ref="Y207">IF($D207="","",IF(AND(M207&gt;=0.3,I207="nie",Oprávnené_výdavky_obnova!DJ209&gt;=0.3,OR($M$11=Smrek)),0,IF(AND(Oprávnené_výdavky_obnova!DJ209&gt;=0.3,M207&gt;=0.3),1,0)))</f>
        <v/>
      </c>
      <c r="Z207" s="164" t="str">
        <f t="array" ref="Z207">IF($D207="","",IF(AND(N207&gt;=0.3,I207="nie",Oprávnené_výdavky_obnova!DK209&gt;=0.3,OR($N$11=Smrek)),0,IF(AND(Oprávnené_výdavky_obnova!DK209&gt;=0.3,N207&gt;=0.3),1,0)))</f>
        <v/>
      </c>
      <c r="AA207" s="164" t="str">
        <f t="array" ref="AA207">IF($D207="","",IF(AND(O207&gt;=0.3,I207="nie",Oprávnené_výdavky_obnova!DL209&gt;=0.3,OR($O$11=Smrek)),0,IF(AND(Oprávnené_výdavky_obnova!DL209&gt;=0.3,O207&gt;=0.3),1,0)))</f>
        <v/>
      </c>
      <c r="AB207" s="164" t="str">
        <f t="array" ref="AB207">IF($D207="","",IF(AND(P207&gt;=0.3,I207="nie",Oprávnené_výdavky_obnova!DM209&gt;=0.3,OR($P$11=Smrek)),0,IF(AND(Oprávnené_výdavky_obnova!DM209&gt;=0.3,P207&gt;=0.3),1,0)))</f>
        <v/>
      </c>
      <c r="AC207" s="164" t="str">
        <f t="array" ref="AC207">IF($D207="","",IF(AND(Q207&gt;=0.3,I207="nie",Oprávnené_výdavky_obnova!DN209&gt;=0.3,OR($Q$11=Smrek)),0,IF(AND(Oprávnené_výdavky_obnova!DN209&gt;=0.3,Q207&gt;=0.3),1,0)))</f>
        <v/>
      </c>
      <c r="AD207" s="164" t="str">
        <f t="array" ref="AD207">IF($D207="","",IF(AND(R207&gt;=0.3,I207="nie",Oprávnené_výdavky_obnova!DO209&gt;=0.3,OR($R$11=Smrek)),0,IF(AND(Oprávnené_výdavky_obnova!DO209&gt;=0.3,R207&gt;=0.3),1,0)))</f>
        <v/>
      </c>
      <c r="AE207" s="164" t="str">
        <f t="array" ref="AE207">IF($D207="","",IF(AND(S207&gt;=0.3,I207="nie",Oprávnené_výdavky_obnova!DP209&gt;=0.3,OR($S$11=Smrek)),0,IF(AND(Oprávnené_výdavky_obnova!DP209&gt;=0.3,S207&gt;=0.3),1,0)))</f>
        <v/>
      </c>
      <c r="AF207" s="164">
        <f t="shared" si="23"/>
        <v>0</v>
      </c>
      <c r="AG207" s="164" t="str">
        <f t="array" ref="AG207">IF($D207="","",IF(AND(J207&gt;=0.1,I207="nie",Oprávnené_výdavky_obnova!DG209&gt;=0.1,OR($J$11=Smrek)),0,IF(AND(Oprávnené_výdavky_obnova!DG209&gt;=0.1,J207&gt;=0.1),1,0)))</f>
        <v/>
      </c>
      <c r="AH207" s="164" t="str">
        <f t="array" ref="AH207">IF($D207="","",IF(AND(K207&gt;=0.1,I207="nie",Oprávnené_výdavky_obnova!DH209&gt;=0.1,OR($K$11=Smrek)),0,IF(AND(Oprávnené_výdavky_obnova!DH209&gt;=0.1,K207&gt;=0.1),1,0)))</f>
        <v/>
      </c>
      <c r="AI207" s="164" t="str">
        <f t="array" ref="AI207">IF($D207="","",IF(AND(L207&gt;=0.1,I207="nie",Oprávnené_výdavky_obnova!DI209&gt;=0.1,OR($L$11=Smrek)),0,IF(AND(Oprávnené_výdavky_obnova!DI209&gt;=0.1,L207&gt;=0.1),1,0)))</f>
        <v/>
      </c>
      <c r="AJ207" s="164" t="str">
        <f t="array" ref="AJ207">IF($D207="","",IF(AND(M207&gt;=0.1,I207="nie",Oprávnené_výdavky_obnova!DJ209&gt;=0.1,OR($M$11=Smrek)),0,IF(AND(Oprávnené_výdavky_obnova!DJ209&gt;=0.1,M207&gt;=0.1),1,0)))</f>
        <v/>
      </c>
      <c r="AK207" s="164" t="str">
        <f t="array" ref="AK207">IF($D207="","",IF(AND(N207&gt;=0.1,I207="nie",Oprávnené_výdavky_obnova!DK209&gt;=0.1,OR($N$11=Smrek)),0,IF(AND(Oprávnené_výdavky_obnova!DK209&gt;=0.1,N207&gt;=0.1),1,0)))</f>
        <v/>
      </c>
      <c r="AL207" s="164" t="str">
        <f t="array" ref="AL207">IF($D207="","",IF(AND(O207&gt;=0.1,I207="nie",Oprávnené_výdavky_obnova!DL209&gt;=0.1,OR($O$11=Smrek)),0,IF(AND(Oprávnené_výdavky_obnova!DL209&gt;=0.1,O207&gt;=0.1),1,0)))</f>
        <v/>
      </c>
      <c r="AM207" s="164" t="str">
        <f t="array" ref="AM207">IF($D207="","",IF(AND(P207&gt;=0.1,I207="nie",Oprávnené_výdavky_obnova!DM209&gt;=0.1,OR($P$11=Smrek)),0,IF(AND(Oprávnené_výdavky_obnova!DM209&gt;=0.1,P207&gt;=0.1),1,0)))</f>
        <v/>
      </c>
      <c r="AN207" s="164" t="str">
        <f t="array" ref="AN207">IF($D207="","",IF(AND(Q207&gt;=0.1,I207="nie",Oprávnené_výdavky_obnova!DN209&gt;=0.1,OR($Q$11=Smrek)),0,IF(AND(Oprávnené_výdavky_obnova!DN209&gt;=0.1,Q207&gt;=0.1),1,0)))</f>
        <v/>
      </c>
      <c r="AO207" s="164" t="str">
        <f t="array" ref="AO207">IF($D207="","",IF(AND(R207&gt;=0.1,I207="nie",Oprávnené_výdavky_obnova!DO209&gt;=0.1,OR($R$11=Smrek)),0,IF(AND(Oprávnené_výdavky_obnova!DO209&gt;=0.1,R207&gt;=0.1),1,0)))</f>
        <v/>
      </c>
      <c r="AP207" s="164" t="str">
        <f t="array" ref="AP207">IF($D207="","",IF(AND(S207&gt;=0.1,I207="nie",Oprávnené_výdavky_obnova!DP209&gt;=0.1,OR($S$11=Smrek)),0,IF(AND(Oprávnené_výdavky_obnova!DP209&gt;=0.1,S207&gt;=0.1),1,0)))</f>
        <v/>
      </c>
      <c r="AQ207" s="164">
        <f t="shared" si="24"/>
        <v>0</v>
      </c>
      <c r="AR207" s="132">
        <f t="shared" si="25"/>
        <v>0</v>
      </c>
      <c r="AS207" s="132" t="str">
        <f t="shared" si="26"/>
        <v/>
      </c>
      <c r="AT207" s="164">
        <f>IF(AND(J207="",OR(Oprávnené_výdavky_obnova!CW209&gt;0,Oprávnené_výdavky_obnova!DG209&gt;0)),1,0)</f>
        <v>0</v>
      </c>
      <c r="AU207" s="164">
        <f>IF(AND(K207="",OR(Oprávnené_výdavky_obnova!CX209&gt;0,Oprávnené_výdavky_obnova!DH209&gt;0)),1,0)</f>
        <v>0</v>
      </c>
      <c r="AV207" s="164">
        <f>IF(AND(L207="",OR(Oprávnené_výdavky_obnova!CY209&gt;0,Oprávnené_výdavky_obnova!DI209&gt;0)),1,0)</f>
        <v>0</v>
      </c>
      <c r="AW207" s="164">
        <f>IF(AND(M207="",OR(Oprávnené_výdavky_obnova!CZ209&gt;0,Oprávnené_výdavky_obnova!DJ209&gt;0)),1,0)</f>
        <v>0</v>
      </c>
      <c r="AX207" s="164">
        <f>IF(AND(N207="",OR(Oprávnené_výdavky_obnova!DA209&gt;0,Oprávnené_výdavky_obnova!DK209&gt;0)),1,0)</f>
        <v>0</v>
      </c>
      <c r="AY207" s="164">
        <f>IF(AND(O207="",OR(Oprávnené_výdavky_obnova!DB209&gt;0,Oprávnené_výdavky_obnova!DL209&gt;0)),1,0)</f>
        <v>0</v>
      </c>
      <c r="AZ207" s="164">
        <f>IF(AND(P207="",OR(Oprávnené_výdavky_obnova!DC209&gt;0,Oprávnené_výdavky_obnova!DM209&gt;0)),1,0)</f>
        <v>0</v>
      </c>
      <c r="BA207" s="164">
        <f>IF(AND(Q207="",OR(Oprávnené_výdavky_obnova!DD209&gt;0,Oprávnené_výdavky_obnova!DN209&gt;0)),1,0)</f>
        <v>0</v>
      </c>
      <c r="BB207" s="164">
        <f>IF(AND(R207="",OR(Oprávnené_výdavky_obnova!DE209&gt;0,Oprávnené_výdavky_obnova!DO209&gt;0)),1,0)</f>
        <v>0</v>
      </c>
      <c r="BC207" s="164">
        <f>IF(AND(S207="",OR(Oprávnené_výdavky_obnova!DF209&gt;0,Oprávnené_výdavky_obnova!DP209&gt;0)),1,0)</f>
        <v>0</v>
      </c>
      <c r="BE207" s="132">
        <f t="array" ref="BE207">IF(AND($J$13=Smrek,OR(V207&gt;=0.3,AG207&gt;=0.1)),1,0)</f>
        <v>0</v>
      </c>
      <c r="BF207" s="132">
        <f t="array" ref="BF207">IF(AND($JK207=Smrek,OR(W207&gt;=0.3,AH207&gt;=0.1)),1,0)</f>
        <v>0</v>
      </c>
      <c r="BG207" s="132">
        <f t="array" ref="BG207">IF(AND($L$13=Smrek,OR(X207&gt;=0.3,AI207&gt;=0.1)),1,0)</f>
        <v>0</v>
      </c>
      <c r="BH207" s="132">
        <f t="array" ref="BH207">IF(AND($M$13=Smrek,OR(Y207&gt;=0.3,AJ207&gt;=0.1)),1,0)</f>
        <v>0</v>
      </c>
      <c r="BI207" s="132">
        <f t="array" ref="BI207">IF(AND($N$13=Smrek,OR(Z207&gt;=0.3,AK207&gt;=0.1)),1,0)</f>
        <v>0</v>
      </c>
      <c r="BJ207" s="132">
        <f t="array" ref="BJ207">IF(AND($O$13=Smrek,OR(AA207&gt;=0.3,AL207&gt;=0.1)),1,0)</f>
        <v>0</v>
      </c>
      <c r="BK207" s="132">
        <f t="array" ref="BK207">IF(AND($P$13=Smrek,OR(AB207&gt;=0.3,AM207&gt;=0.1)),1,0)</f>
        <v>0</v>
      </c>
      <c r="BL207" s="132">
        <f t="array" ref="BL207">IF(AND($Q$13=Smrek,OR(AC207&gt;=0.3,AN207&gt;=0.1)),1,0)</f>
        <v>0</v>
      </c>
      <c r="BM207" s="132">
        <f t="array" ref="BM207">IF(AND($R$13=Smrek,OR(AD207&gt;=0.3,AO207&gt;=0.1)),1,0)</f>
        <v>0</v>
      </c>
      <c r="BN207" s="132">
        <f t="array" ref="BN207">IF(AND($S$13=Smrek,OR(AE207&gt;=0.3,AP207&gt;=0.1)),1,0)</f>
        <v>0</v>
      </c>
      <c r="BO207" s="206" t="str">
        <f t="shared" si="27"/>
        <v/>
      </c>
    </row>
    <row r="208" spans="1:67" ht="17.100000000000001" customHeight="1" x14ac:dyDescent="0.25">
      <c r="A208" s="144">
        <v>196</v>
      </c>
      <c r="B208" s="180" t="str">
        <f>IF(Oprávnené_výdavky_obnova!AL210="","",Oprávnené_výdavky_obnova!AN210)</f>
        <v/>
      </c>
      <c r="C208" s="181" t="str">
        <f>IF(Oprávnené_výdavky_obnova!AL210="","",Oprávnené_výdavky_obnova!B210)</f>
        <v/>
      </c>
      <c r="D208" s="182" t="str">
        <f>IF(Oprávnené_výdavky_obnova!AL210="","",Oprávnené_výdavky_obnova!AO210)</f>
        <v/>
      </c>
      <c r="E208" s="182" t="str">
        <f>IF(Oprávnené_výdavky_obnova!AL210="","",Oprávnené_výdavky_obnova!AP210)</f>
        <v/>
      </c>
      <c r="F208" s="182" t="str">
        <f>IF(Oprávnené_výdavky_obnova!AL210="","",Oprávnené_výdavky_obnova!AQ210)</f>
        <v/>
      </c>
      <c r="G208" s="183" t="str">
        <f>IF(Oprávnené_výdavky_obnova!AL210="","",Oprávnené_výdavky_obnova!I210)</f>
        <v/>
      </c>
      <c r="H208" s="208" t="str">
        <f>IF(D208="","",SUMIFS(Oprávnené_výdavky_obnova!$K$15:$K$214,JPRL,BO208,Oprávnené_výdavky_obnova!$J$15:$J$214,Oprávnené_výdavky_obnova!$CC$8)+SUMIFS(Oprávnené_výdavky_obnova!$K$15:$K$214,JPRL,BO208,Oprávnené_výdavky_obnova!$J$15:$J$214,Oprávnené_výdavky_obnova!$CC$9))</f>
        <v/>
      </c>
      <c r="I208" s="179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32">
        <f t="array" ref="T208">IF(AND(D208&lt;&gt;"",OR($J$11=Smrek,$K$11=Smrek,$L$11=Smrek,$M$11=Smrek,$N$11=Smrek,$O$11=Smrek,$P$11=Smrek,$Q$11=Smrek,$R$11=Smrek,$S$11=Smrek)),1,0)</f>
        <v>0</v>
      </c>
      <c r="U208" s="132">
        <f t="shared" si="22"/>
        <v>0</v>
      </c>
      <c r="V208" s="164" t="str">
        <f t="array" ref="V208">IF($D208="","",IF(AND(J208&gt;=0.3,I208="nie",Oprávnené_výdavky_obnova!DG210&gt;=0.3,OR($J$11=Smrek)),0,IF(AND(Oprávnené_výdavky_obnova!DG210&gt;=0.3,J208&gt;=0.3),1,0)))</f>
        <v/>
      </c>
      <c r="W208" s="164" t="str">
        <f t="array" ref="W208">IF($D208="","",IF(AND(K208&gt;=0.3,I208="nie",Oprávnené_výdavky_obnova!DH210&gt;=0.3,OR($K$11=Smrek)),0,IF(AND(Oprávnené_výdavky_obnova!DH210&gt;=0.3,K208&gt;=0.3),1,0)))</f>
        <v/>
      </c>
      <c r="X208" s="164" t="str">
        <f t="array" ref="X208">IF($D208="","",IF(AND(L208&gt;=0.3,I208="nie",Oprávnené_výdavky_obnova!DI210&gt;=0.3,OR($L$11=Smrek)),0,IF(AND(Oprávnené_výdavky_obnova!DI210&gt;=0.3,L208&gt;=0.3),1,0)))</f>
        <v/>
      </c>
      <c r="Y208" s="164" t="str">
        <f t="array" ref="Y208">IF($D208="","",IF(AND(M208&gt;=0.3,I208="nie",Oprávnené_výdavky_obnova!DJ210&gt;=0.3,OR($M$11=Smrek)),0,IF(AND(Oprávnené_výdavky_obnova!DJ210&gt;=0.3,M208&gt;=0.3),1,0)))</f>
        <v/>
      </c>
      <c r="Z208" s="164" t="str">
        <f t="array" ref="Z208">IF($D208="","",IF(AND(N208&gt;=0.3,I208="nie",Oprávnené_výdavky_obnova!DK210&gt;=0.3,OR($N$11=Smrek)),0,IF(AND(Oprávnené_výdavky_obnova!DK210&gt;=0.3,N208&gt;=0.3),1,0)))</f>
        <v/>
      </c>
      <c r="AA208" s="164" t="str">
        <f t="array" ref="AA208">IF($D208="","",IF(AND(O208&gt;=0.3,I208="nie",Oprávnené_výdavky_obnova!DL210&gt;=0.3,OR($O$11=Smrek)),0,IF(AND(Oprávnené_výdavky_obnova!DL210&gt;=0.3,O208&gt;=0.3),1,0)))</f>
        <v/>
      </c>
      <c r="AB208" s="164" t="str">
        <f t="array" ref="AB208">IF($D208="","",IF(AND(P208&gt;=0.3,I208="nie",Oprávnené_výdavky_obnova!DM210&gt;=0.3,OR($P$11=Smrek)),0,IF(AND(Oprávnené_výdavky_obnova!DM210&gt;=0.3,P208&gt;=0.3),1,0)))</f>
        <v/>
      </c>
      <c r="AC208" s="164" t="str">
        <f t="array" ref="AC208">IF($D208="","",IF(AND(Q208&gt;=0.3,I208="nie",Oprávnené_výdavky_obnova!DN210&gt;=0.3,OR($Q$11=Smrek)),0,IF(AND(Oprávnené_výdavky_obnova!DN210&gt;=0.3,Q208&gt;=0.3),1,0)))</f>
        <v/>
      </c>
      <c r="AD208" s="164" t="str">
        <f t="array" ref="AD208">IF($D208="","",IF(AND(R208&gt;=0.3,I208="nie",Oprávnené_výdavky_obnova!DO210&gt;=0.3,OR($R$11=Smrek)),0,IF(AND(Oprávnené_výdavky_obnova!DO210&gt;=0.3,R208&gt;=0.3),1,0)))</f>
        <v/>
      </c>
      <c r="AE208" s="164" t="str">
        <f t="array" ref="AE208">IF($D208="","",IF(AND(S208&gt;=0.3,I208="nie",Oprávnené_výdavky_obnova!DP210&gt;=0.3,OR($S$11=Smrek)),0,IF(AND(Oprávnené_výdavky_obnova!DP210&gt;=0.3,S208&gt;=0.3),1,0)))</f>
        <v/>
      </c>
      <c r="AF208" s="164">
        <f t="shared" si="23"/>
        <v>0</v>
      </c>
      <c r="AG208" s="164" t="str">
        <f t="array" ref="AG208">IF($D208="","",IF(AND(J208&gt;=0.1,I208="nie",Oprávnené_výdavky_obnova!DG210&gt;=0.1,OR($J$11=Smrek)),0,IF(AND(Oprávnené_výdavky_obnova!DG210&gt;=0.1,J208&gt;=0.1),1,0)))</f>
        <v/>
      </c>
      <c r="AH208" s="164" t="str">
        <f t="array" ref="AH208">IF($D208="","",IF(AND(K208&gt;=0.1,I208="nie",Oprávnené_výdavky_obnova!DH210&gt;=0.1,OR($K$11=Smrek)),0,IF(AND(Oprávnené_výdavky_obnova!DH210&gt;=0.1,K208&gt;=0.1),1,0)))</f>
        <v/>
      </c>
      <c r="AI208" s="164" t="str">
        <f t="array" ref="AI208">IF($D208="","",IF(AND(L208&gt;=0.1,I208="nie",Oprávnené_výdavky_obnova!DI210&gt;=0.1,OR($L$11=Smrek)),0,IF(AND(Oprávnené_výdavky_obnova!DI210&gt;=0.1,L208&gt;=0.1),1,0)))</f>
        <v/>
      </c>
      <c r="AJ208" s="164" t="str">
        <f t="array" ref="AJ208">IF($D208="","",IF(AND(M208&gt;=0.1,I208="nie",Oprávnené_výdavky_obnova!DJ210&gt;=0.1,OR($M$11=Smrek)),0,IF(AND(Oprávnené_výdavky_obnova!DJ210&gt;=0.1,M208&gt;=0.1),1,0)))</f>
        <v/>
      </c>
      <c r="AK208" s="164" t="str">
        <f t="array" ref="AK208">IF($D208="","",IF(AND(N208&gt;=0.1,I208="nie",Oprávnené_výdavky_obnova!DK210&gt;=0.1,OR($N$11=Smrek)),0,IF(AND(Oprávnené_výdavky_obnova!DK210&gt;=0.1,N208&gt;=0.1),1,0)))</f>
        <v/>
      </c>
      <c r="AL208" s="164" t="str">
        <f t="array" ref="AL208">IF($D208="","",IF(AND(O208&gt;=0.1,I208="nie",Oprávnené_výdavky_obnova!DL210&gt;=0.1,OR($O$11=Smrek)),0,IF(AND(Oprávnené_výdavky_obnova!DL210&gt;=0.1,O208&gt;=0.1),1,0)))</f>
        <v/>
      </c>
      <c r="AM208" s="164" t="str">
        <f t="array" ref="AM208">IF($D208="","",IF(AND(P208&gt;=0.1,I208="nie",Oprávnené_výdavky_obnova!DM210&gt;=0.1,OR($P$11=Smrek)),0,IF(AND(Oprávnené_výdavky_obnova!DM210&gt;=0.1,P208&gt;=0.1),1,0)))</f>
        <v/>
      </c>
      <c r="AN208" s="164" t="str">
        <f t="array" ref="AN208">IF($D208="","",IF(AND(Q208&gt;=0.1,I208="nie",Oprávnené_výdavky_obnova!DN210&gt;=0.1,OR($Q$11=Smrek)),0,IF(AND(Oprávnené_výdavky_obnova!DN210&gt;=0.1,Q208&gt;=0.1),1,0)))</f>
        <v/>
      </c>
      <c r="AO208" s="164" t="str">
        <f t="array" ref="AO208">IF($D208="","",IF(AND(R208&gt;=0.1,I208="nie",Oprávnené_výdavky_obnova!DO210&gt;=0.1,OR($R$11=Smrek)),0,IF(AND(Oprávnené_výdavky_obnova!DO210&gt;=0.1,R208&gt;=0.1),1,0)))</f>
        <v/>
      </c>
      <c r="AP208" s="164" t="str">
        <f t="array" ref="AP208">IF($D208="","",IF(AND(S208&gt;=0.1,I208="nie",Oprávnené_výdavky_obnova!DP210&gt;=0.1,OR($S$11=Smrek)),0,IF(AND(Oprávnené_výdavky_obnova!DP210&gt;=0.1,S208&gt;=0.1),1,0)))</f>
        <v/>
      </c>
      <c r="AQ208" s="164">
        <f t="shared" si="24"/>
        <v>0</v>
      </c>
      <c r="AR208" s="132">
        <f t="shared" si="25"/>
        <v>0</v>
      </c>
      <c r="AS208" s="132" t="str">
        <f t="shared" si="26"/>
        <v/>
      </c>
      <c r="AT208" s="164">
        <f>IF(AND(J208="",OR(Oprávnené_výdavky_obnova!CW210&gt;0,Oprávnené_výdavky_obnova!DG210&gt;0)),1,0)</f>
        <v>0</v>
      </c>
      <c r="AU208" s="164">
        <f>IF(AND(K208="",OR(Oprávnené_výdavky_obnova!CX210&gt;0,Oprávnené_výdavky_obnova!DH210&gt;0)),1,0)</f>
        <v>0</v>
      </c>
      <c r="AV208" s="164">
        <f>IF(AND(L208="",OR(Oprávnené_výdavky_obnova!CY210&gt;0,Oprávnené_výdavky_obnova!DI210&gt;0)),1,0)</f>
        <v>0</v>
      </c>
      <c r="AW208" s="164">
        <f>IF(AND(M208="",OR(Oprávnené_výdavky_obnova!CZ210&gt;0,Oprávnené_výdavky_obnova!DJ210&gt;0)),1,0)</f>
        <v>0</v>
      </c>
      <c r="AX208" s="164">
        <f>IF(AND(N208="",OR(Oprávnené_výdavky_obnova!DA210&gt;0,Oprávnené_výdavky_obnova!DK210&gt;0)),1,0)</f>
        <v>0</v>
      </c>
      <c r="AY208" s="164">
        <f>IF(AND(O208="",OR(Oprávnené_výdavky_obnova!DB210&gt;0,Oprávnené_výdavky_obnova!DL210&gt;0)),1,0)</f>
        <v>0</v>
      </c>
      <c r="AZ208" s="164">
        <f>IF(AND(P208="",OR(Oprávnené_výdavky_obnova!DC210&gt;0,Oprávnené_výdavky_obnova!DM210&gt;0)),1,0)</f>
        <v>0</v>
      </c>
      <c r="BA208" s="164">
        <f>IF(AND(Q208="",OR(Oprávnené_výdavky_obnova!DD210&gt;0,Oprávnené_výdavky_obnova!DN210&gt;0)),1,0)</f>
        <v>0</v>
      </c>
      <c r="BB208" s="164">
        <f>IF(AND(R208="",OR(Oprávnené_výdavky_obnova!DE210&gt;0,Oprávnené_výdavky_obnova!DO210&gt;0)),1,0)</f>
        <v>0</v>
      </c>
      <c r="BC208" s="164">
        <f>IF(AND(S208="",OR(Oprávnené_výdavky_obnova!DF210&gt;0,Oprávnené_výdavky_obnova!DP210&gt;0)),1,0)</f>
        <v>0</v>
      </c>
      <c r="BE208" s="132">
        <f t="array" ref="BE208">IF(AND($J$13=Smrek,OR(V208&gt;=0.3,AG208&gt;=0.1)),1,0)</f>
        <v>0</v>
      </c>
      <c r="BF208" s="132">
        <f t="array" ref="BF208">IF(AND($JK208=Smrek,OR(W208&gt;=0.3,AH208&gt;=0.1)),1,0)</f>
        <v>0</v>
      </c>
      <c r="BG208" s="132">
        <f t="array" ref="BG208">IF(AND($L$13=Smrek,OR(X208&gt;=0.3,AI208&gt;=0.1)),1,0)</f>
        <v>0</v>
      </c>
      <c r="BH208" s="132">
        <f t="array" ref="BH208">IF(AND($M$13=Smrek,OR(Y208&gt;=0.3,AJ208&gt;=0.1)),1,0)</f>
        <v>0</v>
      </c>
      <c r="BI208" s="132">
        <f t="array" ref="BI208">IF(AND($N$13=Smrek,OR(Z208&gt;=0.3,AK208&gt;=0.1)),1,0)</f>
        <v>0</v>
      </c>
      <c r="BJ208" s="132">
        <f t="array" ref="BJ208">IF(AND($O$13=Smrek,OR(AA208&gt;=0.3,AL208&gt;=0.1)),1,0)</f>
        <v>0</v>
      </c>
      <c r="BK208" s="132">
        <f t="array" ref="BK208">IF(AND($P$13=Smrek,OR(AB208&gt;=0.3,AM208&gt;=0.1)),1,0)</f>
        <v>0</v>
      </c>
      <c r="BL208" s="132">
        <f t="array" ref="BL208">IF(AND($Q$13=Smrek,OR(AC208&gt;=0.3,AN208&gt;=0.1)),1,0)</f>
        <v>0</v>
      </c>
      <c r="BM208" s="132">
        <f t="array" ref="BM208">IF(AND($R$13=Smrek,OR(AD208&gt;=0.3,AO208&gt;=0.1)),1,0)</f>
        <v>0</v>
      </c>
      <c r="BN208" s="132">
        <f t="array" ref="BN208">IF(AND($S$13=Smrek,OR(AE208&gt;=0.3,AP208&gt;=0.1)),1,0)</f>
        <v>0</v>
      </c>
      <c r="BO208" s="206" t="str">
        <f t="shared" si="27"/>
        <v/>
      </c>
    </row>
    <row r="209" spans="1:67" ht="17.100000000000001" customHeight="1" x14ac:dyDescent="0.25">
      <c r="A209" s="144">
        <v>197</v>
      </c>
      <c r="B209" s="180" t="str">
        <f>IF(Oprávnené_výdavky_obnova!AL211="","",Oprávnené_výdavky_obnova!AN211)</f>
        <v/>
      </c>
      <c r="C209" s="181" t="str">
        <f>IF(Oprávnené_výdavky_obnova!AL211="","",Oprávnené_výdavky_obnova!B211)</f>
        <v/>
      </c>
      <c r="D209" s="182" t="str">
        <f>IF(Oprávnené_výdavky_obnova!AL211="","",Oprávnené_výdavky_obnova!AO211)</f>
        <v/>
      </c>
      <c r="E209" s="182" t="str">
        <f>IF(Oprávnené_výdavky_obnova!AL211="","",Oprávnené_výdavky_obnova!AP211)</f>
        <v/>
      </c>
      <c r="F209" s="182" t="str">
        <f>IF(Oprávnené_výdavky_obnova!AL211="","",Oprávnené_výdavky_obnova!AQ211)</f>
        <v/>
      </c>
      <c r="G209" s="183" t="str">
        <f>IF(Oprávnené_výdavky_obnova!AL211="","",Oprávnené_výdavky_obnova!I211)</f>
        <v/>
      </c>
      <c r="H209" s="208" t="str">
        <f>IF(D209="","",SUMIFS(Oprávnené_výdavky_obnova!$K$15:$K$214,JPRL,BO209,Oprávnené_výdavky_obnova!$J$15:$J$214,Oprávnené_výdavky_obnova!$CC$8)+SUMIFS(Oprávnené_výdavky_obnova!$K$15:$K$214,JPRL,BO209,Oprávnené_výdavky_obnova!$J$15:$J$214,Oprávnené_výdavky_obnova!$CC$9))</f>
        <v/>
      </c>
      <c r="I209" s="179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32">
        <f t="array" ref="T209">IF(AND(D209&lt;&gt;"",OR($J$11=Smrek,$K$11=Smrek,$L$11=Smrek,$M$11=Smrek,$N$11=Smrek,$O$11=Smrek,$P$11=Smrek,$Q$11=Smrek,$R$11=Smrek,$S$11=Smrek)),1,0)</f>
        <v>0</v>
      </c>
      <c r="U209" s="132">
        <f t="shared" si="22"/>
        <v>0</v>
      </c>
      <c r="V209" s="164" t="str">
        <f t="array" ref="V209">IF($D209="","",IF(AND(J209&gt;=0.3,I209="nie",Oprávnené_výdavky_obnova!DG211&gt;=0.3,OR($J$11=Smrek)),0,IF(AND(Oprávnené_výdavky_obnova!DG211&gt;=0.3,J209&gt;=0.3),1,0)))</f>
        <v/>
      </c>
      <c r="W209" s="164" t="str">
        <f t="array" ref="W209">IF($D209="","",IF(AND(K209&gt;=0.3,I209="nie",Oprávnené_výdavky_obnova!DH211&gt;=0.3,OR($K$11=Smrek)),0,IF(AND(Oprávnené_výdavky_obnova!DH211&gt;=0.3,K209&gt;=0.3),1,0)))</f>
        <v/>
      </c>
      <c r="X209" s="164" t="str">
        <f t="array" ref="X209">IF($D209="","",IF(AND(L209&gt;=0.3,I209="nie",Oprávnené_výdavky_obnova!DI211&gt;=0.3,OR($L$11=Smrek)),0,IF(AND(Oprávnené_výdavky_obnova!DI211&gt;=0.3,L209&gt;=0.3),1,0)))</f>
        <v/>
      </c>
      <c r="Y209" s="164" t="str">
        <f t="array" ref="Y209">IF($D209="","",IF(AND(M209&gt;=0.3,I209="nie",Oprávnené_výdavky_obnova!DJ211&gt;=0.3,OR($M$11=Smrek)),0,IF(AND(Oprávnené_výdavky_obnova!DJ211&gt;=0.3,M209&gt;=0.3),1,0)))</f>
        <v/>
      </c>
      <c r="Z209" s="164" t="str">
        <f t="array" ref="Z209">IF($D209="","",IF(AND(N209&gt;=0.3,I209="nie",Oprávnené_výdavky_obnova!DK211&gt;=0.3,OR($N$11=Smrek)),0,IF(AND(Oprávnené_výdavky_obnova!DK211&gt;=0.3,N209&gt;=0.3),1,0)))</f>
        <v/>
      </c>
      <c r="AA209" s="164" t="str">
        <f t="array" ref="AA209">IF($D209="","",IF(AND(O209&gt;=0.3,I209="nie",Oprávnené_výdavky_obnova!DL211&gt;=0.3,OR($O$11=Smrek)),0,IF(AND(Oprávnené_výdavky_obnova!DL211&gt;=0.3,O209&gt;=0.3),1,0)))</f>
        <v/>
      </c>
      <c r="AB209" s="164" t="str">
        <f t="array" ref="AB209">IF($D209="","",IF(AND(P209&gt;=0.3,I209="nie",Oprávnené_výdavky_obnova!DM211&gt;=0.3,OR($P$11=Smrek)),0,IF(AND(Oprávnené_výdavky_obnova!DM211&gt;=0.3,P209&gt;=0.3),1,0)))</f>
        <v/>
      </c>
      <c r="AC209" s="164" t="str">
        <f t="array" ref="AC209">IF($D209="","",IF(AND(Q209&gt;=0.3,I209="nie",Oprávnené_výdavky_obnova!DN211&gt;=0.3,OR($Q$11=Smrek)),0,IF(AND(Oprávnené_výdavky_obnova!DN211&gt;=0.3,Q209&gt;=0.3),1,0)))</f>
        <v/>
      </c>
      <c r="AD209" s="164" t="str">
        <f t="array" ref="AD209">IF($D209="","",IF(AND(R209&gt;=0.3,I209="nie",Oprávnené_výdavky_obnova!DO211&gt;=0.3,OR($R$11=Smrek)),0,IF(AND(Oprávnené_výdavky_obnova!DO211&gt;=0.3,R209&gt;=0.3),1,0)))</f>
        <v/>
      </c>
      <c r="AE209" s="164" t="str">
        <f t="array" ref="AE209">IF($D209="","",IF(AND(S209&gt;=0.3,I209="nie",Oprávnené_výdavky_obnova!DP211&gt;=0.3,OR($S$11=Smrek)),0,IF(AND(Oprávnené_výdavky_obnova!DP211&gt;=0.3,S209&gt;=0.3),1,0)))</f>
        <v/>
      </c>
      <c r="AF209" s="164">
        <f t="shared" si="23"/>
        <v>0</v>
      </c>
      <c r="AG209" s="164" t="str">
        <f t="array" ref="AG209">IF($D209="","",IF(AND(J209&gt;=0.1,I209="nie",Oprávnené_výdavky_obnova!DG211&gt;=0.1,OR($J$11=Smrek)),0,IF(AND(Oprávnené_výdavky_obnova!DG211&gt;=0.1,J209&gt;=0.1),1,0)))</f>
        <v/>
      </c>
      <c r="AH209" s="164" t="str">
        <f t="array" ref="AH209">IF($D209="","",IF(AND(K209&gt;=0.1,I209="nie",Oprávnené_výdavky_obnova!DH211&gt;=0.1,OR($K$11=Smrek)),0,IF(AND(Oprávnené_výdavky_obnova!DH211&gt;=0.1,K209&gt;=0.1),1,0)))</f>
        <v/>
      </c>
      <c r="AI209" s="164" t="str">
        <f t="array" ref="AI209">IF($D209="","",IF(AND(L209&gt;=0.1,I209="nie",Oprávnené_výdavky_obnova!DI211&gt;=0.1,OR($L$11=Smrek)),0,IF(AND(Oprávnené_výdavky_obnova!DI211&gt;=0.1,L209&gt;=0.1),1,0)))</f>
        <v/>
      </c>
      <c r="AJ209" s="164" t="str">
        <f t="array" ref="AJ209">IF($D209="","",IF(AND(M209&gt;=0.1,I209="nie",Oprávnené_výdavky_obnova!DJ211&gt;=0.1,OR($M$11=Smrek)),0,IF(AND(Oprávnené_výdavky_obnova!DJ211&gt;=0.1,M209&gt;=0.1),1,0)))</f>
        <v/>
      </c>
      <c r="AK209" s="164" t="str">
        <f t="array" ref="AK209">IF($D209="","",IF(AND(N209&gt;=0.1,I209="nie",Oprávnené_výdavky_obnova!DK211&gt;=0.1,OR($N$11=Smrek)),0,IF(AND(Oprávnené_výdavky_obnova!DK211&gt;=0.1,N209&gt;=0.1),1,0)))</f>
        <v/>
      </c>
      <c r="AL209" s="164" t="str">
        <f t="array" ref="AL209">IF($D209="","",IF(AND(O209&gt;=0.1,I209="nie",Oprávnené_výdavky_obnova!DL211&gt;=0.1,OR($O$11=Smrek)),0,IF(AND(Oprávnené_výdavky_obnova!DL211&gt;=0.1,O209&gt;=0.1),1,0)))</f>
        <v/>
      </c>
      <c r="AM209" s="164" t="str">
        <f t="array" ref="AM209">IF($D209="","",IF(AND(P209&gt;=0.1,I209="nie",Oprávnené_výdavky_obnova!DM211&gt;=0.1,OR($P$11=Smrek)),0,IF(AND(Oprávnené_výdavky_obnova!DM211&gt;=0.1,P209&gt;=0.1),1,0)))</f>
        <v/>
      </c>
      <c r="AN209" s="164" t="str">
        <f t="array" ref="AN209">IF($D209="","",IF(AND(Q209&gt;=0.1,I209="nie",Oprávnené_výdavky_obnova!DN211&gt;=0.1,OR($Q$11=Smrek)),0,IF(AND(Oprávnené_výdavky_obnova!DN211&gt;=0.1,Q209&gt;=0.1),1,0)))</f>
        <v/>
      </c>
      <c r="AO209" s="164" t="str">
        <f t="array" ref="AO209">IF($D209="","",IF(AND(R209&gt;=0.1,I209="nie",Oprávnené_výdavky_obnova!DO211&gt;=0.1,OR($R$11=Smrek)),0,IF(AND(Oprávnené_výdavky_obnova!DO211&gt;=0.1,R209&gt;=0.1),1,0)))</f>
        <v/>
      </c>
      <c r="AP209" s="164" t="str">
        <f t="array" ref="AP209">IF($D209="","",IF(AND(S209&gt;=0.1,I209="nie",Oprávnené_výdavky_obnova!DP211&gt;=0.1,OR($S$11=Smrek)),0,IF(AND(Oprávnené_výdavky_obnova!DP211&gt;=0.1,S209&gt;=0.1),1,0)))</f>
        <v/>
      </c>
      <c r="AQ209" s="164">
        <f t="shared" si="24"/>
        <v>0</v>
      </c>
      <c r="AR209" s="132">
        <f t="shared" si="25"/>
        <v>0</v>
      </c>
      <c r="AS209" s="132" t="str">
        <f t="shared" si="26"/>
        <v/>
      </c>
      <c r="AT209" s="164">
        <f>IF(AND(J209="",OR(Oprávnené_výdavky_obnova!CW211&gt;0,Oprávnené_výdavky_obnova!DG211&gt;0)),1,0)</f>
        <v>0</v>
      </c>
      <c r="AU209" s="164">
        <f>IF(AND(K209="",OR(Oprávnené_výdavky_obnova!CX211&gt;0,Oprávnené_výdavky_obnova!DH211&gt;0)),1,0)</f>
        <v>0</v>
      </c>
      <c r="AV209" s="164">
        <f>IF(AND(L209="",OR(Oprávnené_výdavky_obnova!CY211&gt;0,Oprávnené_výdavky_obnova!DI211&gt;0)),1,0)</f>
        <v>0</v>
      </c>
      <c r="AW209" s="164">
        <f>IF(AND(M209="",OR(Oprávnené_výdavky_obnova!CZ211&gt;0,Oprávnené_výdavky_obnova!DJ211&gt;0)),1,0)</f>
        <v>0</v>
      </c>
      <c r="AX209" s="164">
        <f>IF(AND(N209="",OR(Oprávnené_výdavky_obnova!DA211&gt;0,Oprávnené_výdavky_obnova!DK211&gt;0)),1,0)</f>
        <v>0</v>
      </c>
      <c r="AY209" s="164">
        <f>IF(AND(O209="",OR(Oprávnené_výdavky_obnova!DB211&gt;0,Oprávnené_výdavky_obnova!DL211&gt;0)),1,0)</f>
        <v>0</v>
      </c>
      <c r="AZ209" s="164">
        <f>IF(AND(P209="",OR(Oprávnené_výdavky_obnova!DC211&gt;0,Oprávnené_výdavky_obnova!DM211&gt;0)),1,0)</f>
        <v>0</v>
      </c>
      <c r="BA209" s="164">
        <f>IF(AND(Q209="",OR(Oprávnené_výdavky_obnova!DD211&gt;0,Oprávnené_výdavky_obnova!DN211&gt;0)),1,0)</f>
        <v>0</v>
      </c>
      <c r="BB209" s="164">
        <f>IF(AND(R209="",OR(Oprávnené_výdavky_obnova!DE211&gt;0,Oprávnené_výdavky_obnova!DO211&gt;0)),1,0)</f>
        <v>0</v>
      </c>
      <c r="BC209" s="164">
        <f>IF(AND(S209="",OR(Oprávnené_výdavky_obnova!DF211&gt;0,Oprávnené_výdavky_obnova!DP211&gt;0)),1,0)</f>
        <v>0</v>
      </c>
      <c r="BE209" s="132">
        <f t="array" ref="BE209">IF(AND($J$13=Smrek,OR(V209&gt;=0.3,AG209&gt;=0.1)),1,0)</f>
        <v>0</v>
      </c>
      <c r="BF209" s="132">
        <f t="array" ref="BF209">IF(AND($JK209=Smrek,OR(W209&gt;=0.3,AH209&gt;=0.1)),1,0)</f>
        <v>0</v>
      </c>
      <c r="BG209" s="132">
        <f t="array" ref="BG209">IF(AND($L$13=Smrek,OR(X209&gt;=0.3,AI209&gt;=0.1)),1,0)</f>
        <v>0</v>
      </c>
      <c r="BH209" s="132">
        <f t="array" ref="BH209">IF(AND($M$13=Smrek,OR(Y209&gt;=0.3,AJ209&gt;=0.1)),1,0)</f>
        <v>0</v>
      </c>
      <c r="BI209" s="132">
        <f t="array" ref="BI209">IF(AND($N$13=Smrek,OR(Z209&gt;=0.3,AK209&gt;=0.1)),1,0)</f>
        <v>0</v>
      </c>
      <c r="BJ209" s="132">
        <f t="array" ref="BJ209">IF(AND($O$13=Smrek,OR(AA209&gt;=0.3,AL209&gt;=0.1)),1,0)</f>
        <v>0</v>
      </c>
      <c r="BK209" s="132">
        <f t="array" ref="BK209">IF(AND($P$13=Smrek,OR(AB209&gt;=0.3,AM209&gt;=0.1)),1,0)</f>
        <v>0</v>
      </c>
      <c r="BL209" s="132">
        <f t="array" ref="BL209">IF(AND($Q$13=Smrek,OR(AC209&gt;=0.3,AN209&gt;=0.1)),1,0)</f>
        <v>0</v>
      </c>
      <c r="BM209" s="132">
        <f t="array" ref="BM209">IF(AND($R$13=Smrek,OR(AD209&gt;=0.3,AO209&gt;=0.1)),1,0)</f>
        <v>0</v>
      </c>
      <c r="BN209" s="132">
        <f t="array" ref="BN209">IF(AND($S$13=Smrek,OR(AE209&gt;=0.3,AP209&gt;=0.1)),1,0)</f>
        <v>0</v>
      </c>
      <c r="BO209" s="206" t="str">
        <f t="shared" si="27"/>
        <v/>
      </c>
    </row>
    <row r="210" spans="1:67" ht="17.100000000000001" customHeight="1" x14ac:dyDescent="0.25">
      <c r="A210" s="144">
        <v>198</v>
      </c>
      <c r="B210" s="180" t="str">
        <f>IF(Oprávnené_výdavky_obnova!AL212="","",Oprávnené_výdavky_obnova!AN212)</f>
        <v/>
      </c>
      <c r="C210" s="181" t="str">
        <f>IF(Oprávnené_výdavky_obnova!AL212="","",Oprávnené_výdavky_obnova!B212)</f>
        <v/>
      </c>
      <c r="D210" s="182" t="str">
        <f>IF(Oprávnené_výdavky_obnova!AL212="","",Oprávnené_výdavky_obnova!AO212)</f>
        <v/>
      </c>
      <c r="E210" s="182" t="str">
        <f>IF(Oprávnené_výdavky_obnova!AL212="","",Oprávnené_výdavky_obnova!AP212)</f>
        <v/>
      </c>
      <c r="F210" s="182" t="str">
        <f>IF(Oprávnené_výdavky_obnova!AL212="","",Oprávnené_výdavky_obnova!AQ212)</f>
        <v/>
      </c>
      <c r="G210" s="183" t="str">
        <f>IF(Oprávnené_výdavky_obnova!AL212="","",Oprávnené_výdavky_obnova!I212)</f>
        <v/>
      </c>
      <c r="H210" s="208" t="str">
        <f>IF(D210="","",SUMIFS(Oprávnené_výdavky_obnova!$K$15:$K$214,JPRL,BO210,Oprávnené_výdavky_obnova!$J$15:$J$214,Oprávnené_výdavky_obnova!$CC$8)+SUMIFS(Oprávnené_výdavky_obnova!$K$15:$K$214,JPRL,BO210,Oprávnené_výdavky_obnova!$J$15:$J$214,Oprávnené_výdavky_obnova!$CC$9))</f>
        <v/>
      </c>
      <c r="I210" s="179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32">
        <f t="array" ref="T210">IF(AND(D210&lt;&gt;"",OR($J$11=Smrek,$K$11=Smrek,$L$11=Smrek,$M$11=Smrek,$N$11=Smrek,$O$11=Smrek,$P$11=Smrek,$Q$11=Smrek,$R$11=Smrek,$S$11=Smrek)),1,0)</f>
        <v>0</v>
      </c>
      <c r="U210" s="132">
        <f t="shared" si="22"/>
        <v>0</v>
      </c>
      <c r="V210" s="164" t="str">
        <f t="array" ref="V210">IF($D210="","",IF(AND(J210&gt;=0.3,I210="nie",Oprávnené_výdavky_obnova!DG212&gt;=0.3,OR($J$11=Smrek)),0,IF(AND(Oprávnené_výdavky_obnova!DG212&gt;=0.3,J210&gt;=0.3),1,0)))</f>
        <v/>
      </c>
      <c r="W210" s="164" t="str">
        <f t="array" ref="W210">IF($D210="","",IF(AND(K210&gt;=0.3,I210="nie",Oprávnené_výdavky_obnova!DH212&gt;=0.3,OR($K$11=Smrek)),0,IF(AND(Oprávnené_výdavky_obnova!DH212&gt;=0.3,K210&gt;=0.3),1,0)))</f>
        <v/>
      </c>
      <c r="X210" s="164" t="str">
        <f t="array" ref="X210">IF($D210="","",IF(AND(L210&gt;=0.3,I210="nie",Oprávnené_výdavky_obnova!DI212&gt;=0.3,OR($L$11=Smrek)),0,IF(AND(Oprávnené_výdavky_obnova!DI212&gt;=0.3,L210&gt;=0.3),1,0)))</f>
        <v/>
      </c>
      <c r="Y210" s="164" t="str">
        <f t="array" ref="Y210">IF($D210="","",IF(AND(M210&gt;=0.3,I210="nie",Oprávnené_výdavky_obnova!DJ212&gt;=0.3,OR($M$11=Smrek)),0,IF(AND(Oprávnené_výdavky_obnova!DJ212&gt;=0.3,M210&gt;=0.3),1,0)))</f>
        <v/>
      </c>
      <c r="Z210" s="164" t="str">
        <f t="array" ref="Z210">IF($D210="","",IF(AND(N210&gt;=0.3,I210="nie",Oprávnené_výdavky_obnova!DK212&gt;=0.3,OR($N$11=Smrek)),0,IF(AND(Oprávnené_výdavky_obnova!DK212&gt;=0.3,N210&gt;=0.3),1,0)))</f>
        <v/>
      </c>
      <c r="AA210" s="164" t="str">
        <f t="array" ref="AA210">IF($D210="","",IF(AND(O210&gt;=0.3,I210="nie",Oprávnené_výdavky_obnova!DL212&gt;=0.3,OR($O$11=Smrek)),0,IF(AND(Oprávnené_výdavky_obnova!DL212&gt;=0.3,O210&gt;=0.3),1,0)))</f>
        <v/>
      </c>
      <c r="AB210" s="164" t="str">
        <f t="array" ref="AB210">IF($D210="","",IF(AND(P210&gt;=0.3,I210="nie",Oprávnené_výdavky_obnova!DM212&gt;=0.3,OR($P$11=Smrek)),0,IF(AND(Oprávnené_výdavky_obnova!DM212&gt;=0.3,P210&gt;=0.3),1,0)))</f>
        <v/>
      </c>
      <c r="AC210" s="164" t="str">
        <f t="array" ref="AC210">IF($D210="","",IF(AND(Q210&gt;=0.3,I210="nie",Oprávnené_výdavky_obnova!DN212&gt;=0.3,OR($Q$11=Smrek)),0,IF(AND(Oprávnené_výdavky_obnova!DN212&gt;=0.3,Q210&gt;=0.3),1,0)))</f>
        <v/>
      </c>
      <c r="AD210" s="164" t="str">
        <f t="array" ref="AD210">IF($D210="","",IF(AND(R210&gt;=0.3,I210="nie",Oprávnené_výdavky_obnova!DO212&gt;=0.3,OR($R$11=Smrek)),0,IF(AND(Oprávnené_výdavky_obnova!DO212&gt;=0.3,R210&gt;=0.3),1,0)))</f>
        <v/>
      </c>
      <c r="AE210" s="164" t="str">
        <f t="array" ref="AE210">IF($D210="","",IF(AND(S210&gt;=0.3,I210="nie",Oprávnené_výdavky_obnova!DP212&gt;=0.3,OR($S$11=Smrek)),0,IF(AND(Oprávnené_výdavky_obnova!DP212&gt;=0.3,S210&gt;=0.3),1,0)))</f>
        <v/>
      </c>
      <c r="AF210" s="164">
        <f t="shared" si="23"/>
        <v>0</v>
      </c>
      <c r="AG210" s="164" t="str">
        <f t="array" ref="AG210">IF($D210="","",IF(AND(J210&gt;=0.1,I210="nie",Oprávnené_výdavky_obnova!DG212&gt;=0.1,OR($J$11=Smrek)),0,IF(AND(Oprávnené_výdavky_obnova!DG212&gt;=0.1,J210&gt;=0.1),1,0)))</f>
        <v/>
      </c>
      <c r="AH210" s="164" t="str">
        <f t="array" ref="AH210">IF($D210="","",IF(AND(K210&gt;=0.1,I210="nie",Oprávnené_výdavky_obnova!DH212&gt;=0.1,OR($K$11=Smrek)),0,IF(AND(Oprávnené_výdavky_obnova!DH212&gt;=0.1,K210&gt;=0.1),1,0)))</f>
        <v/>
      </c>
      <c r="AI210" s="164" t="str">
        <f t="array" ref="AI210">IF($D210="","",IF(AND(L210&gt;=0.1,I210="nie",Oprávnené_výdavky_obnova!DI212&gt;=0.1,OR($L$11=Smrek)),0,IF(AND(Oprávnené_výdavky_obnova!DI212&gt;=0.1,L210&gt;=0.1),1,0)))</f>
        <v/>
      </c>
      <c r="AJ210" s="164" t="str">
        <f t="array" ref="AJ210">IF($D210="","",IF(AND(M210&gt;=0.1,I210="nie",Oprávnené_výdavky_obnova!DJ212&gt;=0.1,OR($M$11=Smrek)),0,IF(AND(Oprávnené_výdavky_obnova!DJ212&gt;=0.1,M210&gt;=0.1),1,0)))</f>
        <v/>
      </c>
      <c r="AK210" s="164" t="str">
        <f t="array" ref="AK210">IF($D210="","",IF(AND(N210&gt;=0.1,I210="nie",Oprávnené_výdavky_obnova!DK212&gt;=0.1,OR($N$11=Smrek)),0,IF(AND(Oprávnené_výdavky_obnova!DK212&gt;=0.1,N210&gt;=0.1),1,0)))</f>
        <v/>
      </c>
      <c r="AL210" s="164" t="str">
        <f t="array" ref="AL210">IF($D210="","",IF(AND(O210&gt;=0.1,I210="nie",Oprávnené_výdavky_obnova!DL212&gt;=0.1,OR($O$11=Smrek)),0,IF(AND(Oprávnené_výdavky_obnova!DL212&gt;=0.1,O210&gt;=0.1),1,0)))</f>
        <v/>
      </c>
      <c r="AM210" s="164" t="str">
        <f t="array" ref="AM210">IF($D210="","",IF(AND(P210&gt;=0.1,I210="nie",Oprávnené_výdavky_obnova!DM212&gt;=0.1,OR($P$11=Smrek)),0,IF(AND(Oprávnené_výdavky_obnova!DM212&gt;=0.1,P210&gt;=0.1),1,0)))</f>
        <v/>
      </c>
      <c r="AN210" s="164" t="str">
        <f t="array" ref="AN210">IF($D210="","",IF(AND(Q210&gt;=0.1,I210="nie",Oprávnené_výdavky_obnova!DN212&gt;=0.1,OR($Q$11=Smrek)),0,IF(AND(Oprávnené_výdavky_obnova!DN212&gt;=0.1,Q210&gt;=0.1),1,0)))</f>
        <v/>
      </c>
      <c r="AO210" s="164" t="str">
        <f t="array" ref="AO210">IF($D210="","",IF(AND(R210&gt;=0.1,I210="nie",Oprávnené_výdavky_obnova!DO212&gt;=0.1,OR($R$11=Smrek)),0,IF(AND(Oprávnené_výdavky_obnova!DO212&gt;=0.1,R210&gt;=0.1),1,0)))</f>
        <v/>
      </c>
      <c r="AP210" s="164" t="str">
        <f t="array" ref="AP210">IF($D210="","",IF(AND(S210&gt;=0.1,I210="nie",Oprávnené_výdavky_obnova!DP212&gt;=0.1,OR($S$11=Smrek)),0,IF(AND(Oprávnené_výdavky_obnova!DP212&gt;=0.1,S210&gt;=0.1),1,0)))</f>
        <v/>
      </c>
      <c r="AQ210" s="164">
        <f t="shared" si="24"/>
        <v>0</v>
      </c>
      <c r="AR210" s="132">
        <f t="shared" si="25"/>
        <v>0</v>
      </c>
      <c r="AS210" s="132" t="str">
        <f t="shared" si="26"/>
        <v/>
      </c>
      <c r="AT210" s="164">
        <f>IF(AND(J210="",OR(Oprávnené_výdavky_obnova!CW212&gt;0,Oprávnené_výdavky_obnova!DG212&gt;0)),1,0)</f>
        <v>0</v>
      </c>
      <c r="AU210" s="164">
        <f>IF(AND(K210="",OR(Oprávnené_výdavky_obnova!CX212&gt;0,Oprávnené_výdavky_obnova!DH212&gt;0)),1,0)</f>
        <v>0</v>
      </c>
      <c r="AV210" s="164">
        <f>IF(AND(L210="",OR(Oprávnené_výdavky_obnova!CY212&gt;0,Oprávnené_výdavky_obnova!DI212&gt;0)),1,0)</f>
        <v>0</v>
      </c>
      <c r="AW210" s="164">
        <f>IF(AND(M210="",OR(Oprávnené_výdavky_obnova!CZ212&gt;0,Oprávnené_výdavky_obnova!DJ212&gt;0)),1,0)</f>
        <v>0</v>
      </c>
      <c r="AX210" s="164">
        <f>IF(AND(N210="",OR(Oprávnené_výdavky_obnova!DA212&gt;0,Oprávnené_výdavky_obnova!DK212&gt;0)),1,0)</f>
        <v>0</v>
      </c>
      <c r="AY210" s="164">
        <f>IF(AND(O210="",OR(Oprávnené_výdavky_obnova!DB212&gt;0,Oprávnené_výdavky_obnova!DL212&gt;0)),1,0)</f>
        <v>0</v>
      </c>
      <c r="AZ210" s="164">
        <f>IF(AND(P210="",OR(Oprávnené_výdavky_obnova!DC212&gt;0,Oprávnené_výdavky_obnova!DM212&gt;0)),1,0)</f>
        <v>0</v>
      </c>
      <c r="BA210" s="164">
        <f>IF(AND(Q210="",OR(Oprávnené_výdavky_obnova!DD212&gt;0,Oprávnené_výdavky_obnova!DN212&gt;0)),1,0)</f>
        <v>0</v>
      </c>
      <c r="BB210" s="164">
        <f>IF(AND(R210="",OR(Oprávnené_výdavky_obnova!DE212&gt;0,Oprávnené_výdavky_obnova!DO212&gt;0)),1,0)</f>
        <v>0</v>
      </c>
      <c r="BC210" s="164">
        <f>IF(AND(S210="",OR(Oprávnené_výdavky_obnova!DF212&gt;0,Oprávnené_výdavky_obnova!DP212&gt;0)),1,0)</f>
        <v>0</v>
      </c>
      <c r="BE210" s="132">
        <f t="array" ref="BE210">IF(AND($J$13=Smrek,OR(V210&gt;=0.3,AG210&gt;=0.1)),1,0)</f>
        <v>0</v>
      </c>
      <c r="BF210" s="132">
        <f t="array" ref="BF210">IF(AND($JK210=Smrek,OR(W210&gt;=0.3,AH210&gt;=0.1)),1,0)</f>
        <v>0</v>
      </c>
      <c r="BG210" s="132">
        <f t="array" ref="BG210">IF(AND($L$13=Smrek,OR(X210&gt;=0.3,AI210&gt;=0.1)),1,0)</f>
        <v>0</v>
      </c>
      <c r="BH210" s="132">
        <f t="array" ref="BH210">IF(AND($M$13=Smrek,OR(Y210&gt;=0.3,AJ210&gt;=0.1)),1,0)</f>
        <v>0</v>
      </c>
      <c r="BI210" s="132">
        <f t="array" ref="BI210">IF(AND($N$13=Smrek,OR(Z210&gt;=0.3,AK210&gt;=0.1)),1,0)</f>
        <v>0</v>
      </c>
      <c r="BJ210" s="132">
        <f t="array" ref="BJ210">IF(AND($O$13=Smrek,OR(AA210&gt;=0.3,AL210&gt;=0.1)),1,0)</f>
        <v>0</v>
      </c>
      <c r="BK210" s="132">
        <f t="array" ref="BK210">IF(AND($P$13=Smrek,OR(AB210&gt;=0.3,AM210&gt;=0.1)),1,0)</f>
        <v>0</v>
      </c>
      <c r="BL210" s="132">
        <f t="array" ref="BL210">IF(AND($Q$13=Smrek,OR(AC210&gt;=0.3,AN210&gt;=0.1)),1,0)</f>
        <v>0</v>
      </c>
      <c r="BM210" s="132">
        <f t="array" ref="BM210">IF(AND($R$13=Smrek,OR(AD210&gt;=0.3,AO210&gt;=0.1)),1,0)</f>
        <v>0</v>
      </c>
      <c r="BN210" s="132">
        <f t="array" ref="BN210">IF(AND($S$13=Smrek,OR(AE210&gt;=0.3,AP210&gt;=0.1)),1,0)</f>
        <v>0</v>
      </c>
      <c r="BO210" s="206" t="str">
        <f t="shared" si="27"/>
        <v/>
      </c>
    </row>
    <row r="211" spans="1:67" ht="17.100000000000001" customHeight="1" x14ac:dyDescent="0.25">
      <c r="A211" s="144">
        <v>199</v>
      </c>
      <c r="B211" s="180" t="str">
        <f>IF(Oprávnené_výdavky_obnova!AL213="","",Oprávnené_výdavky_obnova!AN213)</f>
        <v/>
      </c>
      <c r="C211" s="181" t="str">
        <f>IF(Oprávnené_výdavky_obnova!AL213="","",Oprávnené_výdavky_obnova!B213)</f>
        <v/>
      </c>
      <c r="D211" s="182" t="str">
        <f>IF(Oprávnené_výdavky_obnova!AL213="","",Oprávnené_výdavky_obnova!AO213)</f>
        <v/>
      </c>
      <c r="E211" s="182" t="str">
        <f>IF(Oprávnené_výdavky_obnova!AL213="","",Oprávnené_výdavky_obnova!AP213)</f>
        <v/>
      </c>
      <c r="F211" s="182" t="str">
        <f>IF(Oprávnené_výdavky_obnova!AL213="","",Oprávnené_výdavky_obnova!AQ213)</f>
        <v/>
      </c>
      <c r="G211" s="183" t="str">
        <f>IF(Oprávnené_výdavky_obnova!AL213="","",Oprávnené_výdavky_obnova!I213)</f>
        <v/>
      </c>
      <c r="H211" s="208" t="str">
        <f>IF(D211="","",SUMIFS(Oprávnené_výdavky_obnova!$K$15:$K$214,JPRL,BO211,Oprávnené_výdavky_obnova!$J$15:$J$214,Oprávnené_výdavky_obnova!$CC$8)+SUMIFS(Oprávnené_výdavky_obnova!$K$15:$K$214,JPRL,BO211,Oprávnené_výdavky_obnova!$J$15:$J$214,Oprávnené_výdavky_obnova!$CC$9))</f>
        <v/>
      </c>
      <c r="I211" s="179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32">
        <f t="array" ref="T211">IF(AND(D211&lt;&gt;"",OR($J$11=Smrek,$K$11=Smrek,$L$11=Smrek,$M$11=Smrek,$N$11=Smrek,$O$11=Smrek,$P$11=Smrek,$Q$11=Smrek,$R$11=Smrek,$S$11=Smrek)),1,0)</f>
        <v>0</v>
      </c>
      <c r="U211" s="132">
        <f t="shared" si="22"/>
        <v>0</v>
      </c>
      <c r="V211" s="164" t="str">
        <f t="array" ref="V211">IF($D211="","",IF(AND(J211&gt;=0.3,I211="nie",Oprávnené_výdavky_obnova!DG213&gt;=0.3,OR($J$11=Smrek)),0,IF(AND(Oprávnené_výdavky_obnova!DG213&gt;=0.3,J211&gt;=0.3),1,0)))</f>
        <v/>
      </c>
      <c r="W211" s="164" t="str">
        <f t="array" ref="W211">IF($D211="","",IF(AND(K211&gt;=0.3,I211="nie",Oprávnené_výdavky_obnova!DH213&gt;=0.3,OR($K$11=Smrek)),0,IF(AND(Oprávnené_výdavky_obnova!DH213&gt;=0.3,K211&gt;=0.3),1,0)))</f>
        <v/>
      </c>
      <c r="X211" s="164" t="str">
        <f t="array" ref="X211">IF($D211="","",IF(AND(L211&gt;=0.3,I211="nie",Oprávnené_výdavky_obnova!DI213&gt;=0.3,OR($L$11=Smrek)),0,IF(AND(Oprávnené_výdavky_obnova!DI213&gt;=0.3,L211&gt;=0.3),1,0)))</f>
        <v/>
      </c>
      <c r="Y211" s="164" t="str">
        <f t="array" ref="Y211">IF($D211="","",IF(AND(M211&gt;=0.3,I211="nie",Oprávnené_výdavky_obnova!DJ213&gt;=0.3,OR($M$11=Smrek)),0,IF(AND(Oprávnené_výdavky_obnova!DJ213&gt;=0.3,M211&gt;=0.3),1,0)))</f>
        <v/>
      </c>
      <c r="Z211" s="164" t="str">
        <f t="array" ref="Z211">IF($D211="","",IF(AND(N211&gt;=0.3,I211="nie",Oprávnené_výdavky_obnova!DK213&gt;=0.3,OR($N$11=Smrek)),0,IF(AND(Oprávnené_výdavky_obnova!DK213&gt;=0.3,N211&gt;=0.3),1,0)))</f>
        <v/>
      </c>
      <c r="AA211" s="164" t="str">
        <f t="array" ref="AA211">IF($D211="","",IF(AND(O211&gt;=0.3,I211="nie",Oprávnené_výdavky_obnova!DL213&gt;=0.3,OR($O$11=Smrek)),0,IF(AND(Oprávnené_výdavky_obnova!DL213&gt;=0.3,O211&gt;=0.3),1,0)))</f>
        <v/>
      </c>
      <c r="AB211" s="164" t="str">
        <f t="array" ref="AB211">IF($D211="","",IF(AND(P211&gt;=0.3,I211="nie",Oprávnené_výdavky_obnova!DM213&gt;=0.3,OR($P$11=Smrek)),0,IF(AND(Oprávnené_výdavky_obnova!DM213&gt;=0.3,P211&gt;=0.3),1,0)))</f>
        <v/>
      </c>
      <c r="AC211" s="164" t="str">
        <f t="array" ref="AC211">IF($D211="","",IF(AND(Q211&gt;=0.3,I211="nie",Oprávnené_výdavky_obnova!DN213&gt;=0.3,OR($Q$11=Smrek)),0,IF(AND(Oprávnené_výdavky_obnova!DN213&gt;=0.3,Q211&gt;=0.3),1,0)))</f>
        <v/>
      </c>
      <c r="AD211" s="164" t="str">
        <f t="array" ref="AD211">IF($D211="","",IF(AND(R211&gt;=0.3,I211="nie",Oprávnené_výdavky_obnova!DO213&gt;=0.3,OR($R$11=Smrek)),0,IF(AND(Oprávnené_výdavky_obnova!DO213&gt;=0.3,R211&gt;=0.3),1,0)))</f>
        <v/>
      </c>
      <c r="AE211" s="164" t="str">
        <f t="array" ref="AE211">IF($D211="","",IF(AND(S211&gt;=0.3,I211="nie",Oprávnené_výdavky_obnova!DP213&gt;=0.3,OR($S$11=Smrek)),0,IF(AND(Oprávnené_výdavky_obnova!DP213&gt;=0.3,S211&gt;=0.3),1,0)))</f>
        <v/>
      </c>
      <c r="AF211" s="164">
        <f t="shared" si="23"/>
        <v>0</v>
      </c>
      <c r="AG211" s="164" t="str">
        <f t="array" ref="AG211">IF($D211="","",IF(AND(J211&gt;=0.1,I211="nie",Oprávnené_výdavky_obnova!DG213&gt;=0.1,OR($J$11=Smrek)),0,IF(AND(Oprávnené_výdavky_obnova!DG213&gt;=0.1,J211&gt;=0.1),1,0)))</f>
        <v/>
      </c>
      <c r="AH211" s="164" t="str">
        <f t="array" ref="AH211">IF($D211="","",IF(AND(K211&gt;=0.1,I211="nie",Oprávnené_výdavky_obnova!DH213&gt;=0.1,OR($K$11=Smrek)),0,IF(AND(Oprávnené_výdavky_obnova!DH213&gt;=0.1,K211&gt;=0.1),1,0)))</f>
        <v/>
      </c>
      <c r="AI211" s="164" t="str">
        <f t="array" ref="AI211">IF($D211="","",IF(AND(L211&gt;=0.1,I211="nie",Oprávnené_výdavky_obnova!DI213&gt;=0.1,OR($L$11=Smrek)),0,IF(AND(Oprávnené_výdavky_obnova!DI213&gt;=0.1,L211&gt;=0.1),1,0)))</f>
        <v/>
      </c>
      <c r="AJ211" s="164" t="str">
        <f t="array" ref="AJ211">IF($D211="","",IF(AND(M211&gt;=0.1,I211="nie",Oprávnené_výdavky_obnova!DJ213&gt;=0.1,OR($M$11=Smrek)),0,IF(AND(Oprávnené_výdavky_obnova!DJ213&gt;=0.1,M211&gt;=0.1),1,0)))</f>
        <v/>
      </c>
      <c r="AK211" s="164" t="str">
        <f t="array" ref="AK211">IF($D211="","",IF(AND(N211&gt;=0.1,I211="nie",Oprávnené_výdavky_obnova!DK213&gt;=0.1,OR($N$11=Smrek)),0,IF(AND(Oprávnené_výdavky_obnova!DK213&gt;=0.1,N211&gt;=0.1),1,0)))</f>
        <v/>
      </c>
      <c r="AL211" s="164" t="str">
        <f t="array" ref="AL211">IF($D211="","",IF(AND(O211&gt;=0.1,I211="nie",Oprávnené_výdavky_obnova!DL213&gt;=0.1,OR($O$11=Smrek)),0,IF(AND(Oprávnené_výdavky_obnova!DL213&gt;=0.1,O211&gt;=0.1),1,0)))</f>
        <v/>
      </c>
      <c r="AM211" s="164" t="str">
        <f t="array" ref="AM211">IF($D211="","",IF(AND(P211&gt;=0.1,I211="nie",Oprávnené_výdavky_obnova!DM213&gt;=0.1,OR($P$11=Smrek)),0,IF(AND(Oprávnené_výdavky_obnova!DM213&gt;=0.1,P211&gt;=0.1),1,0)))</f>
        <v/>
      </c>
      <c r="AN211" s="164" t="str">
        <f t="array" ref="AN211">IF($D211="","",IF(AND(Q211&gt;=0.1,I211="nie",Oprávnené_výdavky_obnova!DN213&gt;=0.1,OR($Q$11=Smrek)),0,IF(AND(Oprávnené_výdavky_obnova!DN213&gt;=0.1,Q211&gt;=0.1),1,0)))</f>
        <v/>
      </c>
      <c r="AO211" s="164" t="str">
        <f t="array" ref="AO211">IF($D211="","",IF(AND(R211&gt;=0.1,I211="nie",Oprávnené_výdavky_obnova!DO213&gt;=0.1,OR($R$11=Smrek)),0,IF(AND(Oprávnené_výdavky_obnova!DO213&gt;=0.1,R211&gt;=0.1),1,0)))</f>
        <v/>
      </c>
      <c r="AP211" s="164" t="str">
        <f t="array" ref="AP211">IF($D211="","",IF(AND(S211&gt;=0.1,I211="nie",Oprávnené_výdavky_obnova!DP213&gt;=0.1,OR($S$11=Smrek)),0,IF(AND(Oprávnené_výdavky_obnova!DP213&gt;=0.1,S211&gt;=0.1),1,0)))</f>
        <v/>
      </c>
      <c r="AQ211" s="164">
        <f t="shared" si="24"/>
        <v>0</v>
      </c>
      <c r="AR211" s="132">
        <f t="shared" si="25"/>
        <v>0</v>
      </c>
      <c r="AS211" s="132" t="str">
        <f t="shared" si="26"/>
        <v/>
      </c>
      <c r="AT211" s="164">
        <f>IF(AND(J211="",OR(Oprávnené_výdavky_obnova!CW213&gt;0,Oprávnené_výdavky_obnova!DG213&gt;0)),1,0)</f>
        <v>0</v>
      </c>
      <c r="AU211" s="164">
        <f>IF(AND(K211="",OR(Oprávnené_výdavky_obnova!CX213&gt;0,Oprávnené_výdavky_obnova!DH213&gt;0)),1,0)</f>
        <v>0</v>
      </c>
      <c r="AV211" s="164">
        <f>IF(AND(L211="",OR(Oprávnené_výdavky_obnova!CY213&gt;0,Oprávnené_výdavky_obnova!DI213&gt;0)),1,0)</f>
        <v>0</v>
      </c>
      <c r="AW211" s="164">
        <f>IF(AND(M211="",OR(Oprávnené_výdavky_obnova!CZ213&gt;0,Oprávnené_výdavky_obnova!DJ213&gt;0)),1,0)</f>
        <v>0</v>
      </c>
      <c r="AX211" s="164">
        <f>IF(AND(N211="",OR(Oprávnené_výdavky_obnova!DA213&gt;0,Oprávnené_výdavky_obnova!DK213&gt;0)),1,0)</f>
        <v>0</v>
      </c>
      <c r="AY211" s="164">
        <f>IF(AND(O211="",OR(Oprávnené_výdavky_obnova!DB213&gt;0,Oprávnené_výdavky_obnova!DL213&gt;0)),1,0)</f>
        <v>0</v>
      </c>
      <c r="AZ211" s="164">
        <f>IF(AND(P211="",OR(Oprávnené_výdavky_obnova!DC213&gt;0,Oprávnené_výdavky_obnova!DM213&gt;0)),1,0)</f>
        <v>0</v>
      </c>
      <c r="BA211" s="164">
        <f>IF(AND(Q211="",OR(Oprávnené_výdavky_obnova!DD213&gt;0,Oprávnené_výdavky_obnova!DN213&gt;0)),1,0)</f>
        <v>0</v>
      </c>
      <c r="BB211" s="164">
        <f>IF(AND(R211="",OR(Oprávnené_výdavky_obnova!DE213&gt;0,Oprávnené_výdavky_obnova!DO213&gt;0)),1,0)</f>
        <v>0</v>
      </c>
      <c r="BC211" s="164">
        <f>IF(AND(S211="",OR(Oprávnené_výdavky_obnova!DF213&gt;0,Oprávnené_výdavky_obnova!DP213&gt;0)),1,0)</f>
        <v>0</v>
      </c>
      <c r="BE211" s="132">
        <f t="array" ref="BE211">IF(AND($J$13=Smrek,OR(V211&gt;=0.3,AG211&gt;=0.1)),1,0)</f>
        <v>0</v>
      </c>
      <c r="BF211" s="132">
        <f t="array" ref="BF211">IF(AND($JK211=Smrek,OR(W211&gt;=0.3,AH211&gt;=0.1)),1,0)</f>
        <v>0</v>
      </c>
      <c r="BG211" s="132">
        <f t="array" ref="BG211">IF(AND($L$13=Smrek,OR(X211&gt;=0.3,AI211&gt;=0.1)),1,0)</f>
        <v>0</v>
      </c>
      <c r="BH211" s="132">
        <f t="array" ref="BH211">IF(AND($M$13=Smrek,OR(Y211&gt;=0.3,AJ211&gt;=0.1)),1,0)</f>
        <v>0</v>
      </c>
      <c r="BI211" s="132">
        <f t="array" ref="BI211">IF(AND($N$13=Smrek,OR(Z211&gt;=0.3,AK211&gt;=0.1)),1,0)</f>
        <v>0</v>
      </c>
      <c r="BJ211" s="132">
        <f t="array" ref="BJ211">IF(AND($O$13=Smrek,OR(AA211&gt;=0.3,AL211&gt;=0.1)),1,0)</f>
        <v>0</v>
      </c>
      <c r="BK211" s="132">
        <f t="array" ref="BK211">IF(AND($P$13=Smrek,OR(AB211&gt;=0.3,AM211&gt;=0.1)),1,0)</f>
        <v>0</v>
      </c>
      <c r="BL211" s="132">
        <f t="array" ref="BL211">IF(AND($Q$13=Smrek,OR(AC211&gt;=0.3,AN211&gt;=0.1)),1,0)</f>
        <v>0</v>
      </c>
      <c r="BM211" s="132">
        <f t="array" ref="BM211">IF(AND($R$13=Smrek,OR(AD211&gt;=0.3,AO211&gt;=0.1)),1,0)</f>
        <v>0</v>
      </c>
      <c r="BN211" s="132">
        <f t="array" ref="BN211">IF(AND($S$13=Smrek,OR(AE211&gt;=0.3,AP211&gt;=0.1)),1,0)</f>
        <v>0</v>
      </c>
      <c r="BO211" s="206" t="str">
        <f t="shared" si="27"/>
        <v/>
      </c>
    </row>
    <row r="212" spans="1:67" ht="17.100000000000001" customHeight="1" x14ac:dyDescent="0.25">
      <c r="A212" s="144">
        <v>200</v>
      </c>
      <c r="B212" s="180" t="str">
        <f>IF(Oprávnené_výdavky_obnova!AL214="","",Oprávnené_výdavky_obnova!AN214)</f>
        <v/>
      </c>
      <c r="C212" s="181" t="str">
        <f>IF(Oprávnené_výdavky_obnova!AL214="","",Oprávnené_výdavky_obnova!B214)</f>
        <v/>
      </c>
      <c r="D212" s="181" t="str">
        <f>IF(Oprávnené_výdavky_obnova!AL214="","",Oprávnené_výdavky_obnova!AO214)</f>
        <v/>
      </c>
      <c r="E212" s="181" t="str">
        <f>IF(Oprávnené_výdavky_obnova!AL214="","",Oprávnené_výdavky_obnova!AP214)</f>
        <v/>
      </c>
      <c r="F212" s="181" t="str">
        <f>IF(Oprávnené_výdavky_obnova!AL214="","",Oprávnené_výdavky_obnova!AQ214)</f>
        <v/>
      </c>
      <c r="G212" s="183" t="str">
        <f>IF(Oprávnené_výdavky_obnova!AL214="","",Oprávnené_výdavky_obnova!I214)</f>
        <v/>
      </c>
      <c r="H212" s="208" t="str">
        <f>IF(D212="","",SUMIFS(Oprávnené_výdavky_obnova!$K$15:$K$214,JPRL,BO212,Oprávnené_výdavky_obnova!$J$15:$J$214,Oprávnené_výdavky_obnova!$CC$8)+SUMIFS(Oprávnené_výdavky_obnova!$K$15:$K$214,JPRL,BO212,Oprávnené_výdavky_obnova!$J$15:$J$214,Oprávnené_výdavky_obnova!$CC$9))</f>
        <v/>
      </c>
      <c r="I212" s="179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32">
        <f t="array" ref="T212">IF(AND(D212&lt;&gt;"",OR($J$11=Smrek,$K$11=Smrek,$L$11=Smrek,$M$11=Smrek,$N$11=Smrek,$O$11=Smrek,$P$11=Smrek,$Q$11=Smrek,$R$11=Smrek,$S$11=Smrek)),1,0)</f>
        <v>0</v>
      </c>
      <c r="U212" s="132">
        <f t="shared" si="22"/>
        <v>0</v>
      </c>
      <c r="V212" s="164" t="str">
        <f t="array" ref="V212">IF($D212="","",IF(AND(J212&gt;=0.3,I212="nie",Oprávnené_výdavky_obnova!DG214&gt;=0.3,OR($J$11=Smrek)),0,IF(AND(Oprávnené_výdavky_obnova!DG214&gt;=0.3,J212&gt;=0.3),1,0)))</f>
        <v/>
      </c>
      <c r="W212" s="164" t="str">
        <f t="array" ref="W212">IF($D212="","",IF(AND(K212&gt;=0.3,I212="nie",Oprávnené_výdavky_obnova!DH214&gt;=0.3,OR($K$11=Smrek)),0,IF(AND(Oprávnené_výdavky_obnova!DH214&gt;=0.3,K212&gt;=0.3),1,0)))</f>
        <v/>
      </c>
      <c r="X212" s="164" t="str">
        <f t="array" ref="X212">IF($D212="","",IF(AND(L212&gt;=0.3,I212="nie",Oprávnené_výdavky_obnova!DI214&gt;=0.3,OR($L$11=Smrek)),0,IF(AND(Oprávnené_výdavky_obnova!DI214&gt;=0.3,L212&gt;=0.3),1,0)))</f>
        <v/>
      </c>
      <c r="Y212" s="164" t="str">
        <f t="array" ref="Y212">IF($D212="","",IF(AND(M212&gt;=0.3,I212="nie",Oprávnené_výdavky_obnova!DJ214&gt;=0.3,OR($M$11=Smrek)),0,IF(AND(Oprávnené_výdavky_obnova!DJ214&gt;=0.3,M212&gt;=0.3),1,0)))</f>
        <v/>
      </c>
      <c r="Z212" s="164" t="str">
        <f t="array" ref="Z212">IF($D212="","",IF(AND(N212&gt;=0.3,I212="nie",Oprávnené_výdavky_obnova!DK214&gt;=0.3,OR($N$11=Smrek)),0,IF(AND(Oprávnené_výdavky_obnova!DK214&gt;=0.3,N212&gt;=0.3),1,0)))</f>
        <v/>
      </c>
      <c r="AA212" s="164" t="str">
        <f t="array" ref="AA212">IF($D212="","",IF(AND(O212&gt;=0.3,I212="nie",Oprávnené_výdavky_obnova!DL214&gt;=0.3,OR($O$11=Smrek)),0,IF(AND(Oprávnené_výdavky_obnova!DL214&gt;=0.3,O212&gt;=0.3),1,0)))</f>
        <v/>
      </c>
      <c r="AB212" s="164" t="str">
        <f t="array" ref="AB212">IF($D212="","",IF(AND(P212&gt;=0.3,I212="nie",Oprávnené_výdavky_obnova!DM214&gt;=0.3,OR($P$11=Smrek)),0,IF(AND(Oprávnené_výdavky_obnova!DM214&gt;=0.3,P212&gt;=0.3),1,0)))</f>
        <v/>
      </c>
      <c r="AC212" s="164" t="str">
        <f t="array" ref="AC212">IF($D212="","",IF(AND(Q212&gt;=0.3,I212="nie",Oprávnené_výdavky_obnova!DN214&gt;=0.3,OR($Q$11=Smrek)),0,IF(AND(Oprávnené_výdavky_obnova!DN214&gt;=0.3,Q212&gt;=0.3),1,0)))</f>
        <v/>
      </c>
      <c r="AD212" s="164" t="str">
        <f t="array" ref="AD212">IF($D212="","",IF(AND(R212&gt;=0.3,I212="nie",Oprávnené_výdavky_obnova!DO214&gt;=0.3,OR($R$11=Smrek)),0,IF(AND(Oprávnené_výdavky_obnova!DO214&gt;=0.3,R212&gt;=0.3),1,0)))</f>
        <v/>
      </c>
      <c r="AE212" s="164" t="str">
        <f t="array" ref="AE212">IF($D212="","",IF(AND(S212&gt;=0.3,I212="nie",Oprávnené_výdavky_obnova!DP214&gt;=0.3,OR($S$11=Smrek)),0,IF(AND(Oprávnené_výdavky_obnova!DP214&gt;=0.3,S212&gt;=0.3),1,0)))</f>
        <v/>
      </c>
      <c r="AF212" s="164">
        <f t="shared" si="23"/>
        <v>0</v>
      </c>
      <c r="AG212" s="164" t="str">
        <f t="array" ref="AG212">IF($D212="","",IF(AND(J212&gt;=0.1,I212="nie",Oprávnené_výdavky_obnova!DG214&gt;=0.1,OR($J$11=Smrek)),0,IF(AND(Oprávnené_výdavky_obnova!DG214&gt;=0.1,J212&gt;=0.1),1,0)))</f>
        <v/>
      </c>
      <c r="AH212" s="164" t="str">
        <f t="array" ref="AH212">IF($D212="","",IF(AND(K212&gt;=0.1,I212="nie",Oprávnené_výdavky_obnova!DH214&gt;=0.1,OR($K$11=Smrek)),0,IF(AND(Oprávnené_výdavky_obnova!DH214&gt;=0.1,K212&gt;=0.1),1,0)))</f>
        <v/>
      </c>
      <c r="AI212" s="164" t="str">
        <f t="array" ref="AI212">IF($D212="","",IF(AND(L212&gt;=0.1,I212="nie",Oprávnené_výdavky_obnova!DI214&gt;=0.1,OR($L$11=Smrek)),0,IF(AND(Oprávnené_výdavky_obnova!DI214&gt;=0.1,L212&gt;=0.1),1,0)))</f>
        <v/>
      </c>
      <c r="AJ212" s="164" t="str">
        <f t="array" ref="AJ212">IF($D212="","",IF(AND(M212&gt;=0.1,I212="nie",Oprávnené_výdavky_obnova!DJ214&gt;=0.1,OR($M$11=Smrek)),0,IF(AND(Oprávnené_výdavky_obnova!DJ214&gt;=0.1,M212&gt;=0.1),1,0)))</f>
        <v/>
      </c>
      <c r="AK212" s="164" t="str">
        <f t="array" ref="AK212">IF($D212="","",IF(AND(N212&gt;=0.1,I212="nie",Oprávnené_výdavky_obnova!DK214&gt;=0.1,OR($N$11=Smrek)),0,IF(AND(Oprávnené_výdavky_obnova!DK214&gt;=0.1,N212&gt;=0.1),1,0)))</f>
        <v/>
      </c>
      <c r="AL212" s="164" t="str">
        <f t="array" ref="AL212">IF($D212="","",IF(AND(O212&gt;=0.1,I212="nie",Oprávnené_výdavky_obnova!DL214&gt;=0.1,OR($O$11=Smrek)),0,IF(AND(Oprávnené_výdavky_obnova!DL214&gt;=0.1,O212&gt;=0.1),1,0)))</f>
        <v/>
      </c>
      <c r="AM212" s="164" t="str">
        <f t="array" ref="AM212">IF($D212="","",IF(AND(P212&gt;=0.1,I212="nie",Oprávnené_výdavky_obnova!DM214&gt;=0.1,OR($P$11=Smrek)),0,IF(AND(Oprávnené_výdavky_obnova!DM214&gt;=0.1,P212&gt;=0.1),1,0)))</f>
        <v/>
      </c>
      <c r="AN212" s="164" t="str">
        <f t="array" ref="AN212">IF($D212="","",IF(AND(Q212&gt;=0.1,I212="nie",Oprávnené_výdavky_obnova!DN214&gt;=0.1,OR($Q$11=Smrek)),0,IF(AND(Oprávnené_výdavky_obnova!DN214&gt;=0.1,Q212&gt;=0.1),1,0)))</f>
        <v/>
      </c>
      <c r="AO212" s="164" t="str">
        <f t="array" ref="AO212">IF($D212="","",IF(AND(R212&gt;=0.1,I212="nie",Oprávnené_výdavky_obnova!DO214&gt;=0.1,OR($R$11=Smrek)),0,IF(AND(Oprávnené_výdavky_obnova!DO214&gt;=0.1,R212&gt;=0.1),1,0)))</f>
        <v/>
      </c>
      <c r="AP212" s="164" t="str">
        <f t="array" ref="AP212">IF($D212="","",IF(AND(S212&gt;=0.1,I212="nie",Oprávnené_výdavky_obnova!DP214&gt;=0.1,OR($S$11=Smrek)),0,IF(AND(Oprávnené_výdavky_obnova!DP214&gt;=0.1,S212&gt;=0.1),1,0)))</f>
        <v/>
      </c>
      <c r="AQ212" s="164">
        <f t="shared" si="24"/>
        <v>0</v>
      </c>
      <c r="AR212" s="132">
        <f t="shared" si="25"/>
        <v>0</v>
      </c>
      <c r="AS212" s="132" t="str">
        <f t="shared" si="26"/>
        <v/>
      </c>
      <c r="AT212" s="164">
        <f>IF(AND(J212="",OR(Oprávnené_výdavky_obnova!CW214&gt;0,Oprávnené_výdavky_obnova!DG214&gt;0)),1,0)</f>
        <v>0</v>
      </c>
      <c r="AU212" s="164">
        <f>IF(AND(K212="",OR(Oprávnené_výdavky_obnova!CX214&gt;0,Oprávnené_výdavky_obnova!DH214&gt;0)),1,0)</f>
        <v>0</v>
      </c>
      <c r="AV212" s="164">
        <f>IF(AND(L212="",OR(Oprávnené_výdavky_obnova!CY214&gt;0,Oprávnené_výdavky_obnova!DI214&gt;0)),1,0)</f>
        <v>0</v>
      </c>
      <c r="AW212" s="164">
        <f>IF(AND(M212="",OR(Oprávnené_výdavky_obnova!CZ214&gt;0,Oprávnené_výdavky_obnova!DJ214&gt;0)),1,0)</f>
        <v>0</v>
      </c>
      <c r="AX212" s="164">
        <f>IF(AND(N212="",OR(Oprávnené_výdavky_obnova!DA214&gt;0,Oprávnené_výdavky_obnova!DK214&gt;0)),1,0)</f>
        <v>0</v>
      </c>
      <c r="AY212" s="164">
        <f>IF(AND(O212="",OR(Oprávnené_výdavky_obnova!DB214&gt;0,Oprávnené_výdavky_obnova!DL214&gt;0)),1,0)</f>
        <v>0</v>
      </c>
      <c r="AZ212" s="164">
        <f>IF(AND(P212="",OR(Oprávnené_výdavky_obnova!DC214&gt;0,Oprávnené_výdavky_obnova!DM214&gt;0)),1,0)</f>
        <v>0</v>
      </c>
      <c r="BA212" s="164">
        <f>IF(AND(Q212="",OR(Oprávnené_výdavky_obnova!DD214&gt;0,Oprávnené_výdavky_obnova!DN214&gt;0)),1,0)</f>
        <v>0</v>
      </c>
      <c r="BB212" s="164">
        <f>IF(AND(R212="",OR(Oprávnené_výdavky_obnova!DE214&gt;0,Oprávnené_výdavky_obnova!DO214&gt;0)),1,0)</f>
        <v>0</v>
      </c>
      <c r="BC212" s="164">
        <f>IF(AND(S212="",OR(Oprávnené_výdavky_obnova!DF214&gt;0,Oprávnené_výdavky_obnova!DP214&gt;0)),1,0)</f>
        <v>0</v>
      </c>
      <c r="BE212" s="132">
        <f t="array" ref="BE212">IF(AND($J$13=Smrek,OR(V212&gt;=0.3,AG212&gt;=0.1)),1,0)</f>
        <v>0</v>
      </c>
      <c r="BF212" s="132">
        <f t="array" ref="BF212">IF(AND($JK212=Smrek,OR(W212&gt;=0.3,AH212&gt;=0.1)),1,0)</f>
        <v>0</v>
      </c>
      <c r="BG212" s="132">
        <f t="array" ref="BG212">IF(AND($L$13=Smrek,OR(X212&gt;=0.3,AI212&gt;=0.1)),1,0)</f>
        <v>0</v>
      </c>
      <c r="BH212" s="132">
        <f t="array" ref="BH212">IF(AND($M$13=Smrek,OR(Y212&gt;=0.3,AJ212&gt;=0.1)),1,0)</f>
        <v>0</v>
      </c>
      <c r="BI212" s="132">
        <f t="array" ref="BI212">IF(AND($N$13=Smrek,OR(Z212&gt;=0.3,AK212&gt;=0.1)),1,0)</f>
        <v>0</v>
      </c>
      <c r="BJ212" s="132">
        <f t="array" ref="BJ212">IF(AND($O$13=Smrek,OR(AA212&gt;=0.3,AL212&gt;=0.1)),1,0)</f>
        <v>0</v>
      </c>
      <c r="BK212" s="132">
        <f t="array" ref="BK212">IF(AND($P$13=Smrek,OR(AB212&gt;=0.3,AM212&gt;=0.1)),1,0)</f>
        <v>0</v>
      </c>
      <c r="BL212" s="132">
        <f t="array" ref="BL212">IF(AND($Q$13=Smrek,OR(AC212&gt;=0.3,AN212&gt;=0.1)),1,0)</f>
        <v>0</v>
      </c>
      <c r="BM212" s="132">
        <f t="array" ref="BM212">IF(AND($R$13=Smrek,OR(AD212&gt;=0.3,AO212&gt;=0.1)),1,0)</f>
        <v>0</v>
      </c>
      <c r="BN212" s="132">
        <f t="array" ref="BN212">IF(AND($S$13=Smrek,OR(AE212&gt;=0.3,AP212&gt;=0.1)),1,0)</f>
        <v>0</v>
      </c>
      <c r="BO212" s="206" t="str">
        <f t="shared" si="27"/>
        <v/>
      </c>
    </row>
  </sheetData>
  <mergeCells count="15">
    <mergeCell ref="A4:B4"/>
    <mergeCell ref="A5:B5"/>
    <mergeCell ref="A6:B6"/>
    <mergeCell ref="C4:E4"/>
    <mergeCell ref="H11:H12"/>
    <mergeCell ref="D11:D12"/>
    <mergeCell ref="C6:E6"/>
    <mergeCell ref="J10:S10"/>
    <mergeCell ref="A11:A12"/>
    <mergeCell ref="I11:I12"/>
    <mergeCell ref="C11:C12"/>
    <mergeCell ref="B11:B12"/>
    <mergeCell ref="E11:E12"/>
    <mergeCell ref="F11:F12"/>
    <mergeCell ref="G11:G12"/>
  </mergeCells>
  <conditionalFormatting sqref="J13:S212">
    <cfRule type="expression" dxfId="3" priority="4">
      <formula>AT13=1</formula>
    </cfRule>
  </conditionalFormatting>
  <conditionalFormatting sqref="J14:S212">
    <cfRule type="expression" dxfId="2" priority="3">
      <formula>AT14=1</formula>
    </cfRule>
  </conditionalFormatting>
  <conditionalFormatting sqref="I13">
    <cfRule type="expression" dxfId="1" priority="2">
      <formula>U13=1</formula>
    </cfRule>
  </conditionalFormatting>
  <conditionalFormatting sqref="I14:I212">
    <cfRule type="expression" dxfId="0" priority="1">
      <formula>U14=1</formula>
    </cfRule>
  </conditionalFormatting>
  <dataValidations count="2">
    <dataValidation type="list" allowBlank="1" showInputMessage="1" showErrorMessage="1" sqref="I13:I212">
      <formula1>$W$1:$W$3</formula1>
    </dataValidation>
    <dataValidation allowBlank="1" showInputMessage="1" showErrorMessage="1" prompt="maximálne % príslušnej dreviny z modelu hospodárenia" sqref="J13:S212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9" fitToHeight="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workbookViewId="0">
      <selection activeCell="D6" sqref="D6:K6"/>
    </sheetView>
  </sheetViews>
  <sheetFormatPr defaultRowHeight="15" x14ac:dyDescent="0.25"/>
  <sheetData>
    <row r="2" spans="1:13" x14ac:dyDescent="0.25">
      <c r="A2" s="23" t="s">
        <v>312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5">
      <c r="A5" s="24"/>
      <c r="B5" s="257" t="s">
        <v>1</v>
      </c>
      <c r="C5" s="257"/>
      <c r="D5" s="252" t="str">
        <f>IF(Oprávnené_výdavky_obnova!C3="","",TRANSPOSE(Oprávnené_výdavky_obnova!C3))</f>
        <v/>
      </c>
      <c r="E5" s="252"/>
      <c r="F5" s="252"/>
      <c r="G5" s="252"/>
      <c r="H5" s="252"/>
      <c r="I5" s="252"/>
      <c r="J5" s="252"/>
      <c r="K5" s="252"/>
      <c r="L5" s="24"/>
      <c r="M5" s="24"/>
    </row>
    <row r="6" spans="1:13" x14ac:dyDescent="0.25">
      <c r="A6" s="24"/>
      <c r="B6" s="257" t="s">
        <v>2</v>
      </c>
      <c r="C6" s="257"/>
      <c r="D6" s="253" t="str">
        <f>IF(Oprávnené_výdavky_obnova!C4="","",TRANSPOSE(Oprávnené_výdavky_obnova!C4))</f>
        <v/>
      </c>
      <c r="E6" s="253"/>
      <c r="F6" s="253"/>
      <c r="G6" s="253"/>
      <c r="H6" s="253"/>
      <c r="I6" s="253"/>
      <c r="J6" s="253"/>
      <c r="K6" s="253"/>
      <c r="L6" s="24"/>
      <c r="M6" s="24"/>
    </row>
    <row r="7" spans="1:13" x14ac:dyDescent="0.25">
      <c r="A7" s="24"/>
      <c r="B7" s="257" t="s">
        <v>13</v>
      </c>
      <c r="C7" s="257"/>
      <c r="D7" s="252" t="str">
        <f>IF(Oprávnené_výdavky_obnova!C5="","",TRANSPOSE(Oprávnené_výdavky_obnova!C5))</f>
        <v/>
      </c>
      <c r="E7" s="252"/>
      <c r="F7" s="252"/>
      <c r="G7" s="252"/>
      <c r="H7" s="252"/>
      <c r="I7" s="252"/>
      <c r="J7" s="252"/>
      <c r="K7" s="252"/>
      <c r="L7" s="24"/>
      <c r="M7" s="24"/>
    </row>
    <row r="8" spans="1:13" s="2" customFormat="1" ht="15.75" thickBot="1" x14ac:dyDescent="0.3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30.75" customHeight="1" thickBot="1" x14ac:dyDescent="0.3">
      <c r="A9" s="26" t="s">
        <v>15</v>
      </c>
      <c r="B9" s="254" t="s">
        <v>16</v>
      </c>
      <c r="C9" s="255"/>
      <c r="D9" s="255"/>
      <c r="E9" s="255" t="s">
        <v>17</v>
      </c>
      <c r="F9" s="255"/>
      <c r="G9" s="255"/>
      <c r="H9" s="255" t="s">
        <v>18</v>
      </c>
      <c r="I9" s="255"/>
      <c r="J9" s="255"/>
      <c r="K9" s="255" t="s">
        <v>19</v>
      </c>
      <c r="L9" s="255"/>
      <c r="M9" s="256"/>
    </row>
    <row r="10" spans="1:13" ht="30.75" hidden="1" customHeight="1" x14ac:dyDescent="0.25">
      <c r="A10" s="27">
        <v>2021</v>
      </c>
      <c r="B10" s="239"/>
      <c r="C10" s="240"/>
      <c r="D10" s="240"/>
      <c r="E10" s="248"/>
      <c r="F10" s="248"/>
      <c r="G10" s="248"/>
      <c r="H10" s="249">
        <f>B10-E10</f>
        <v>0</v>
      </c>
      <c r="I10" s="249"/>
      <c r="J10" s="249"/>
      <c r="K10" s="250">
        <f t="shared" ref="K10:K15" si="0">IF(B10=0,0,E10/B10)</f>
        <v>0</v>
      </c>
      <c r="L10" s="250"/>
      <c r="M10" s="251"/>
    </row>
    <row r="11" spans="1:13" ht="30.75" customHeight="1" x14ac:dyDescent="0.25">
      <c r="A11" s="27">
        <v>2022</v>
      </c>
      <c r="B11" s="239"/>
      <c r="C11" s="240"/>
      <c r="D11" s="240"/>
      <c r="E11" s="240"/>
      <c r="F11" s="240"/>
      <c r="G11" s="240"/>
      <c r="H11" s="241">
        <f>B11-E11</f>
        <v>0</v>
      </c>
      <c r="I11" s="241"/>
      <c r="J11" s="241"/>
      <c r="K11" s="242">
        <f t="shared" si="0"/>
        <v>0</v>
      </c>
      <c r="L11" s="242"/>
      <c r="M11" s="243"/>
    </row>
    <row r="12" spans="1:13" ht="30.75" customHeight="1" x14ac:dyDescent="0.25">
      <c r="A12" s="27">
        <v>2023</v>
      </c>
      <c r="B12" s="239"/>
      <c r="C12" s="240"/>
      <c r="D12" s="240"/>
      <c r="E12" s="240"/>
      <c r="F12" s="240"/>
      <c r="G12" s="240"/>
      <c r="H12" s="241">
        <f t="shared" ref="H12:H14" si="1">B12-E12</f>
        <v>0</v>
      </c>
      <c r="I12" s="241"/>
      <c r="J12" s="241"/>
      <c r="K12" s="242">
        <f t="shared" si="0"/>
        <v>0</v>
      </c>
      <c r="L12" s="242"/>
      <c r="M12" s="243"/>
    </row>
    <row r="13" spans="1:13" ht="30.75" customHeight="1" x14ac:dyDescent="0.25">
      <c r="A13" s="27">
        <v>2024</v>
      </c>
      <c r="B13" s="239"/>
      <c r="C13" s="240"/>
      <c r="D13" s="240"/>
      <c r="E13" s="240"/>
      <c r="F13" s="240"/>
      <c r="G13" s="240"/>
      <c r="H13" s="241">
        <f t="shared" si="1"/>
        <v>0</v>
      </c>
      <c r="I13" s="241"/>
      <c r="J13" s="241"/>
      <c r="K13" s="242">
        <f t="shared" si="0"/>
        <v>0</v>
      </c>
      <c r="L13" s="242"/>
      <c r="M13" s="243"/>
    </row>
    <row r="14" spans="1:13" ht="30.75" customHeight="1" thickBot="1" x14ac:dyDescent="0.3">
      <c r="A14" s="27">
        <v>2025</v>
      </c>
      <c r="B14" s="239"/>
      <c r="C14" s="240"/>
      <c r="D14" s="240"/>
      <c r="E14" s="240"/>
      <c r="F14" s="240"/>
      <c r="G14" s="240"/>
      <c r="H14" s="241">
        <f t="shared" si="1"/>
        <v>0</v>
      </c>
      <c r="I14" s="241"/>
      <c r="J14" s="241"/>
      <c r="K14" s="242">
        <f t="shared" si="0"/>
        <v>0</v>
      </c>
      <c r="L14" s="242"/>
      <c r="M14" s="243"/>
    </row>
    <row r="15" spans="1:13" ht="30.75" customHeight="1" thickBot="1" x14ac:dyDescent="0.3">
      <c r="A15" s="26" t="s">
        <v>20</v>
      </c>
      <c r="B15" s="244">
        <f>SUM(B10:D14)</f>
        <v>0</v>
      </c>
      <c r="C15" s="245"/>
      <c r="D15" s="245"/>
      <c r="E15" s="245">
        <f>SUM(E10:G14)</f>
        <v>0</v>
      </c>
      <c r="F15" s="245"/>
      <c r="G15" s="245"/>
      <c r="H15" s="245">
        <f>SUM(H10:J14)</f>
        <v>0</v>
      </c>
      <c r="I15" s="245"/>
      <c r="J15" s="245"/>
      <c r="K15" s="246">
        <f t="shared" si="0"/>
        <v>0</v>
      </c>
      <c r="L15" s="246"/>
      <c r="M15" s="247"/>
    </row>
  </sheetData>
  <mergeCells count="34">
    <mergeCell ref="D5:K5"/>
    <mergeCell ref="D6:K6"/>
    <mergeCell ref="B9:D9"/>
    <mergeCell ref="E9:G9"/>
    <mergeCell ref="H9:J9"/>
    <mergeCell ref="K9:M9"/>
    <mergeCell ref="B5:C5"/>
    <mergeCell ref="B6:C6"/>
    <mergeCell ref="B7:C7"/>
    <mergeCell ref="D7:K7"/>
    <mergeCell ref="B10:D10"/>
    <mergeCell ref="E10:G10"/>
    <mergeCell ref="H10:J10"/>
    <mergeCell ref="K10:M10"/>
    <mergeCell ref="B11:D11"/>
    <mergeCell ref="E11:G11"/>
    <mergeCell ref="H11:J11"/>
    <mergeCell ref="K11:M11"/>
    <mergeCell ref="B12:D12"/>
    <mergeCell ref="E12:G12"/>
    <mergeCell ref="H12:J12"/>
    <mergeCell ref="K12:M12"/>
    <mergeCell ref="B13:D13"/>
    <mergeCell ref="E13:G13"/>
    <mergeCell ref="H13:J13"/>
    <mergeCell ref="K13:M13"/>
    <mergeCell ref="B14:D14"/>
    <mergeCell ref="E14:G14"/>
    <mergeCell ref="H14:J14"/>
    <mergeCell ref="K14:M14"/>
    <mergeCell ref="B15:D15"/>
    <mergeCell ref="E15:G15"/>
    <mergeCell ref="H15:J15"/>
    <mergeCell ref="K15:M15"/>
  </mergeCells>
  <dataValidations count="1">
    <dataValidation allowBlank="1" showInputMessage="1" showErrorMessage="1" prompt="Vypĺňa sa na hárku rok 20XY-20XZ" sqref="D5:K6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workbookViewId="0"/>
  </sheetViews>
  <sheetFormatPr defaultRowHeight="15" x14ac:dyDescent="0.25"/>
  <cols>
    <col min="1" max="1" width="8.140625" customWidth="1"/>
    <col min="2" max="13" width="12.7109375" customWidth="1"/>
    <col min="14" max="14" width="15.7109375" customWidth="1"/>
  </cols>
  <sheetData>
    <row r="1" spans="1:14" x14ac:dyDescent="0.25">
      <c r="A1" s="23" t="s">
        <v>313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24"/>
      <c r="B4" s="40" t="s">
        <v>1</v>
      </c>
      <c r="C4" s="252" t="str">
        <f>IF(Oprávnené_výdavky_obnova!C3="","",TRANSPOSE(Oprávnené_výdavky_obnova!C3))</f>
        <v/>
      </c>
      <c r="D4" s="252"/>
      <c r="E4" s="252"/>
      <c r="F4" s="252"/>
      <c r="G4" s="252"/>
      <c r="H4" s="252"/>
      <c r="I4" s="252"/>
      <c r="J4" s="24"/>
      <c r="K4" s="24"/>
      <c r="L4" s="24"/>
      <c r="M4" s="24"/>
      <c r="N4" s="24"/>
    </row>
    <row r="5" spans="1:14" x14ac:dyDescent="0.25">
      <c r="A5" s="24"/>
      <c r="B5" s="40" t="s">
        <v>2</v>
      </c>
      <c r="C5" s="253" t="str">
        <f>IF(Oprávnené_výdavky_obnova!C4="","",TRANSPOSE(Oprávnené_výdavky_obnova!C4))</f>
        <v/>
      </c>
      <c r="D5" s="253"/>
      <c r="E5" s="253"/>
      <c r="F5" s="253"/>
      <c r="G5" s="253"/>
      <c r="H5" s="253"/>
      <c r="I5" s="253"/>
      <c r="J5" s="24"/>
      <c r="K5" s="24"/>
      <c r="L5" s="24"/>
      <c r="M5" s="24"/>
      <c r="N5" s="24"/>
    </row>
    <row r="6" spans="1:14" s="2" customFormat="1" x14ac:dyDescent="0.25">
      <c r="A6" s="24"/>
      <c r="B6" s="40" t="s">
        <v>13</v>
      </c>
      <c r="C6" s="252" t="str">
        <f>IF(Oprávnené_výdavky_obnova!C5="","",TRANSPOSE(Oprávnené_výdavky_obnova!C5))</f>
        <v/>
      </c>
      <c r="D6" s="252"/>
      <c r="E6" s="252"/>
      <c r="F6" s="252"/>
      <c r="G6" s="252"/>
      <c r="H6" s="252"/>
      <c r="I6" s="252"/>
      <c r="J6" s="24"/>
      <c r="K6" s="24"/>
      <c r="L6" s="24"/>
      <c r="M6" s="24"/>
      <c r="N6" s="24"/>
    </row>
    <row r="7" spans="1:14" ht="15.75" thickBot="1" x14ac:dyDescent="0.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30" customHeight="1" x14ac:dyDescent="0.25">
      <c r="A8" s="258" t="s">
        <v>15</v>
      </c>
      <c r="B8" s="260" t="s">
        <v>21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2" t="s">
        <v>22</v>
      </c>
    </row>
    <row r="9" spans="1:14" ht="30" customHeight="1" thickBot="1" x14ac:dyDescent="0.3">
      <c r="A9" s="259"/>
      <c r="B9" s="28" t="s">
        <v>23</v>
      </c>
      <c r="C9" s="29" t="s">
        <v>24</v>
      </c>
      <c r="D9" s="29" t="s">
        <v>25</v>
      </c>
      <c r="E9" s="29" t="s">
        <v>26</v>
      </c>
      <c r="F9" s="29" t="s">
        <v>27</v>
      </c>
      <c r="G9" s="29" t="s">
        <v>28</v>
      </c>
      <c r="H9" s="29" t="s">
        <v>29</v>
      </c>
      <c r="I9" s="29" t="s">
        <v>30</v>
      </c>
      <c r="J9" s="29" t="s">
        <v>31</v>
      </c>
      <c r="K9" s="29" t="s">
        <v>32</v>
      </c>
      <c r="L9" s="29" t="s">
        <v>33</v>
      </c>
      <c r="M9" s="29" t="s">
        <v>34</v>
      </c>
      <c r="N9" s="263"/>
    </row>
    <row r="10" spans="1:14" ht="30" hidden="1" customHeight="1" x14ac:dyDescent="0.25">
      <c r="A10" s="27">
        <v>2021</v>
      </c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>
        <f>SUM(B10:M10)</f>
        <v>0</v>
      </c>
    </row>
    <row r="11" spans="1:14" ht="30" customHeight="1" x14ac:dyDescent="0.25">
      <c r="A11" s="27">
        <v>2022</v>
      </c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>
        <f>SUM(B11:M11)</f>
        <v>0</v>
      </c>
    </row>
    <row r="12" spans="1:14" ht="30" customHeight="1" x14ac:dyDescent="0.25">
      <c r="A12" s="27">
        <v>2023</v>
      </c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>
        <f>SUM(B12:M12)</f>
        <v>0</v>
      </c>
    </row>
    <row r="13" spans="1:14" ht="30" customHeight="1" x14ac:dyDescent="0.25">
      <c r="A13" s="27">
        <v>2024</v>
      </c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5">
        <f>SUM(B13:M13)</f>
        <v>0</v>
      </c>
    </row>
    <row r="14" spans="1:14" ht="30" customHeight="1" x14ac:dyDescent="0.25">
      <c r="A14" s="27">
        <v>2025</v>
      </c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>
        <f>SUM(B14:M14)</f>
        <v>0</v>
      </c>
    </row>
    <row r="15" spans="1:14" ht="30" customHeight="1" thickBot="1" x14ac:dyDescent="0.3">
      <c r="A15" s="36" t="s">
        <v>20</v>
      </c>
      <c r="B15" s="37">
        <f t="shared" ref="B15:M15" si="0">SUM(B10:B14)</f>
        <v>0</v>
      </c>
      <c r="C15" s="38">
        <f t="shared" si="0"/>
        <v>0</v>
      </c>
      <c r="D15" s="38">
        <f t="shared" si="0"/>
        <v>0</v>
      </c>
      <c r="E15" s="38">
        <f t="shared" si="0"/>
        <v>0</v>
      </c>
      <c r="F15" s="38">
        <f t="shared" si="0"/>
        <v>0</v>
      </c>
      <c r="G15" s="38">
        <f t="shared" si="0"/>
        <v>0</v>
      </c>
      <c r="H15" s="38">
        <f t="shared" si="0"/>
        <v>0</v>
      </c>
      <c r="I15" s="38">
        <f t="shared" si="0"/>
        <v>0</v>
      </c>
      <c r="J15" s="38">
        <f t="shared" si="0"/>
        <v>0</v>
      </c>
      <c r="K15" s="38">
        <f t="shared" si="0"/>
        <v>0</v>
      </c>
      <c r="L15" s="38">
        <f t="shared" si="0"/>
        <v>0</v>
      </c>
      <c r="M15" s="38">
        <f t="shared" si="0"/>
        <v>0</v>
      </c>
      <c r="N15" s="39">
        <f t="shared" ref="N15" si="1">SUM(B15:M15)</f>
        <v>0</v>
      </c>
    </row>
  </sheetData>
  <mergeCells count="6">
    <mergeCell ref="C4:I4"/>
    <mergeCell ref="C5:I5"/>
    <mergeCell ref="A8:A9"/>
    <mergeCell ref="B8:M8"/>
    <mergeCell ref="N8:N9"/>
    <mergeCell ref="C6:I6"/>
  </mergeCells>
  <dataValidations count="1">
    <dataValidation allowBlank="1" showInputMessage="1" showErrorMessage="1" prompt="Vypĺňa sa na hárku rok 20XY-20XZ" sqref="C4:I6"/>
  </dataValidation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N10:N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workbookViewId="0">
      <selection activeCell="A2" sqref="A2"/>
    </sheetView>
  </sheetViews>
  <sheetFormatPr defaultRowHeight="12.75" x14ac:dyDescent="0.25"/>
  <cols>
    <col min="1" max="1" width="6.7109375" style="105" customWidth="1"/>
    <col min="2" max="2" width="3.7109375" style="62" customWidth="1"/>
    <col min="3" max="3" width="13" style="63" customWidth="1"/>
    <col min="4" max="4" width="51.85546875" style="64" customWidth="1"/>
    <col min="5" max="5" width="11.28515625" style="65" customWidth="1"/>
    <col min="6" max="6" width="7.28515625" style="66" customWidth="1"/>
    <col min="7" max="7" width="8.7109375" style="67" customWidth="1"/>
    <col min="8" max="10" width="9.7109375" style="67" hidden="1" customWidth="1"/>
    <col min="11" max="11" width="7.42578125" style="68" hidden="1" customWidth="1"/>
    <col min="12" max="12" width="8.28515625" style="68" hidden="1" customWidth="1"/>
    <col min="13" max="13" width="7.140625" style="65" hidden="1" customWidth="1"/>
    <col min="14" max="14" width="7" style="65" hidden="1" customWidth="1"/>
    <col min="15" max="15" width="3.5703125" style="66" hidden="1" customWidth="1"/>
    <col min="16" max="16" width="12.7109375" style="66" hidden="1" customWidth="1"/>
    <col min="17" max="19" width="11.28515625" style="65" hidden="1" customWidth="1"/>
    <col min="20" max="20" width="10.5703125" style="69" hidden="1" customWidth="1"/>
    <col min="21" max="21" width="10.28515625" style="69" hidden="1" customWidth="1"/>
    <col min="22" max="22" width="5.7109375" style="69" hidden="1" customWidth="1"/>
    <col min="23" max="23" width="0" style="65" hidden="1" customWidth="1"/>
    <col min="24" max="25" width="0" style="66" hidden="1" customWidth="1"/>
    <col min="26" max="26" width="7.5703125" style="63" hidden="1" customWidth="1"/>
    <col min="27" max="27" width="24.85546875" style="63" hidden="1" customWidth="1"/>
    <col min="28" max="28" width="4.28515625" style="66" customWidth="1"/>
    <col min="29" max="29" width="8.28515625" style="66" customWidth="1"/>
    <col min="30" max="30" width="8.7109375" style="66" customWidth="1"/>
    <col min="31" max="34" width="9.140625" style="66"/>
    <col min="35" max="256" width="9.140625" style="70"/>
    <col min="257" max="257" width="6.7109375" style="70" customWidth="1"/>
    <col min="258" max="258" width="3.7109375" style="70" customWidth="1"/>
    <col min="259" max="259" width="13" style="70" customWidth="1"/>
    <col min="260" max="260" width="51.85546875" style="70" customWidth="1"/>
    <col min="261" max="261" width="11.28515625" style="70" customWidth="1"/>
    <col min="262" max="262" width="7.28515625" style="70" customWidth="1"/>
    <col min="263" max="263" width="8.7109375" style="70" customWidth="1"/>
    <col min="264" max="266" width="9.7109375" style="70" customWidth="1"/>
    <col min="267" max="267" width="7.42578125" style="70" customWidth="1"/>
    <col min="268" max="268" width="8.28515625" style="70" customWidth="1"/>
    <col min="269" max="269" width="7.140625" style="70" customWidth="1"/>
    <col min="270" max="270" width="7" style="70" customWidth="1"/>
    <col min="271" max="271" width="3.5703125" style="70" customWidth="1"/>
    <col min="272" max="272" width="12.7109375" style="70" customWidth="1"/>
    <col min="273" max="275" width="11.28515625" style="70" customWidth="1"/>
    <col min="276" max="276" width="10.5703125" style="70" customWidth="1"/>
    <col min="277" max="277" width="10.28515625" style="70" customWidth="1"/>
    <col min="278" max="278" width="5.7109375" style="70" customWidth="1"/>
    <col min="279" max="281" width="9.140625" style="70"/>
    <col min="282" max="282" width="7.5703125" style="70" customWidth="1"/>
    <col min="283" max="283" width="24.85546875" style="70" customWidth="1"/>
    <col min="284" max="284" width="4.28515625" style="70" customWidth="1"/>
    <col min="285" max="285" width="8.28515625" style="70" customWidth="1"/>
    <col min="286" max="286" width="8.7109375" style="70" customWidth="1"/>
    <col min="287" max="512" width="9.140625" style="70"/>
    <col min="513" max="513" width="6.7109375" style="70" customWidth="1"/>
    <col min="514" max="514" width="3.7109375" style="70" customWidth="1"/>
    <col min="515" max="515" width="13" style="70" customWidth="1"/>
    <col min="516" max="516" width="51.85546875" style="70" customWidth="1"/>
    <col min="517" max="517" width="11.28515625" style="70" customWidth="1"/>
    <col min="518" max="518" width="7.28515625" style="70" customWidth="1"/>
    <col min="519" max="519" width="8.7109375" style="70" customWidth="1"/>
    <col min="520" max="522" width="9.7109375" style="70" customWidth="1"/>
    <col min="523" max="523" width="7.42578125" style="70" customWidth="1"/>
    <col min="524" max="524" width="8.28515625" style="70" customWidth="1"/>
    <col min="525" max="525" width="7.140625" style="70" customWidth="1"/>
    <col min="526" max="526" width="7" style="70" customWidth="1"/>
    <col min="527" max="527" width="3.5703125" style="70" customWidth="1"/>
    <col min="528" max="528" width="12.7109375" style="70" customWidth="1"/>
    <col min="529" max="531" width="11.28515625" style="70" customWidth="1"/>
    <col min="532" max="532" width="10.5703125" style="70" customWidth="1"/>
    <col min="533" max="533" width="10.28515625" style="70" customWidth="1"/>
    <col min="534" max="534" width="5.7109375" style="70" customWidth="1"/>
    <col min="535" max="537" width="9.140625" style="70"/>
    <col min="538" max="538" width="7.5703125" style="70" customWidth="1"/>
    <col min="539" max="539" width="24.85546875" style="70" customWidth="1"/>
    <col min="540" max="540" width="4.28515625" style="70" customWidth="1"/>
    <col min="541" max="541" width="8.28515625" style="70" customWidth="1"/>
    <col min="542" max="542" width="8.7109375" style="70" customWidth="1"/>
    <col min="543" max="768" width="9.140625" style="70"/>
    <col min="769" max="769" width="6.7109375" style="70" customWidth="1"/>
    <col min="770" max="770" width="3.7109375" style="70" customWidth="1"/>
    <col min="771" max="771" width="13" style="70" customWidth="1"/>
    <col min="772" max="772" width="51.85546875" style="70" customWidth="1"/>
    <col min="773" max="773" width="11.28515625" style="70" customWidth="1"/>
    <col min="774" max="774" width="7.28515625" style="70" customWidth="1"/>
    <col min="775" max="775" width="8.7109375" style="70" customWidth="1"/>
    <col min="776" max="778" width="9.7109375" style="70" customWidth="1"/>
    <col min="779" max="779" width="7.42578125" style="70" customWidth="1"/>
    <col min="780" max="780" width="8.28515625" style="70" customWidth="1"/>
    <col min="781" max="781" width="7.140625" style="70" customWidth="1"/>
    <col min="782" max="782" width="7" style="70" customWidth="1"/>
    <col min="783" max="783" width="3.5703125" style="70" customWidth="1"/>
    <col min="784" max="784" width="12.7109375" style="70" customWidth="1"/>
    <col min="785" max="787" width="11.28515625" style="70" customWidth="1"/>
    <col min="788" max="788" width="10.5703125" style="70" customWidth="1"/>
    <col min="789" max="789" width="10.28515625" style="70" customWidth="1"/>
    <col min="790" max="790" width="5.7109375" style="70" customWidth="1"/>
    <col min="791" max="793" width="9.140625" style="70"/>
    <col min="794" max="794" width="7.5703125" style="70" customWidth="1"/>
    <col min="795" max="795" width="24.85546875" style="70" customWidth="1"/>
    <col min="796" max="796" width="4.28515625" style="70" customWidth="1"/>
    <col min="797" max="797" width="8.28515625" style="70" customWidth="1"/>
    <col min="798" max="798" width="8.7109375" style="70" customWidth="1"/>
    <col min="799" max="1024" width="9.140625" style="70"/>
    <col min="1025" max="1025" width="6.7109375" style="70" customWidth="1"/>
    <col min="1026" max="1026" width="3.7109375" style="70" customWidth="1"/>
    <col min="1027" max="1027" width="13" style="70" customWidth="1"/>
    <col min="1028" max="1028" width="51.85546875" style="70" customWidth="1"/>
    <col min="1029" max="1029" width="11.28515625" style="70" customWidth="1"/>
    <col min="1030" max="1030" width="7.28515625" style="70" customWidth="1"/>
    <col min="1031" max="1031" width="8.7109375" style="70" customWidth="1"/>
    <col min="1032" max="1034" width="9.7109375" style="70" customWidth="1"/>
    <col min="1035" max="1035" width="7.42578125" style="70" customWidth="1"/>
    <col min="1036" max="1036" width="8.28515625" style="70" customWidth="1"/>
    <col min="1037" max="1037" width="7.140625" style="70" customWidth="1"/>
    <col min="1038" max="1038" width="7" style="70" customWidth="1"/>
    <col min="1039" max="1039" width="3.5703125" style="70" customWidth="1"/>
    <col min="1040" max="1040" width="12.7109375" style="70" customWidth="1"/>
    <col min="1041" max="1043" width="11.28515625" style="70" customWidth="1"/>
    <col min="1044" max="1044" width="10.5703125" style="70" customWidth="1"/>
    <col min="1045" max="1045" width="10.28515625" style="70" customWidth="1"/>
    <col min="1046" max="1046" width="5.7109375" style="70" customWidth="1"/>
    <col min="1047" max="1049" width="9.140625" style="70"/>
    <col min="1050" max="1050" width="7.5703125" style="70" customWidth="1"/>
    <col min="1051" max="1051" width="24.85546875" style="70" customWidth="1"/>
    <col min="1052" max="1052" width="4.28515625" style="70" customWidth="1"/>
    <col min="1053" max="1053" width="8.28515625" style="70" customWidth="1"/>
    <col min="1054" max="1054" width="8.7109375" style="70" customWidth="1"/>
    <col min="1055" max="1280" width="9.140625" style="70"/>
    <col min="1281" max="1281" width="6.7109375" style="70" customWidth="1"/>
    <col min="1282" max="1282" width="3.7109375" style="70" customWidth="1"/>
    <col min="1283" max="1283" width="13" style="70" customWidth="1"/>
    <col min="1284" max="1284" width="51.85546875" style="70" customWidth="1"/>
    <col min="1285" max="1285" width="11.28515625" style="70" customWidth="1"/>
    <col min="1286" max="1286" width="7.28515625" style="70" customWidth="1"/>
    <col min="1287" max="1287" width="8.7109375" style="70" customWidth="1"/>
    <col min="1288" max="1290" width="9.7109375" style="70" customWidth="1"/>
    <col min="1291" max="1291" width="7.42578125" style="70" customWidth="1"/>
    <col min="1292" max="1292" width="8.28515625" style="70" customWidth="1"/>
    <col min="1293" max="1293" width="7.140625" style="70" customWidth="1"/>
    <col min="1294" max="1294" width="7" style="70" customWidth="1"/>
    <col min="1295" max="1295" width="3.5703125" style="70" customWidth="1"/>
    <col min="1296" max="1296" width="12.7109375" style="70" customWidth="1"/>
    <col min="1297" max="1299" width="11.28515625" style="70" customWidth="1"/>
    <col min="1300" max="1300" width="10.5703125" style="70" customWidth="1"/>
    <col min="1301" max="1301" width="10.28515625" style="70" customWidth="1"/>
    <col min="1302" max="1302" width="5.7109375" style="70" customWidth="1"/>
    <col min="1303" max="1305" width="9.140625" style="70"/>
    <col min="1306" max="1306" width="7.5703125" style="70" customWidth="1"/>
    <col min="1307" max="1307" width="24.85546875" style="70" customWidth="1"/>
    <col min="1308" max="1308" width="4.28515625" style="70" customWidth="1"/>
    <col min="1309" max="1309" width="8.28515625" style="70" customWidth="1"/>
    <col min="1310" max="1310" width="8.7109375" style="70" customWidth="1"/>
    <col min="1311" max="1536" width="9.140625" style="70"/>
    <col min="1537" max="1537" width="6.7109375" style="70" customWidth="1"/>
    <col min="1538" max="1538" width="3.7109375" style="70" customWidth="1"/>
    <col min="1539" max="1539" width="13" style="70" customWidth="1"/>
    <col min="1540" max="1540" width="51.85546875" style="70" customWidth="1"/>
    <col min="1541" max="1541" width="11.28515625" style="70" customWidth="1"/>
    <col min="1542" max="1542" width="7.28515625" style="70" customWidth="1"/>
    <col min="1543" max="1543" width="8.7109375" style="70" customWidth="1"/>
    <col min="1544" max="1546" width="9.7109375" style="70" customWidth="1"/>
    <col min="1547" max="1547" width="7.42578125" style="70" customWidth="1"/>
    <col min="1548" max="1548" width="8.28515625" style="70" customWidth="1"/>
    <col min="1549" max="1549" width="7.140625" style="70" customWidth="1"/>
    <col min="1550" max="1550" width="7" style="70" customWidth="1"/>
    <col min="1551" max="1551" width="3.5703125" style="70" customWidth="1"/>
    <col min="1552" max="1552" width="12.7109375" style="70" customWidth="1"/>
    <col min="1553" max="1555" width="11.28515625" style="70" customWidth="1"/>
    <col min="1556" max="1556" width="10.5703125" style="70" customWidth="1"/>
    <col min="1557" max="1557" width="10.28515625" style="70" customWidth="1"/>
    <col min="1558" max="1558" width="5.7109375" style="70" customWidth="1"/>
    <col min="1559" max="1561" width="9.140625" style="70"/>
    <col min="1562" max="1562" width="7.5703125" style="70" customWidth="1"/>
    <col min="1563" max="1563" width="24.85546875" style="70" customWidth="1"/>
    <col min="1564" max="1564" width="4.28515625" style="70" customWidth="1"/>
    <col min="1565" max="1565" width="8.28515625" style="70" customWidth="1"/>
    <col min="1566" max="1566" width="8.7109375" style="70" customWidth="1"/>
    <col min="1567" max="1792" width="9.140625" style="70"/>
    <col min="1793" max="1793" width="6.7109375" style="70" customWidth="1"/>
    <col min="1794" max="1794" width="3.7109375" style="70" customWidth="1"/>
    <col min="1795" max="1795" width="13" style="70" customWidth="1"/>
    <col min="1796" max="1796" width="51.85546875" style="70" customWidth="1"/>
    <col min="1797" max="1797" width="11.28515625" style="70" customWidth="1"/>
    <col min="1798" max="1798" width="7.28515625" style="70" customWidth="1"/>
    <col min="1799" max="1799" width="8.7109375" style="70" customWidth="1"/>
    <col min="1800" max="1802" width="9.7109375" style="70" customWidth="1"/>
    <col min="1803" max="1803" width="7.42578125" style="70" customWidth="1"/>
    <col min="1804" max="1804" width="8.28515625" style="70" customWidth="1"/>
    <col min="1805" max="1805" width="7.140625" style="70" customWidth="1"/>
    <col min="1806" max="1806" width="7" style="70" customWidth="1"/>
    <col min="1807" max="1807" width="3.5703125" style="70" customWidth="1"/>
    <col min="1808" max="1808" width="12.7109375" style="70" customWidth="1"/>
    <col min="1809" max="1811" width="11.28515625" style="70" customWidth="1"/>
    <col min="1812" max="1812" width="10.5703125" style="70" customWidth="1"/>
    <col min="1813" max="1813" width="10.28515625" style="70" customWidth="1"/>
    <col min="1814" max="1814" width="5.7109375" style="70" customWidth="1"/>
    <col min="1815" max="1817" width="9.140625" style="70"/>
    <col min="1818" max="1818" width="7.5703125" style="70" customWidth="1"/>
    <col min="1819" max="1819" width="24.85546875" style="70" customWidth="1"/>
    <col min="1820" max="1820" width="4.28515625" style="70" customWidth="1"/>
    <col min="1821" max="1821" width="8.28515625" style="70" customWidth="1"/>
    <col min="1822" max="1822" width="8.7109375" style="70" customWidth="1"/>
    <col min="1823" max="2048" width="9.140625" style="70"/>
    <col min="2049" max="2049" width="6.7109375" style="70" customWidth="1"/>
    <col min="2050" max="2050" width="3.7109375" style="70" customWidth="1"/>
    <col min="2051" max="2051" width="13" style="70" customWidth="1"/>
    <col min="2052" max="2052" width="51.85546875" style="70" customWidth="1"/>
    <col min="2053" max="2053" width="11.28515625" style="70" customWidth="1"/>
    <col min="2054" max="2054" width="7.28515625" style="70" customWidth="1"/>
    <col min="2055" max="2055" width="8.7109375" style="70" customWidth="1"/>
    <col min="2056" max="2058" width="9.7109375" style="70" customWidth="1"/>
    <col min="2059" max="2059" width="7.42578125" style="70" customWidth="1"/>
    <col min="2060" max="2060" width="8.28515625" style="70" customWidth="1"/>
    <col min="2061" max="2061" width="7.140625" style="70" customWidth="1"/>
    <col min="2062" max="2062" width="7" style="70" customWidth="1"/>
    <col min="2063" max="2063" width="3.5703125" style="70" customWidth="1"/>
    <col min="2064" max="2064" width="12.7109375" style="70" customWidth="1"/>
    <col min="2065" max="2067" width="11.28515625" style="70" customWidth="1"/>
    <col min="2068" max="2068" width="10.5703125" style="70" customWidth="1"/>
    <col min="2069" max="2069" width="10.28515625" style="70" customWidth="1"/>
    <col min="2070" max="2070" width="5.7109375" style="70" customWidth="1"/>
    <col min="2071" max="2073" width="9.140625" style="70"/>
    <col min="2074" max="2074" width="7.5703125" style="70" customWidth="1"/>
    <col min="2075" max="2075" width="24.85546875" style="70" customWidth="1"/>
    <col min="2076" max="2076" width="4.28515625" style="70" customWidth="1"/>
    <col min="2077" max="2077" width="8.28515625" style="70" customWidth="1"/>
    <col min="2078" max="2078" width="8.7109375" style="70" customWidth="1"/>
    <col min="2079" max="2304" width="9.140625" style="70"/>
    <col min="2305" max="2305" width="6.7109375" style="70" customWidth="1"/>
    <col min="2306" max="2306" width="3.7109375" style="70" customWidth="1"/>
    <col min="2307" max="2307" width="13" style="70" customWidth="1"/>
    <col min="2308" max="2308" width="51.85546875" style="70" customWidth="1"/>
    <col min="2309" max="2309" width="11.28515625" style="70" customWidth="1"/>
    <col min="2310" max="2310" width="7.28515625" style="70" customWidth="1"/>
    <col min="2311" max="2311" width="8.7109375" style="70" customWidth="1"/>
    <col min="2312" max="2314" width="9.7109375" style="70" customWidth="1"/>
    <col min="2315" max="2315" width="7.42578125" style="70" customWidth="1"/>
    <col min="2316" max="2316" width="8.28515625" style="70" customWidth="1"/>
    <col min="2317" max="2317" width="7.140625" style="70" customWidth="1"/>
    <col min="2318" max="2318" width="7" style="70" customWidth="1"/>
    <col min="2319" max="2319" width="3.5703125" style="70" customWidth="1"/>
    <col min="2320" max="2320" width="12.7109375" style="70" customWidth="1"/>
    <col min="2321" max="2323" width="11.28515625" style="70" customWidth="1"/>
    <col min="2324" max="2324" width="10.5703125" style="70" customWidth="1"/>
    <col min="2325" max="2325" width="10.28515625" style="70" customWidth="1"/>
    <col min="2326" max="2326" width="5.7109375" style="70" customWidth="1"/>
    <col min="2327" max="2329" width="9.140625" style="70"/>
    <col min="2330" max="2330" width="7.5703125" style="70" customWidth="1"/>
    <col min="2331" max="2331" width="24.85546875" style="70" customWidth="1"/>
    <col min="2332" max="2332" width="4.28515625" style="70" customWidth="1"/>
    <col min="2333" max="2333" width="8.28515625" style="70" customWidth="1"/>
    <col min="2334" max="2334" width="8.7109375" style="70" customWidth="1"/>
    <col min="2335" max="2560" width="9.140625" style="70"/>
    <col min="2561" max="2561" width="6.7109375" style="70" customWidth="1"/>
    <col min="2562" max="2562" width="3.7109375" style="70" customWidth="1"/>
    <col min="2563" max="2563" width="13" style="70" customWidth="1"/>
    <col min="2564" max="2564" width="51.85546875" style="70" customWidth="1"/>
    <col min="2565" max="2565" width="11.28515625" style="70" customWidth="1"/>
    <col min="2566" max="2566" width="7.28515625" style="70" customWidth="1"/>
    <col min="2567" max="2567" width="8.7109375" style="70" customWidth="1"/>
    <col min="2568" max="2570" width="9.7109375" style="70" customWidth="1"/>
    <col min="2571" max="2571" width="7.42578125" style="70" customWidth="1"/>
    <col min="2572" max="2572" width="8.28515625" style="70" customWidth="1"/>
    <col min="2573" max="2573" width="7.140625" style="70" customWidth="1"/>
    <col min="2574" max="2574" width="7" style="70" customWidth="1"/>
    <col min="2575" max="2575" width="3.5703125" style="70" customWidth="1"/>
    <col min="2576" max="2576" width="12.7109375" style="70" customWidth="1"/>
    <col min="2577" max="2579" width="11.28515625" style="70" customWidth="1"/>
    <col min="2580" max="2580" width="10.5703125" style="70" customWidth="1"/>
    <col min="2581" max="2581" width="10.28515625" style="70" customWidth="1"/>
    <col min="2582" max="2582" width="5.7109375" style="70" customWidth="1"/>
    <col min="2583" max="2585" width="9.140625" style="70"/>
    <col min="2586" max="2586" width="7.5703125" style="70" customWidth="1"/>
    <col min="2587" max="2587" width="24.85546875" style="70" customWidth="1"/>
    <col min="2588" max="2588" width="4.28515625" style="70" customWidth="1"/>
    <col min="2589" max="2589" width="8.28515625" style="70" customWidth="1"/>
    <col min="2590" max="2590" width="8.7109375" style="70" customWidth="1"/>
    <col min="2591" max="2816" width="9.140625" style="70"/>
    <col min="2817" max="2817" width="6.7109375" style="70" customWidth="1"/>
    <col min="2818" max="2818" width="3.7109375" style="70" customWidth="1"/>
    <col min="2819" max="2819" width="13" style="70" customWidth="1"/>
    <col min="2820" max="2820" width="51.85546875" style="70" customWidth="1"/>
    <col min="2821" max="2821" width="11.28515625" style="70" customWidth="1"/>
    <col min="2822" max="2822" width="7.28515625" style="70" customWidth="1"/>
    <col min="2823" max="2823" width="8.7109375" style="70" customWidth="1"/>
    <col min="2824" max="2826" width="9.7109375" style="70" customWidth="1"/>
    <col min="2827" max="2827" width="7.42578125" style="70" customWidth="1"/>
    <col min="2828" max="2828" width="8.28515625" style="70" customWidth="1"/>
    <col min="2829" max="2829" width="7.140625" style="70" customWidth="1"/>
    <col min="2830" max="2830" width="7" style="70" customWidth="1"/>
    <col min="2831" max="2831" width="3.5703125" style="70" customWidth="1"/>
    <col min="2832" max="2832" width="12.7109375" style="70" customWidth="1"/>
    <col min="2833" max="2835" width="11.28515625" style="70" customWidth="1"/>
    <col min="2836" max="2836" width="10.5703125" style="70" customWidth="1"/>
    <col min="2837" max="2837" width="10.28515625" style="70" customWidth="1"/>
    <col min="2838" max="2838" width="5.7109375" style="70" customWidth="1"/>
    <col min="2839" max="2841" width="9.140625" style="70"/>
    <col min="2842" max="2842" width="7.5703125" style="70" customWidth="1"/>
    <col min="2843" max="2843" width="24.85546875" style="70" customWidth="1"/>
    <col min="2844" max="2844" width="4.28515625" style="70" customWidth="1"/>
    <col min="2845" max="2845" width="8.28515625" style="70" customWidth="1"/>
    <col min="2846" max="2846" width="8.7109375" style="70" customWidth="1"/>
    <col min="2847" max="3072" width="9.140625" style="70"/>
    <col min="3073" max="3073" width="6.7109375" style="70" customWidth="1"/>
    <col min="3074" max="3074" width="3.7109375" style="70" customWidth="1"/>
    <col min="3075" max="3075" width="13" style="70" customWidth="1"/>
    <col min="3076" max="3076" width="51.85546875" style="70" customWidth="1"/>
    <col min="3077" max="3077" width="11.28515625" style="70" customWidth="1"/>
    <col min="3078" max="3078" width="7.28515625" style="70" customWidth="1"/>
    <col min="3079" max="3079" width="8.7109375" style="70" customWidth="1"/>
    <col min="3080" max="3082" width="9.7109375" style="70" customWidth="1"/>
    <col min="3083" max="3083" width="7.42578125" style="70" customWidth="1"/>
    <col min="3084" max="3084" width="8.28515625" style="70" customWidth="1"/>
    <col min="3085" max="3085" width="7.140625" style="70" customWidth="1"/>
    <col min="3086" max="3086" width="7" style="70" customWidth="1"/>
    <col min="3087" max="3087" width="3.5703125" style="70" customWidth="1"/>
    <col min="3088" max="3088" width="12.7109375" style="70" customWidth="1"/>
    <col min="3089" max="3091" width="11.28515625" style="70" customWidth="1"/>
    <col min="3092" max="3092" width="10.5703125" style="70" customWidth="1"/>
    <col min="3093" max="3093" width="10.28515625" style="70" customWidth="1"/>
    <col min="3094" max="3094" width="5.7109375" style="70" customWidth="1"/>
    <col min="3095" max="3097" width="9.140625" style="70"/>
    <col min="3098" max="3098" width="7.5703125" style="70" customWidth="1"/>
    <col min="3099" max="3099" width="24.85546875" style="70" customWidth="1"/>
    <col min="3100" max="3100" width="4.28515625" style="70" customWidth="1"/>
    <col min="3101" max="3101" width="8.28515625" style="70" customWidth="1"/>
    <col min="3102" max="3102" width="8.7109375" style="70" customWidth="1"/>
    <col min="3103" max="3328" width="9.140625" style="70"/>
    <col min="3329" max="3329" width="6.7109375" style="70" customWidth="1"/>
    <col min="3330" max="3330" width="3.7109375" style="70" customWidth="1"/>
    <col min="3331" max="3331" width="13" style="70" customWidth="1"/>
    <col min="3332" max="3332" width="51.85546875" style="70" customWidth="1"/>
    <col min="3333" max="3333" width="11.28515625" style="70" customWidth="1"/>
    <col min="3334" max="3334" width="7.28515625" style="70" customWidth="1"/>
    <col min="3335" max="3335" width="8.7109375" style="70" customWidth="1"/>
    <col min="3336" max="3338" width="9.7109375" style="70" customWidth="1"/>
    <col min="3339" max="3339" width="7.42578125" style="70" customWidth="1"/>
    <col min="3340" max="3340" width="8.28515625" style="70" customWidth="1"/>
    <col min="3341" max="3341" width="7.140625" style="70" customWidth="1"/>
    <col min="3342" max="3342" width="7" style="70" customWidth="1"/>
    <col min="3343" max="3343" width="3.5703125" style="70" customWidth="1"/>
    <col min="3344" max="3344" width="12.7109375" style="70" customWidth="1"/>
    <col min="3345" max="3347" width="11.28515625" style="70" customWidth="1"/>
    <col min="3348" max="3348" width="10.5703125" style="70" customWidth="1"/>
    <col min="3349" max="3349" width="10.28515625" style="70" customWidth="1"/>
    <col min="3350" max="3350" width="5.7109375" style="70" customWidth="1"/>
    <col min="3351" max="3353" width="9.140625" style="70"/>
    <col min="3354" max="3354" width="7.5703125" style="70" customWidth="1"/>
    <col min="3355" max="3355" width="24.85546875" style="70" customWidth="1"/>
    <col min="3356" max="3356" width="4.28515625" style="70" customWidth="1"/>
    <col min="3357" max="3357" width="8.28515625" style="70" customWidth="1"/>
    <col min="3358" max="3358" width="8.7109375" style="70" customWidth="1"/>
    <col min="3359" max="3584" width="9.140625" style="70"/>
    <col min="3585" max="3585" width="6.7109375" style="70" customWidth="1"/>
    <col min="3586" max="3586" width="3.7109375" style="70" customWidth="1"/>
    <col min="3587" max="3587" width="13" style="70" customWidth="1"/>
    <col min="3588" max="3588" width="51.85546875" style="70" customWidth="1"/>
    <col min="3589" max="3589" width="11.28515625" style="70" customWidth="1"/>
    <col min="3590" max="3590" width="7.28515625" style="70" customWidth="1"/>
    <col min="3591" max="3591" width="8.7109375" style="70" customWidth="1"/>
    <col min="3592" max="3594" width="9.7109375" style="70" customWidth="1"/>
    <col min="3595" max="3595" width="7.42578125" style="70" customWidth="1"/>
    <col min="3596" max="3596" width="8.28515625" style="70" customWidth="1"/>
    <col min="3597" max="3597" width="7.140625" style="70" customWidth="1"/>
    <col min="3598" max="3598" width="7" style="70" customWidth="1"/>
    <col min="3599" max="3599" width="3.5703125" style="70" customWidth="1"/>
    <col min="3600" max="3600" width="12.7109375" style="70" customWidth="1"/>
    <col min="3601" max="3603" width="11.28515625" style="70" customWidth="1"/>
    <col min="3604" max="3604" width="10.5703125" style="70" customWidth="1"/>
    <col min="3605" max="3605" width="10.28515625" style="70" customWidth="1"/>
    <col min="3606" max="3606" width="5.7109375" style="70" customWidth="1"/>
    <col min="3607" max="3609" width="9.140625" style="70"/>
    <col min="3610" max="3610" width="7.5703125" style="70" customWidth="1"/>
    <col min="3611" max="3611" width="24.85546875" style="70" customWidth="1"/>
    <col min="3612" max="3612" width="4.28515625" style="70" customWidth="1"/>
    <col min="3613" max="3613" width="8.28515625" style="70" customWidth="1"/>
    <col min="3614" max="3614" width="8.7109375" style="70" customWidth="1"/>
    <col min="3615" max="3840" width="9.140625" style="70"/>
    <col min="3841" max="3841" width="6.7109375" style="70" customWidth="1"/>
    <col min="3842" max="3842" width="3.7109375" style="70" customWidth="1"/>
    <col min="3843" max="3843" width="13" style="70" customWidth="1"/>
    <col min="3844" max="3844" width="51.85546875" style="70" customWidth="1"/>
    <col min="3845" max="3845" width="11.28515625" style="70" customWidth="1"/>
    <col min="3846" max="3846" width="7.28515625" style="70" customWidth="1"/>
    <col min="3847" max="3847" width="8.7109375" style="70" customWidth="1"/>
    <col min="3848" max="3850" width="9.7109375" style="70" customWidth="1"/>
    <col min="3851" max="3851" width="7.42578125" style="70" customWidth="1"/>
    <col min="3852" max="3852" width="8.28515625" style="70" customWidth="1"/>
    <col min="3853" max="3853" width="7.140625" style="70" customWidth="1"/>
    <col min="3854" max="3854" width="7" style="70" customWidth="1"/>
    <col min="3855" max="3855" width="3.5703125" style="70" customWidth="1"/>
    <col min="3856" max="3856" width="12.7109375" style="70" customWidth="1"/>
    <col min="3857" max="3859" width="11.28515625" style="70" customWidth="1"/>
    <col min="3860" max="3860" width="10.5703125" style="70" customWidth="1"/>
    <col min="3861" max="3861" width="10.28515625" style="70" customWidth="1"/>
    <col min="3862" max="3862" width="5.7109375" style="70" customWidth="1"/>
    <col min="3863" max="3865" width="9.140625" style="70"/>
    <col min="3866" max="3866" width="7.5703125" style="70" customWidth="1"/>
    <col min="3867" max="3867" width="24.85546875" style="70" customWidth="1"/>
    <col min="3868" max="3868" width="4.28515625" style="70" customWidth="1"/>
    <col min="3869" max="3869" width="8.28515625" style="70" customWidth="1"/>
    <col min="3870" max="3870" width="8.7109375" style="70" customWidth="1"/>
    <col min="3871" max="4096" width="9.140625" style="70"/>
    <col min="4097" max="4097" width="6.7109375" style="70" customWidth="1"/>
    <col min="4098" max="4098" width="3.7109375" style="70" customWidth="1"/>
    <col min="4099" max="4099" width="13" style="70" customWidth="1"/>
    <col min="4100" max="4100" width="51.85546875" style="70" customWidth="1"/>
    <col min="4101" max="4101" width="11.28515625" style="70" customWidth="1"/>
    <col min="4102" max="4102" width="7.28515625" style="70" customWidth="1"/>
    <col min="4103" max="4103" width="8.7109375" style="70" customWidth="1"/>
    <col min="4104" max="4106" width="9.7109375" style="70" customWidth="1"/>
    <col min="4107" max="4107" width="7.42578125" style="70" customWidth="1"/>
    <col min="4108" max="4108" width="8.28515625" style="70" customWidth="1"/>
    <col min="4109" max="4109" width="7.140625" style="70" customWidth="1"/>
    <col min="4110" max="4110" width="7" style="70" customWidth="1"/>
    <col min="4111" max="4111" width="3.5703125" style="70" customWidth="1"/>
    <col min="4112" max="4112" width="12.7109375" style="70" customWidth="1"/>
    <col min="4113" max="4115" width="11.28515625" style="70" customWidth="1"/>
    <col min="4116" max="4116" width="10.5703125" style="70" customWidth="1"/>
    <col min="4117" max="4117" width="10.28515625" style="70" customWidth="1"/>
    <col min="4118" max="4118" width="5.7109375" style="70" customWidth="1"/>
    <col min="4119" max="4121" width="9.140625" style="70"/>
    <col min="4122" max="4122" width="7.5703125" style="70" customWidth="1"/>
    <col min="4123" max="4123" width="24.85546875" style="70" customWidth="1"/>
    <col min="4124" max="4124" width="4.28515625" style="70" customWidth="1"/>
    <col min="4125" max="4125" width="8.28515625" style="70" customWidth="1"/>
    <col min="4126" max="4126" width="8.7109375" style="70" customWidth="1"/>
    <col min="4127" max="4352" width="9.140625" style="70"/>
    <col min="4353" max="4353" width="6.7109375" style="70" customWidth="1"/>
    <col min="4354" max="4354" width="3.7109375" style="70" customWidth="1"/>
    <col min="4355" max="4355" width="13" style="70" customWidth="1"/>
    <col min="4356" max="4356" width="51.85546875" style="70" customWidth="1"/>
    <col min="4357" max="4357" width="11.28515625" style="70" customWidth="1"/>
    <col min="4358" max="4358" width="7.28515625" style="70" customWidth="1"/>
    <col min="4359" max="4359" width="8.7109375" style="70" customWidth="1"/>
    <col min="4360" max="4362" width="9.7109375" style="70" customWidth="1"/>
    <col min="4363" max="4363" width="7.42578125" style="70" customWidth="1"/>
    <col min="4364" max="4364" width="8.28515625" style="70" customWidth="1"/>
    <col min="4365" max="4365" width="7.140625" style="70" customWidth="1"/>
    <col min="4366" max="4366" width="7" style="70" customWidth="1"/>
    <col min="4367" max="4367" width="3.5703125" style="70" customWidth="1"/>
    <col min="4368" max="4368" width="12.7109375" style="70" customWidth="1"/>
    <col min="4369" max="4371" width="11.28515625" style="70" customWidth="1"/>
    <col min="4372" max="4372" width="10.5703125" style="70" customWidth="1"/>
    <col min="4373" max="4373" width="10.28515625" style="70" customWidth="1"/>
    <col min="4374" max="4374" width="5.7109375" style="70" customWidth="1"/>
    <col min="4375" max="4377" width="9.140625" style="70"/>
    <col min="4378" max="4378" width="7.5703125" style="70" customWidth="1"/>
    <col min="4379" max="4379" width="24.85546875" style="70" customWidth="1"/>
    <col min="4380" max="4380" width="4.28515625" style="70" customWidth="1"/>
    <col min="4381" max="4381" width="8.28515625" style="70" customWidth="1"/>
    <col min="4382" max="4382" width="8.7109375" style="70" customWidth="1"/>
    <col min="4383" max="4608" width="9.140625" style="70"/>
    <col min="4609" max="4609" width="6.7109375" style="70" customWidth="1"/>
    <col min="4610" max="4610" width="3.7109375" style="70" customWidth="1"/>
    <col min="4611" max="4611" width="13" style="70" customWidth="1"/>
    <col min="4612" max="4612" width="51.85546875" style="70" customWidth="1"/>
    <col min="4613" max="4613" width="11.28515625" style="70" customWidth="1"/>
    <col min="4614" max="4614" width="7.28515625" style="70" customWidth="1"/>
    <col min="4615" max="4615" width="8.7109375" style="70" customWidth="1"/>
    <col min="4616" max="4618" width="9.7109375" style="70" customWidth="1"/>
    <col min="4619" max="4619" width="7.42578125" style="70" customWidth="1"/>
    <col min="4620" max="4620" width="8.28515625" style="70" customWidth="1"/>
    <col min="4621" max="4621" width="7.140625" style="70" customWidth="1"/>
    <col min="4622" max="4622" width="7" style="70" customWidth="1"/>
    <col min="4623" max="4623" width="3.5703125" style="70" customWidth="1"/>
    <col min="4624" max="4624" width="12.7109375" style="70" customWidth="1"/>
    <col min="4625" max="4627" width="11.28515625" style="70" customWidth="1"/>
    <col min="4628" max="4628" width="10.5703125" style="70" customWidth="1"/>
    <col min="4629" max="4629" width="10.28515625" style="70" customWidth="1"/>
    <col min="4630" max="4630" width="5.7109375" style="70" customWidth="1"/>
    <col min="4631" max="4633" width="9.140625" style="70"/>
    <col min="4634" max="4634" width="7.5703125" style="70" customWidth="1"/>
    <col min="4635" max="4635" width="24.85546875" style="70" customWidth="1"/>
    <col min="4636" max="4636" width="4.28515625" style="70" customWidth="1"/>
    <col min="4637" max="4637" width="8.28515625" style="70" customWidth="1"/>
    <col min="4638" max="4638" width="8.7109375" style="70" customWidth="1"/>
    <col min="4639" max="4864" width="9.140625" style="70"/>
    <col min="4865" max="4865" width="6.7109375" style="70" customWidth="1"/>
    <col min="4866" max="4866" width="3.7109375" style="70" customWidth="1"/>
    <col min="4867" max="4867" width="13" style="70" customWidth="1"/>
    <col min="4868" max="4868" width="51.85546875" style="70" customWidth="1"/>
    <col min="4869" max="4869" width="11.28515625" style="70" customWidth="1"/>
    <col min="4870" max="4870" width="7.28515625" style="70" customWidth="1"/>
    <col min="4871" max="4871" width="8.7109375" style="70" customWidth="1"/>
    <col min="4872" max="4874" width="9.7109375" style="70" customWidth="1"/>
    <col min="4875" max="4875" width="7.42578125" style="70" customWidth="1"/>
    <col min="4876" max="4876" width="8.28515625" style="70" customWidth="1"/>
    <col min="4877" max="4877" width="7.140625" style="70" customWidth="1"/>
    <col min="4878" max="4878" width="7" style="70" customWidth="1"/>
    <col min="4879" max="4879" width="3.5703125" style="70" customWidth="1"/>
    <col min="4880" max="4880" width="12.7109375" style="70" customWidth="1"/>
    <col min="4881" max="4883" width="11.28515625" style="70" customWidth="1"/>
    <col min="4884" max="4884" width="10.5703125" style="70" customWidth="1"/>
    <col min="4885" max="4885" width="10.28515625" style="70" customWidth="1"/>
    <col min="4886" max="4886" width="5.7109375" style="70" customWidth="1"/>
    <col min="4887" max="4889" width="9.140625" style="70"/>
    <col min="4890" max="4890" width="7.5703125" style="70" customWidth="1"/>
    <col min="4891" max="4891" width="24.85546875" style="70" customWidth="1"/>
    <col min="4892" max="4892" width="4.28515625" style="70" customWidth="1"/>
    <col min="4893" max="4893" width="8.28515625" style="70" customWidth="1"/>
    <col min="4894" max="4894" width="8.7109375" style="70" customWidth="1"/>
    <col min="4895" max="5120" width="9.140625" style="70"/>
    <col min="5121" max="5121" width="6.7109375" style="70" customWidth="1"/>
    <col min="5122" max="5122" width="3.7109375" style="70" customWidth="1"/>
    <col min="5123" max="5123" width="13" style="70" customWidth="1"/>
    <col min="5124" max="5124" width="51.85546875" style="70" customWidth="1"/>
    <col min="5125" max="5125" width="11.28515625" style="70" customWidth="1"/>
    <col min="5126" max="5126" width="7.28515625" style="70" customWidth="1"/>
    <col min="5127" max="5127" width="8.7109375" style="70" customWidth="1"/>
    <col min="5128" max="5130" width="9.7109375" style="70" customWidth="1"/>
    <col min="5131" max="5131" width="7.42578125" style="70" customWidth="1"/>
    <col min="5132" max="5132" width="8.28515625" style="70" customWidth="1"/>
    <col min="5133" max="5133" width="7.140625" style="70" customWidth="1"/>
    <col min="5134" max="5134" width="7" style="70" customWidth="1"/>
    <col min="5135" max="5135" width="3.5703125" style="70" customWidth="1"/>
    <col min="5136" max="5136" width="12.7109375" style="70" customWidth="1"/>
    <col min="5137" max="5139" width="11.28515625" style="70" customWidth="1"/>
    <col min="5140" max="5140" width="10.5703125" style="70" customWidth="1"/>
    <col min="5141" max="5141" width="10.28515625" style="70" customWidth="1"/>
    <col min="5142" max="5142" width="5.7109375" style="70" customWidth="1"/>
    <col min="5143" max="5145" width="9.140625" style="70"/>
    <col min="5146" max="5146" width="7.5703125" style="70" customWidth="1"/>
    <col min="5147" max="5147" width="24.85546875" style="70" customWidth="1"/>
    <col min="5148" max="5148" width="4.28515625" style="70" customWidth="1"/>
    <col min="5149" max="5149" width="8.28515625" style="70" customWidth="1"/>
    <col min="5150" max="5150" width="8.7109375" style="70" customWidth="1"/>
    <col min="5151" max="5376" width="9.140625" style="70"/>
    <col min="5377" max="5377" width="6.7109375" style="70" customWidth="1"/>
    <col min="5378" max="5378" width="3.7109375" style="70" customWidth="1"/>
    <col min="5379" max="5379" width="13" style="70" customWidth="1"/>
    <col min="5380" max="5380" width="51.85546875" style="70" customWidth="1"/>
    <col min="5381" max="5381" width="11.28515625" style="70" customWidth="1"/>
    <col min="5382" max="5382" width="7.28515625" style="70" customWidth="1"/>
    <col min="5383" max="5383" width="8.7109375" style="70" customWidth="1"/>
    <col min="5384" max="5386" width="9.7109375" style="70" customWidth="1"/>
    <col min="5387" max="5387" width="7.42578125" style="70" customWidth="1"/>
    <col min="5388" max="5388" width="8.28515625" style="70" customWidth="1"/>
    <col min="5389" max="5389" width="7.140625" style="70" customWidth="1"/>
    <col min="5390" max="5390" width="7" style="70" customWidth="1"/>
    <col min="5391" max="5391" width="3.5703125" style="70" customWidth="1"/>
    <col min="5392" max="5392" width="12.7109375" style="70" customWidth="1"/>
    <col min="5393" max="5395" width="11.28515625" style="70" customWidth="1"/>
    <col min="5396" max="5396" width="10.5703125" style="70" customWidth="1"/>
    <col min="5397" max="5397" width="10.28515625" style="70" customWidth="1"/>
    <col min="5398" max="5398" width="5.7109375" style="70" customWidth="1"/>
    <col min="5399" max="5401" width="9.140625" style="70"/>
    <col min="5402" max="5402" width="7.5703125" style="70" customWidth="1"/>
    <col min="5403" max="5403" width="24.85546875" style="70" customWidth="1"/>
    <col min="5404" max="5404" width="4.28515625" style="70" customWidth="1"/>
    <col min="5405" max="5405" width="8.28515625" style="70" customWidth="1"/>
    <col min="5406" max="5406" width="8.7109375" style="70" customWidth="1"/>
    <col min="5407" max="5632" width="9.140625" style="70"/>
    <col min="5633" max="5633" width="6.7109375" style="70" customWidth="1"/>
    <col min="5634" max="5634" width="3.7109375" style="70" customWidth="1"/>
    <col min="5635" max="5635" width="13" style="70" customWidth="1"/>
    <col min="5636" max="5636" width="51.85546875" style="70" customWidth="1"/>
    <col min="5637" max="5637" width="11.28515625" style="70" customWidth="1"/>
    <col min="5638" max="5638" width="7.28515625" style="70" customWidth="1"/>
    <col min="5639" max="5639" width="8.7109375" style="70" customWidth="1"/>
    <col min="5640" max="5642" width="9.7109375" style="70" customWidth="1"/>
    <col min="5643" max="5643" width="7.42578125" style="70" customWidth="1"/>
    <col min="5644" max="5644" width="8.28515625" style="70" customWidth="1"/>
    <col min="5645" max="5645" width="7.140625" style="70" customWidth="1"/>
    <col min="5646" max="5646" width="7" style="70" customWidth="1"/>
    <col min="5647" max="5647" width="3.5703125" style="70" customWidth="1"/>
    <col min="5648" max="5648" width="12.7109375" style="70" customWidth="1"/>
    <col min="5649" max="5651" width="11.28515625" style="70" customWidth="1"/>
    <col min="5652" max="5652" width="10.5703125" style="70" customWidth="1"/>
    <col min="5653" max="5653" width="10.28515625" style="70" customWidth="1"/>
    <col min="5654" max="5654" width="5.7109375" style="70" customWidth="1"/>
    <col min="5655" max="5657" width="9.140625" style="70"/>
    <col min="5658" max="5658" width="7.5703125" style="70" customWidth="1"/>
    <col min="5659" max="5659" width="24.85546875" style="70" customWidth="1"/>
    <col min="5660" max="5660" width="4.28515625" style="70" customWidth="1"/>
    <col min="5661" max="5661" width="8.28515625" style="70" customWidth="1"/>
    <col min="5662" max="5662" width="8.7109375" style="70" customWidth="1"/>
    <col min="5663" max="5888" width="9.140625" style="70"/>
    <col min="5889" max="5889" width="6.7109375" style="70" customWidth="1"/>
    <col min="5890" max="5890" width="3.7109375" style="70" customWidth="1"/>
    <col min="5891" max="5891" width="13" style="70" customWidth="1"/>
    <col min="5892" max="5892" width="51.85546875" style="70" customWidth="1"/>
    <col min="5893" max="5893" width="11.28515625" style="70" customWidth="1"/>
    <col min="5894" max="5894" width="7.28515625" style="70" customWidth="1"/>
    <col min="5895" max="5895" width="8.7109375" style="70" customWidth="1"/>
    <col min="5896" max="5898" width="9.7109375" style="70" customWidth="1"/>
    <col min="5899" max="5899" width="7.42578125" style="70" customWidth="1"/>
    <col min="5900" max="5900" width="8.28515625" style="70" customWidth="1"/>
    <col min="5901" max="5901" width="7.140625" style="70" customWidth="1"/>
    <col min="5902" max="5902" width="7" style="70" customWidth="1"/>
    <col min="5903" max="5903" width="3.5703125" style="70" customWidth="1"/>
    <col min="5904" max="5904" width="12.7109375" style="70" customWidth="1"/>
    <col min="5905" max="5907" width="11.28515625" style="70" customWidth="1"/>
    <col min="5908" max="5908" width="10.5703125" style="70" customWidth="1"/>
    <col min="5909" max="5909" width="10.28515625" style="70" customWidth="1"/>
    <col min="5910" max="5910" width="5.7109375" style="70" customWidth="1"/>
    <col min="5911" max="5913" width="9.140625" style="70"/>
    <col min="5914" max="5914" width="7.5703125" style="70" customWidth="1"/>
    <col min="5915" max="5915" width="24.85546875" style="70" customWidth="1"/>
    <col min="5916" max="5916" width="4.28515625" style="70" customWidth="1"/>
    <col min="5917" max="5917" width="8.28515625" style="70" customWidth="1"/>
    <col min="5918" max="5918" width="8.7109375" style="70" customWidth="1"/>
    <col min="5919" max="6144" width="9.140625" style="70"/>
    <col min="6145" max="6145" width="6.7109375" style="70" customWidth="1"/>
    <col min="6146" max="6146" width="3.7109375" style="70" customWidth="1"/>
    <col min="6147" max="6147" width="13" style="70" customWidth="1"/>
    <col min="6148" max="6148" width="51.85546875" style="70" customWidth="1"/>
    <col min="6149" max="6149" width="11.28515625" style="70" customWidth="1"/>
    <col min="6150" max="6150" width="7.28515625" style="70" customWidth="1"/>
    <col min="6151" max="6151" width="8.7109375" style="70" customWidth="1"/>
    <col min="6152" max="6154" width="9.7109375" style="70" customWidth="1"/>
    <col min="6155" max="6155" width="7.42578125" style="70" customWidth="1"/>
    <col min="6156" max="6156" width="8.28515625" style="70" customWidth="1"/>
    <col min="6157" max="6157" width="7.140625" style="70" customWidth="1"/>
    <col min="6158" max="6158" width="7" style="70" customWidth="1"/>
    <col min="6159" max="6159" width="3.5703125" style="70" customWidth="1"/>
    <col min="6160" max="6160" width="12.7109375" style="70" customWidth="1"/>
    <col min="6161" max="6163" width="11.28515625" style="70" customWidth="1"/>
    <col min="6164" max="6164" width="10.5703125" style="70" customWidth="1"/>
    <col min="6165" max="6165" width="10.28515625" style="70" customWidth="1"/>
    <col min="6166" max="6166" width="5.7109375" style="70" customWidth="1"/>
    <col min="6167" max="6169" width="9.140625" style="70"/>
    <col min="6170" max="6170" width="7.5703125" style="70" customWidth="1"/>
    <col min="6171" max="6171" width="24.85546875" style="70" customWidth="1"/>
    <col min="6172" max="6172" width="4.28515625" style="70" customWidth="1"/>
    <col min="6173" max="6173" width="8.28515625" style="70" customWidth="1"/>
    <col min="6174" max="6174" width="8.7109375" style="70" customWidth="1"/>
    <col min="6175" max="6400" width="9.140625" style="70"/>
    <col min="6401" max="6401" width="6.7109375" style="70" customWidth="1"/>
    <col min="6402" max="6402" width="3.7109375" style="70" customWidth="1"/>
    <col min="6403" max="6403" width="13" style="70" customWidth="1"/>
    <col min="6404" max="6404" width="51.85546875" style="70" customWidth="1"/>
    <col min="6405" max="6405" width="11.28515625" style="70" customWidth="1"/>
    <col min="6406" max="6406" width="7.28515625" style="70" customWidth="1"/>
    <col min="6407" max="6407" width="8.7109375" style="70" customWidth="1"/>
    <col min="6408" max="6410" width="9.7109375" style="70" customWidth="1"/>
    <col min="6411" max="6411" width="7.42578125" style="70" customWidth="1"/>
    <col min="6412" max="6412" width="8.28515625" style="70" customWidth="1"/>
    <col min="6413" max="6413" width="7.140625" style="70" customWidth="1"/>
    <col min="6414" max="6414" width="7" style="70" customWidth="1"/>
    <col min="6415" max="6415" width="3.5703125" style="70" customWidth="1"/>
    <col min="6416" max="6416" width="12.7109375" style="70" customWidth="1"/>
    <col min="6417" max="6419" width="11.28515625" style="70" customWidth="1"/>
    <col min="6420" max="6420" width="10.5703125" style="70" customWidth="1"/>
    <col min="6421" max="6421" width="10.28515625" style="70" customWidth="1"/>
    <col min="6422" max="6422" width="5.7109375" style="70" customWidth="1"/>
    <col min="6423" max="6425" width="9.140625" style="70"/>
    <col min="6426" max="6426" width="7.5703125" style="70" customWidth="1"/>
    <col min="6427" max="6427" width="24.85546875" style="70" customWidth="1"/>
    <col min="6428" max="6428" width="4.28515625" style="70" customWidth="1"/>
    <col min="6429" max="6429" width="8.28515625" style="70" customWidth="1"/>
    <col min="6430" max="6430" width="8.7109375" style="70" customWidth="1"/>
    <col min="6431" max="6656" width="9.140625" style="70"/>
    <col min="6657" max="6657" width="6.7109375" style="70" customWidth="1"/>
    <col min="6658" max="6658" width="3.7109375" style="70" customWidth="1"/>
    <col min="6659" max="6659" width="13" style="70" customWidth="1"/>
    <col min="6660" max="6660" width="51.85546875" style="70" customWidth="1"/>
    <col min="6661" max="6661" width="11.28515625" style="70" customWidth="1"/>
    <col min="6662" max="6662" width="7.28515625" style="70" customWidth="1"/>
    <col min="6663" max="6663" width="8.7109375" style="70" customWidth="1"/>
    <col min="6664" max="6666" width="9.7109375" style="70" customWidth="1"/>
    <col min="6667" max="6667" width="7.42578125" style="70" customWidth="1"/>
    <col min="6668" max="6668" width="8.28515625" style="70" customWidth="1"/>
    <col min="6669" max="6669" width="7.140625" style="70" customWidth="1"/>
    <col min="6670" max="6670" width="7" style="70" customWidth="1"/>
    <col min="6671" max="6671" width="3.5703125" style="70" customWidth="1"/>
    <col min="6672" max="6672" width="12.7109375" style="70" customWidth="1"/>
    <col min="6673" max="6675" width="11.28515625" style="70" customWidth="1"/>
    <col min="6676" max="6676" width="10.5703125" style="70" customWidth="1"/>
    <col min="6677" max="6677" width="10.28515625" style="70" customWidth="1"/>
    <col min="6678" max="6678" width="5.7109375" style="70" customWidth="1"/>
    <col min="6679" max="6681" width="9.140625" style="70"/>
    <col min="6682" max="6682" width="7.5703125" style="70" customWidth="1"/>
    <col min="6683" max="6683" width="24.85546875" style="70" customWidth="1"/>
    <col min="6684" max="6684" width="4.28515625" style="70" customWidth="1"/>
    <col min="6685" max="6685" width="8.28515625" style="70" customWidth="1"/>
    <col min="6686" max="6686" width="8.7109375" style="70" customWidth="1"/>
    <col min="6687" max="6912" width="9.140625" style="70"/>
    <col min="6913" max="6913" width="6.7109375" style="70" customWidth="1"/>
    <col min="6914" max="6914" width="3.7109375" style="70" customWidth="1"/>
    <col min="6915" max="6915" width="13" style="70" customWidth="1"/>
    <col min="6916" max="6916" width="51.85546875" style="70" customWidth="1"/>
    <col min="6917" max="6917" width="11.28515625" style="70" customWidth="1"/>
    <col min="6918" max="6918" width="7.28515625" style="70" customWidth="1"/>
    <col min="6919" max="6919" width="8.7109375" style="70" customWidth="1"/>
    <col min="6920" max="6922" width="9.7109375" style="70" customWidth="1"/>
    <col min="6923" max="6923" width="7.42578125" style="70" customWidth="1"/>
    <col min="6924" max="6924" width="8.28515625" style="70" customWidth="1"/>
    <col min="6925" max="6925" width="7.140625" style="70" customWidth="1"/>
    <col min="6926" max="6926" width="7" style="70" customWidth="1"/>
    <col min="6927" max="6927" width="3.5703125" style="70" customWidth="1"/>
    <col min="6928" max="6928" width="12.7109375" style="70" customWidth="1"/>
    <col min="6929" max="6931" width="11.28515625" style="70" customWidth="1"/>
    <col min="6932" max="6932" width="10.5703125" style="70" customWidth="1"/>
    <col min="6933" max="6933" width="10.28515625" style="70" customWidth="1"/>
    <col min="6934" max="6934" width="5.7109375" style="70" customWidth="1"/>
    <col min="6935" max="6937" width="9.140625" style="70"/>
    <col min="6938" max="6938" width="7.5703125" style="70" customWidth="1"/>
    <col min="6939" max="6939" width="24.85546875" style="70" customWidth="1"/>
    <col min="6940" max="6940" width="4.28515625" style="70" customWidth="1"/>
    <col min="6941" max="6941" width="8.28515625" style="70" customWidth="1"/>
    <col min="6942" max="6942" width="8.7109375" style="70" customWidth="1"/>
    <col min="6943" max="7168" width="9.140625" style="70"/>
    <col min="7169" max="7169" width="6.7109375" style="70" customWidth="1"/>
    <col min="7170" max="7170" width="3.7109375" style="70" customWidth="1"/>
    <col min="7171" max="7171" width="13" style="70" customWidth="1"/>
    <col min="7172" max="7172" width="51.85546875" style="70" customWidth="1"/>
    <col min="7173" max="7173" width="11.28515625" style="70" customWidth="1"/>
    <col min="7174" max="7174" width="7.28515625" style="70" customWidth="1"/>
    <col min="7175" max="7175" width="8.7109375" style="70" customWidth="1"/>
    <col min="7176" max="7178" width="9.7109375" style="70" customWidth="1"/>
    <col min="7179" max="7179" width="7.42578125" style="70" customWidth="1"/>
    <col min="7180" max="7180" width="8.28515625" style="70" customWidth="1"/>
    <col min="7181" max="7181" width="7.140625" style="70" customWidth="1"/>
    <col min="7182" max="7182" width="7" style="70" customWidth="1"/>
    <col min="7183" max="7183" width="3.5703125" style="70" customWidth="1"/>
    <col min="7184" max="7184" width="12.7109375" style="70" customWidth="1"/>
    <col min="7185" max="7187" width="11.28515625" style="70" customWidth="1"/>
    <col min="7188" max="7188" width="10.5703125" style="70" customWidth="1"/>
    <col min="7189" max="7189" width="10.28515625" style="70" customWidth="1"/>
    <col min="7190" max="7190" width="5.7109375" style="70" customWidth="1"/>
    <col min="7191" max="7193" width="9.140625" style="70"/>
    <col min="7194" max="7194" width="7.5703125" style="70" customWidth="1"/>
    <col min="7195" max="7195" width="24.85546875" style="70" customWidth="1"/>
    <col min="7196" max="7196" width="4.28515625" style="70" customWidth="1"/>
    <col min="7197" max="7197" width="8.28515625" style="70" customWidth="1"/>
    <col min="7198" max="7198" width="8.7109375" style="70" customWidth="1"/>
    <col min="7199" max="7424" width="9.140625" style="70"/>
    <col min="7425" max="7425" width="6.7109375" style="70" customWidth="1"/>
    <col min="7426" max="7426" width="3.7109375" style="70" customWidth="1"/>
    <col min="7427" max="7427" width="13" style="70" customWidth="1"/>
    <col min="7428" max="7428" width="51.85546875" style="70" customWidth="1"/>
    <col min="7429" max="7429" width="11.28515625" style="70" customWidth="1"/>
    <col min="7430" max="7430" width="7.28515625" style="70" customWidth="1"/>
    <col min="7431" max="7431" width="8.7109375" style="70" customWidth="1"/>
    <col min="7432" max="7434" width="9.7109375" style="70" customWidth="1"/>
    <col min="7435" max="7435" width="7.42578125" style="70" customWidth="1"/>
    <col min="7436" max="7436" width="8.28515625" style="70" customWidth="1"/>
    <col min="7437" max="7437" width="7.140625" style="70" customWidth="1"/>
    <col min="7438" max="7438" width="7" style="70" customWidth="1"/>
    <col min="7439" max="7439" width="3.5703125" style="70" customWidth="1"/>
    <col min="7440" max="7440" width="12.7109375" style="70" customWidth="1"/>
    <col min="7441" max="7443" width="11.28515625" style="70" customWidth="1"/>
    <col min="7444" max="7444" width="10.5703125" style="70" customWidth="1"/>
    <col min="7445" max="7445" width="10.28515625" style="70" customWidth="1"/>
    <col min="7446" max="7446" width="5.7109375" style="70" customWidth="1"/>
    <col min="7447" max="7449" width="9.140625" style="70"/>
    <col min="7450" max="7450" width="7.5703125" style="70" customWidth="1"/>
    <col min="7451" max="7451" width="24.85546875" style="70" customWidth="1"/>
    <col min="7452" max="7452" width="4.28515625" style="70" customWidth="1"/>
    <col min="7453" max="7453" width="8.28515625" style="70" customWidth="1"/>
    <col min="7454" max="7454" width="8.7109375" style="70" customWidth="1"/>
    <col min="7455" max="7680" width="9.140625" style="70"/>
    <col min="7681" max="7681" width="6.7109375" style="70" customWidth="1"/>
    <col min="7682" max="7682" width="3.7109375" style="70" customWidth="1"/>
    <col min="7683" max="7683" width="13" style="70" customWidth="1"/>
    <col min="7684" max="7684" width="51.85546875" style="70" customWidth="1"/>
    <col min="7685" max="7685" width="11.28515625" style="70" customWidth="1"/>
    <col min="7686" max="7686" width="7.28515625" style="70" customWidth="1"/>
    <col min="7687" max="7687" width="8.7109375" style="70" customWidth="1"/>
    <col min="7688" max="7690" width="9.7109375" style="70" customWidth="1"/>
    <col min="7691" max="7691" width="7.42578125" style="70" customWidth="1"/>
    <col min="7692" max="7692" width="8.28515625" style="70" customWidth="1"/>
    <col min="7693" max="7693" width="7.140625" style="70" customWidth="1"/>
    <col min="7694" max="7694" width="7" style="70" customWidth="1"/>
    <col min="7695" max="7695" width="3.5703125" style="70" customWidth="1"/>
    <col min="7696" max="7696" width="12.7109375" style="70" customWidth="1"/>
    <col min="7697" max="7699" width="11.28515625" style="70" customWidth="1"/>
    <col min="7700" max="7700" width="10.5703125" style="70" customWidth="1"/>
    <col min="7701" max="7701" width="10.28515625" style="70" customWidth="1"/>
    <col min="7702" max="7702" width="5.7109375" style="70" customWidth="1"/>
    <col min="7703" max="7705" width="9.140625" style="70"/>
    <col min="7706" max="7706" width="7.5703125" style="70" customWidth="1"/>
    <col min="7707" max="7707" width="24.85546875" style="70" customWidth="1"/>
    <col min="7708" max="7708" width="4.28515625" style="70" customWidth="1"/>
    <col min="7709" max="7709" width="8.28515625" style="70" customWidth="1"/>
    <col min="7710" max="7710" width="8.7109375" style="70" customWidth="1"/>
    <col min="7711" max="7936" width="9.140625" style="70"/>
    <col min="7937" max="7937" width="6.7109375" style="70" customWidth="1"/>
    <col min="7938" max="7938" width="3.7109375" style="70" customWidth="1"/>
    <col min="7939" max="7939" width="13" style="70" customWidth="1"/>
    <col min="7940" max="7940" width="51.85546875" style="70" customWidth="1"/>
    <col min="7941" max="7941" width="11.28515625" style="70" customWidth="1"/>
    <col min="7942" max="7942" width="7.28515625" style="70" customWidth="1"/>
    <col min="7943" max="7943" width="8.7109375" style="70" customWidth="1"/>
    <col min="7944" max="7946" width="9.7109375" style="70" customWidth="1"/>
    <col min="7947" max="7947" width="7.42578125" style="70" customWidth="1"/>
    <col min="7948" max="7948" width="8.28515625" style="70" customWidth="1"/>
    <col min="7949" max="7949" width="7.140625" style="70" customWidth="1"/>
    <col min="7950" max="7950" width="7" style="70" customWidth="1"/>
    <col min="7951" max="7951" width="3.5703125" style="70" customWidth="1"/>
    <col min="7952" max="7952" width="12.7109375" style="70" customWidth="1"/>
    <col min="7953" max="7955" width="11.28515625" style="70" customWidth="1"/>
    <col min="7956" max="7956" width="10.5703125" style="70" customWidth="1"/>
    <col min="7957" max="7957" width="10.28515625" style="70" customWidth="1"/>
    <col min="7958" max="7958" width="5.7109375" style="70" customWidth="1"/>
    <col min="7959" max="7961" width="9.140625" style="70"/>
    <col min="7962" max="7962" width="7.5703125" style="70" customWidth="1"/>
    <col min="7963" max="7963" width="24.85546875" style="70" customWidth="1"/>
    <col min="7964" max="7964" width="4.28515625" style="70" customWidth="1"/>
    <col min="7965" max="7965" width="8.28515625" style="70" customWidth="1"/>
    <col min="7966" max="7966" width="8.7109375" style="70" customWidth="1"/>
    <col min="7967" max="8192" width="9.140625" style="70"/>
    <col min="8193" max="8193" width="6.7109375" style="70" customWidth="1"/>
    <col min="8194" max="8194" width="3.7109375" style="70" customWidth="1"/>
    <col min="8195" max="8195" width="13" style="70" customWidth="1"/>
    <col min="8196" max="8196" width="51.85546875" style="70" customWidth="1"/>
    <col min="8197" max="8197" width="11.28515625" style="70" customWidth="1"/>
    <col min="8198" max="8198" width="7.28515625" style="70" customWidth="1"/>
    <col min="8199" max="8199" width="8.7109375" style="70" customWidth="1"/>
    <col min="8200" max="8202" width="9.7109375" style="70" customWidth="1"/>
    <col min="8203" max="8203" width="7.42578125" style="70" customWidth="1"/>
    <col min="8204" max="8204" width="8.28515625" style="70" customWidth="1"/>
    <col min="8205" max="8205" width="7.140625" style="70" customWidth="1"/>
    <col min="8206" max="8206" width="7" style="70" customWidth="1"/>
    <col min="8207" max="8207" width="3.5703125" style="70" customWidth="1"/>
    <col min="8208" max="8208" width="12.7109375" style="70" customWidth="1"/>
    <col min="8209" max="8211" width="11.28515625" style="70" customWidth="1"/>
    <col min="8212" max="8212" width="10.5703125" style="70" customWidth="1"/>
    <col min="8213" max="8213" width="10.28515625" style="70" customWidth="1"/>
    <col min="8214" max="8214" width="5.7109375" style="70" customWidth="1"/>
    <col min="8215" max="8217" width="9.140625" style="70"/>
    <col min="8218" max="8218" width="7.5703125" style="70" customWidth="1"/>
    <col min="8219" max="8219" width="24.85546875" style="70" customWidth="1"/>
    <col min="8220" max="8220" width="4.28515625" style="70" customWidth="1"/>
    <col min="8221" max="8221" width="8.28515625" style="70" customWidth="1"/>
    <col min="8222" max="8222" width="8.7109375" style="70" customWidth="1"/>
    <col min="8223" max="8448" width="9.140625" style="70"/>
    <col min="8449" max="8449" width="6.7109375" style="70" customWidth="1"/>
    <col min="8450" max="8450" width="3.7109375" style="70" customWidth="1"/>
    <col min="8451" max="8451" width="13" style="70" customWidth="1"/>
    <col min="8452" max="8452" width="51.85546875" style="70" customWidth="1"/>
    <col min="8453" max="8453" width="11.28515625" style="70" customWidth="1"/>
    <col min="8454" max="8454" width="7.28515625" style="70" customWidth="1"/>
    <col min="8455" max="8455" width="8.7109375" style="70" customWidth="1"/>
    <col min="8456" max="8458" width="9.7109375" style="70" customWidth="1"/>
    <col min="8459" max="8459" width="7.42578125" style="70" customWidth="1"/>
    <col min="8460" max="8460" width="8.28515625" style="70" customWidth="1"/>
    <col min="8461" max="8461" width="7.140625" style="70" customWidth="1"/>
    <col min="8462" max="8462" width="7" style="70" customWidth="1"/>
    <col min="8463" max="8463" width="3.5703125" style="70" customWidth="1"/>
    <col min="8464" max="8464" width="12.7109375" style="70" customWidth="1"/>
    <col min="8465" max="8467" width="11.28515625" style="70" customWidth="1"/>
    <col min="8468" max="8468" width="10.5703125" style="70" customWidth="1"/>
    <col min="8469" max="8469" width="10.28515625" style="70" customWidth="1"/>
    <col min="8470" max="8470" width="5.7109375" style="70" customWidth="1"/>
    <col min="8471" max="8473" width="9.140625" style="70"/>
    <col min="8474" max="8474" width="7.5703125" style="70" customWidth="1"/>
    <col min="8475" max="8475" width="24.85546875" style="70" customWidth="1"/>
    <col min="8476" max="8476" width="4.28515625" style="70" customWidth="1"/>
    <col min="8477" max="8477" width="8.28515625" style="70" customWidth="1"/>
    <col min="8478" max="8478" width="8.7109375" style="70" customWidth="1"/>
    <col min="8479" max="8704" width="9.140625" style="70"/>
    <col min="8705" max="8705" width="6.7109375" style="70" customWidth="1"/>
    <col min="8706" max="8706" width="3.7109375" style="70" customWidth="1"/>
    <col min="8707" max="8707" width="13" style="70" customWidth="1"/>
    <col min="8708" max="8708" width="51.85546875" style="70" customWidth="1"/>
    <col min="8709" max="8709" width="11.28515625" style="70" customWidth="1"/>
    <col min="8710" max="8710" width="7.28515625" style="70" customWidth="1"/>
    <col min="8711" max="8711" width="8.7109375" style="70" customWidth="1"/>
    <col min="8712" max="8714" width="9.7109375" style="70" customWidth="1"/>
    <col min="8715" max="8715" width="7.42578125" style="70" customWidth="1"/>
    <col min="8716" max="8716" width="8.28515625" style="70" customWidth="1"/>
    <col min="8717" max="8717" width="7.140625" style="70" customWidth="1"/>
    <col min="8718" max="8718" width="7" style="70" customWidth="1"/>
    <col min="8719" max="8719" width="3.5703125" style="70" customWidth="1"/>
    <col min="8720" max="8720" width="12.7109375" style="70" customWidth="1"/>
    <col min="8721" max="8723" width="11.28515625" style="70" customWidth="1"/>
    <col min="8724" max="8724" width="10.5703125" style="70" customWidth="1"/>
    <col min="8725" max="8725" width="10.28515625" style="70" customWidth="1"/>
    <col min="8726" max="8726" width="5.7109375" style="70" customWidth="1"/>
    <col min="8727" max="8729" width="9.140625" style="70"/>
    <col min="8730" max="8730" width="7.5703125" style="70" customWidth="1"/>
    <col min="8731" max="8731" width="24.85546875" style="70" customWidth="1"/>
    <col min="8732" max="8732" width="4.28515625" style="70" customWidth="1"/>
    <col min="8733" max="8733" width="8.28515625" style="70" customWidth="1"/>
    <col min="8734" max="8734" width="8.7109375" style="70" customWidth="1"/>
    <col min="8735" max="8960" width="9.140625" style="70"/>
    <col min="8961" max="8961" width="6.7109375" style="70" customWidth="1"/>
    <col min="8962" max="8962" width="3.7109375" style="70" customWidth="1"/>
    <col min="8963" max="8963" width="13" style="70" customWidth="1"/>
    <col min="8964" max="8964" width="51.85546875" style="70" customWidth="1"/>
    <col min="8965" max="8965" width="11.28515625" style="70" customWidth="1"/>
    <col min="8966" max="8966" width="7.28515625" style="70" customWidth="1"/>
    <col min="8967" max="8967" width="8.7109375" style="70" customWidth="1"/>
    <col min="8968" max="8970" width="9.7109375" style="70" customWidth="1"/>
    <col min="8971" max="8971" width="7.42578125" style="70" customWidth="1"/>
    <col min="8972" max="8972" width="8.28515625" style="70" customWidth="1"/>
    <col min="8973" max="8973" width="7.140625" style="70" customWidth="1"/>
    <col min="8974" max="8974" width="7" style="70" customWidth="1"/>
    <col min="8975" max="8975" width="3.5703125" style="70" customWidth="1"/>
    <col min="8976" max="8976" width="12.7109375" style="70" customWidth="1"/>
    <col min="8977" max="8979" width="11.28515625" style="70" customWidth="1"/>
    <col min="8980" max="8980" width="10.5703125" style="70" customWidth="1"/>
    <col min="8981" max="8981" width="10.28515625" style="70" customWidth="1"/>
    <col min="8982" max="8982" width="5.7109375" style="70" customWidth="1"/>
    <col min="8983" max="8985" width="9.140625" style="70"/>
    <col min="8986" max="8986" width="7.5703125" style="70" customWidth="1"/>
    <col min="8987" max="8987" width="24.85546875" style="70" customWidth="1"/>
    <col min="8988" max="8988" width="4.28515625" style="70" customWidth="1"/>
    <col min="8989" max="8989" width="8.28515625" style="70" customWidth="1"/>
    <col min="8990" max="8990" width="8.7109375" style="70" customWidth="1"/>
    <col min="8991" max="9216" width="9.140625" style="70"/>
    <col min="9217" max="9217" width="6.7109375" style="70" customWidth="1"/>
    <col min="9218" max="9218" width="3.7109375" style="70" customWidth="1"/>
    <col min="9219" max="9219" width="13" style="70" customWidth="1"/>
    <col min="9220" max="9220" width="51.85546875" style="70" customWidth="1"/>
    <col min="9221" max="9221" width="11.28515625" style="70" customWidth="1"/>
    <col min="9222" max="9222" width="7.28515625" style="70" customWidth="1"/>
    <col min="9223" max="9223" width="8.7109375" style="70" customWidth="1"/>
    <col min="9224" max="9226" width="9.7109375" style="70" customWidth="1"/>
    <col min="9227" max="9227" width="7.42578125" style="70" customWidth="1"/>
    <col min="9228" max="9228" width="8.28515625" style="70" customWidth="1"/>
    <col min="9229" max="9229" width="7.140625" style="70" customWidth="1"/>
    <col min="9230" max="9230" width="7" style="70" customWidth="1"/>
    <col min="9231" max="9231" width="3.5703125" style="70" customWidth="1"/>
    <col min="9232" max="9232" width="12.7109375" style="70" customWidth="1"/>
    <col min="9233" max="9235" width="11.28515625" style="70" customWidth="1"/>
    <col min="9236" max="9236" width="10.5703125" style="70" customWidth="1"/>
    <col min="9237" max="9237" width="10.28515625" style="70" customWidth="1"/>
    <col min="9238" max="9238" width="5.7109375" style="70" customWidth="1"/>
    <col min="9239" max="9241" width="9.140625" style="70"/>
    <col min="9242" max="9242" width="7.5703125" style="70" customWidth="1"/>
    <col min="9243" max="9243" width="24.85546875" style="70" customWidth="1"/>
    <col min="9244" max="9244" width="4.28515625" style="70" customWidth="1"/>
    <col min="9245" max="9245" width="8.28515625" style="70" customWidth="1"/>
    <col min="9246" max="9246" width="8.7109375" style="70" customWidth="1"/>
    <col min="9247" max="9472" width="9.140625" style="70"/>
    <col min="9473" max="9473" width="6.7109375" style="70" customWidth="1"/>
    <col min="9474" max="9474" width="3.7109375" style="70" customWidth="1"/>
    <col min="9475" max="9475" width="13" style="70" customWidth="1"/>
    <col min="9476" max="9476" width="51.85546875" style="70" customWidth="1"/>
    <col min="9477" max="9477" width="11.28515625" style="70" customWidth="1"/>
    <col min="9478" max="9478" width="7.28515625" style="70" customWidth="1"/>
    <col min="9479" max="9479" width="8.7109375" style="70" customWidth="1"/>
    <col min="9480" max="9482" width="9.7109375" style="70" customWidth="1"/>
    <col min="9483" max="9483" width="7.42578125" style="70" customWidth="1"/>
    <col min="9484" max="9484" width="8.28515625" style="70" customWidth="1"/>
    <col min="9485" max="9485" width="7.140625" style="70" customWidth="1"/>
    <col min="9486" max="9486" width="7" style="70" customWidth="1"/>
    <col min="9487" max="9487" width="3.5703125" style="70" customWidth="1"/>
    <col min="9488" max="9488" width="12.7109375" style="70" customWidth="1"/>
    <col min="9489" max="9491" width="11.28515625" style="70" customWidth="1"/>
    <col min="9492" max="9492" width="10.5703125" style="70" customWidth="1"/>
    <col min="9493" max="9493" width="10.28515625" style="70" customWidth="1"/>
    <col min="9494" max="9494" width="5.7109375" style="70" customWidth="1"/>
    <col min="9495" max="9497" width="9.140625" style="70"/>
    <col min="9498" max="9498" width="7.5703125" style="70" customWidth="1"/>
    <col min="9499" max="9499" width="24.85546875" style="70" customWidth="1"/>
    <col min="9500" max="9500" width="4.28515625" style="70" customWidth="1"/>
    <col min="9501" max="9501" width="8.28515625" style="70" customWidth="1"/>
    <col min="9502" max="9502" width="8.7109375" style="70" customWidth="1"/>
    <col min="9503" max="9728" width="9.140625" style="70"/>
    <col min="9729" max="9729" width="6.7109375" style="70" customWidth="1"/>
    <col min="9730" max="9730" width="3.7109375" style="70" customWidth="1"/>
    <col min="9731" max="9731" width="13" style="70" customWidth="1"/>
    <col min="9732" max="9732" width="51.85546875" style="70" customWidth="1"/>
    <col min="9733" max="9733" width="11.28515625" style="70" customWidth="1"/>
    <col min="9734" max="9734" width="7.28515625" style="70" customWidth="1"/>
    <col min="9735" max="9735" width="8.7109375" style="70" customWidth="1"/>
    <col min="9736" max="9738" width="9.7109375" style="70" customWidth="1"/>
    <col min="9739" max="9739" width="7.42578125" style="70" customWidth="1"/>
    <col min="9740" max="9740" width="8.28515625" style="70" customWidth="1"/>
    <col min="9741" max="9741" width="7.140625" style="70" customWidth="1"/>
    <col min="9742" max="9742" width="7" style="70" customWidth="1"/>
    <col min="9743" max="9743" width="3.5703125" style="70" customWidth="1"/>
    <col min="9744" max="9744" width="12.7109375" style="70" customWidth="1"/>
    <col min="9745" max="9747" width="11.28515625" style="70" customWidth="1"/>
    <col min="9748" max="9748" width="10.5703125" style="70" customWidth="1"/>
    <col min="9749" max="9749" width="10.28515625" style="70" customWidth="1"/>
    <col min="9750" max="9750" width="5.7109375" style="70" customWidth="1"/>
    <col min="9751" max="9753" width="9.140625" style="70"/>
    <col min="9754" max="9754" width="7.5703125" style="70" customWidth="1"/>
    <col min="9755" max="9755" width="24.85546875" style="70" customWidth="1"/>
    <col min="9756" max="9756" width="4.28515625" style="70" customWidth="1"/>
    <col min="9757" max="9757" width="8.28515625" style="70" customWidth="1"/>
    <col min="9758" max="9758" width="8.7109375" style="70" customWidth="1"/>
    <col min="9759" max="9984" width="9.140625" style="70"/>
    <col min="9985" max="9985" width="6.7109375" style="70" customWidth="1"/>
    <col min="9986" max="9986" width="3.7109375" style="70" customWidth="1"/>
    <col min="9987" max="9987" width="13" style="70" customWidth="1"/>
    <col min="9988" max="9988" width="51.85546875" style="70" customWidth="1"/>
    <col min="9989" max="9989" width="11.28515625" style="70" customWidth="1"/>
    <col min="9990" max="9990" width="7.28515625" style="70" customWidth="1"/>
    <col min="9991" max="9991" width="8.7109375" style="70" customWidth="1"/>
    <col min="9992" max="9994" width="9.7109375" style="70" customWidth="1"/>
    <col min="9995" max="9995" width="7.42578125" style="70" customWidth="1"/>
    <col min="9996" max="9996" width="8.28515625" style="70" customWidth="1"/>
    <col min="9997" max="9997" width="7.140625" style="70" customWidth="1"/>
    <col min="9998" max="9998" width="7" style="70" customWidth="1"/>
    <col min="9999" max="9999" width="3.5703125" style="70" customWidth="1"/>
    <col min="10000" max="10000" width="12.7109375" style="70" customWidth="1"/>
    <col min="10001" max="10003" width="11.28515625" style="70" customWidth="1"/>
    <col min="10004" max="10004" width="10.5703125" style="70" customWidth="1"/>
    <col min="10005" max="10005" width="10.28515625" style="70" customWidth="1"/>
    <col min="10006" max="10006" width="5.7109375" style="70" customWidth="1"/>
    <col min="10007" max="10009" width="9.140625" style="70"/>
    <col min="10010" max="10010" width="7.5703125" style="70" customWidth="1"/>
    <col min="10011" max="10011" width="24.85546875" style="70" customWidth="1"/>
    <col min="10012" max="10012" width="4.28515625" style="70" customWidth="1"/>
    <col min="10013" max="10013" width="8.28515625" style="70" customWidth="1"/>
    <col min="10014" max="10014" width="8.7109375" style="70" customWidth="1"/>
    <col min="10015" max="10240" width="9.140625" style="70"/>
    <col min="10241" max="10241" width="6.7109375" style="70" customWidth="1"/>
    <col min="10242" max="10242" width="3.7109375" style="70" customWidth="1"/>
    <col min="10243" max="10243" width="13" style="70" customWidth="1"/>
    <col min="10244" max="10244" width="51.85546875" style="70" customWidth="1"/>
    <col min="10245" max="10245" width="11.28515625" style="70" customWidth="1"/>
    <col min="10246" max="10246" width="7.28515625" style="70" customWidth="1"/>
    <col min="10247" max="10247" width="8.7109375" style="70" customWidth="1"/>
    <col min="10248" max="10250" width="9.7109375" style="70" customWidth="1"/>
    <col min="10251" max="10251" width="7.42578125" style="70" customWidth="1"/>
    <col min="10252" max="10252" width="8.28515625" style="70" customWidth="1"/>
    <col min="10253" max="10253" width="7.140625" style="70" customWidth="1"/>
    <col min="10254" max="10254" width="7" style="70" customWidth="1"/>
    <col min="10255" max="10255" width="3.5703125" style="70" customWidth="1"/>
    <col min="10256" max="10256" width="12.7109375" style="70" customWidth="1"/>
    <col min="10257" max="10259" width="11.28515625" style="70" customWidth="1"/>
    <col min="10260" max="10260" width="10.5703125" style="70" customWidth="1"/>
    <col min="10261" max="10261" width="10.28515625" style="70" customWidth="1"/>
    <col min="10262" max="10262" width="5.7109375" style="70" customWidth="1"/>
    <col min="10263" max="10265" width="9.140625" style="70"/>
    <col min="10266" max="10266" width="7.5703125" style="70" customWidth="1"/>
    <col min="10267" max="10267" width="24.85546875" style="70" customWidth="1"/>
    <col min="10268" max="10268" width="4.28515625" style="70" customWidth="1"/>
    <col min="10269" max="10269" width="8.28515625" style="70" customWidth="1"/>
    <col min="10270" max="10270" width="8.7109375" style="70" customWidth="1"/>
    <col min="10271" max="10496" width="9.140625" style="70"/>
    <col min="10497" max="10497" width="6.7109375" style="70" customWidth="1"/>
    <col min="10498" max="10498" width="3.7109375" style="70" customWidth="1"/>
    <col min="10499" max="10499" width="13" style="70" customWidth="1"/>
    <col min="10500" max="10500" width="51.85546875" style="70" customWidth="1"/>
    <col min="10501" max="10501" width="11.28515625" style="70" customWidth="1"/>
    <col min="10502" max="10502" width="7.28515625" style="70" customWidth="1"/>
    <col min="10503" max="10503" width="8.7109375" style="70" customWidth="1"/>
    <col min="10504" max="10506" width="9.7109375" style="70" customWidth="1"/>
    <col min="10507" max="10507" width="7.42578125" style="70" customWidth="1"/>
    <col min="10508" max="10508" width="8.28515625" style="70" customWidth="1"/>
    <col min="10509" max="10509" width="7.140625" style="70" customWidth="1"/>
    <col min="10510" max="10510" width="7" style="70" customWidth="1"/>
    <col min="10511" max="10511" width="3.5703125" style="70" customWidth="1"/>
    <col min="10512" max="10512" width="12.7109375" style="70" customWidth="1"/>
    <col min="10513" max="10515" width="11.28515625" style="70" customWidth="1"/>
    <col min="10516" max="10516" width="10.5703125" style="70" customWidth="1"/>
    <col min="10517" max="10517" width="10.28515625" style="70" customWidth="1"/>
    <col min="10518" max="10518" width="5.7109375" style="70" customWidth="1"/>
    <col min="10519" max="10521" width="9.140625" style="70"/>
    <col min="10522" max="10522" width="7.5703125" style="70" customWidth="1"/>
    <col min="10523" max="10523" width="24.85546875" style="70" customWidth="1"/>
    <col min="10524" max="10524" width="4.28515625" style="70" customWidth="1"/>
    <col min="10525" max="10525" width="8.28515625" style="70" customWidth="1"/>
    <col min="10526" max="10526" width="8.7109375" style="70" customWidth="1"/>
    <col min="10527" max="10752" width="9.140625" style="70"/>
    <col min="10753" max="10753" width="6.7109375" style="70" customWidth="1"/>
    <col min="10754" max="10754" width="3.7109375" style="70" customWidth="1"/>
    <col min="10755" max="10755" width="13" style="70" customWidth="1"/>
    <col min="10756" max="10756" width="51.85546875" style="70" customWidth="1"/>
    <col min="10757" max="10757" width="11.28515625" style="70" customWidth="1"/>
    <col min="10758" max="10758" width="7.28515625" style="70" customWidth="1"/>
    <col min="10759" max="10759" width="8.7109375" style="70" customWidth="1"/>
    <col min="10760" max="10762" width="9.7109375" style="70" customWidth="1"/>
    <col min="10763" max="10763" width="7.42578125" style="70" customWidth="1"/>
    <col min="10764" max="10764" width="8.28515625" style="70" customWidth="1"/>
    <col min="10765" max="10765" width="7.140625" style="70" customWidth="1"/>
    <col min="10766" max="10766" width="7" style="70" customWidth="1"/>
    <col min="10767" max="10767" width="3.5703125" style="70" customWidth="1"/>
    <col min="10768" max="10768" width="12.7109375" style="70" customWidth="1"/>
    <col min="10769" max="10771" width="11.28515625" style="70" customWidth="1"/>
    <col min="10772" max="10772" width="10.5703125" style="70" customWidth="1"/>
    <col min="10773" max="10773" width="10.28515625" style="70" customWidth="1"/>
    <col min="10774" max="10774" width="5.7109375" style="70" customWidth="1"/>
    <col min="10775" max="10777" width="9.140625" style="70"/>
    <col min="10778" max="10778" width="7.5703125" style="70" customWidth="1"/>
    <col min="10779" max="10779" width="24.85546875" style="70" customWidth="1"/>
    <col min="10780" max="10780" width="4.28515625" style="70" customWidth="1"/>
    <col min="10781" max="10781" width="8.28515625" style="70" customWidth="1"/>
    <col min="10782" max="10782" width="8.7109375" style="70" customWidth="1"/>
    <col min="10783" max="11008" width="9.140625" style="70"/>
    <col min="11009" max="11009" width="6.7109375" style="70" customWidth="1"/>
    <col min="11010" max="11010" width="3.7109375" style="70" customWidth="1"/>
    <col min="11011" max="11011" width="13" style="70" customWidth="1"/>
    <col min="11012" max="11012" width="51.85546875" style="70" customWidth="1"/>
    <col min="11013" max="11013" width="11.28515625" style="70" customWidth="1"/>
    <col min="11014" max="11014" width="7.28515625" style="70" customWidth="1"/>
    <col min="11015" max="11015" width="8.7109375" style="70" customWidth="1"/>
    <col min="11016" max="11018" width="9.7109375" style="70" customWidth="1"/>
    <col min="11019" max="11019" width="7.42578125" style="70" customWidth="1"/>
    <col min="11020" max="11020" width="8.28515625" style="70" customWidth="1"/>
    <col min="11021" max="11021" width="7.140625" style="70" customWidth="1"/>
    <col min="11022" max="11022" width="7" style="70" customWidth="1"/>
    <col min="11023" max="11023" width="3.5703125" style="70" customWidth="1"/>
    <col min="11024" max="11024" width="12.7109375" style="70" customWidth="1"/>
    <col min="11025" max="11027" width="11.28515625" style="70" customWidth="1"/>
    <col min="11028" max="11028" width="10.5703125" style="70" customWidth="1"/>
    <col min="11029" max="11029" width="10.28515625" style="70" customWidth="1"/>
    <col min="11030" max="11030" width="5.7109375" style="70" customWidth="1"/>
    <col min="11031" max="11033" width="9.140625" style="70"/>
    <col min="11034" max="11034" width="7.5703125" style="70" customWidth="1"/>
    <col min="11035" max="11035" width="24.85546875" style="70" customWidth="1"/>
    <col min="11036" max="11036" width="4.28515625" style="70" customWidth="1"/>
    <col min="11037" max="11037" width="8.28515625" style="70" customWidth="1"/>
    <col min="11038" max="11038" width="8.7109375" style="70" customWidth="1"/>
    <col min="11039" max="11264" width="9.140625" style="70"/>
    <col min="11265" max="11265" width="6.7109375" style="70" customWidth="1"/>
    <col min="11266" max="11266" width="3.7109375" style="70" customWidth="1"/>
    <col min="11267" max="11267" width="13" style="70" customWidth="1"/>
    <col min="11268" max="11268" width="51.85546875" style="70" customWidth="1"/>
    <col min="11269" max="11269" width="11.28515625" style="70" customWidth="1"/>
    <col min="11270" max="11270" width="7.28515625" style="70" customWidth="1"/>
    <col min="11271" max="11271" width="8.7109375" style="70" customWidth="1"/>
    <col min="11272" max="11274" width="9.7109375" style="70" customWidth="1"/>
    <col min="11275" max="11275" width="7.42578125" style="70" customWidth="1"/>
    <col min="11276" max="11276" width="8.28515625" style="70" customWidth="1"/>
    <col min="11277" max="11277" width="7.140625" style="70" customWidth="1"/>
    <col min="11278" max="11278" width="7" style="70" customWidth="1"/>
    <col min="11279" max="11279" width="3.5703125" style="70" customWidth="1"/>
    <col min="11280" max="11280" width="12.7109375" style="70" customWidth="1"/>
    <col min="11281" max="11283" width="11.28515625" style="70" customWidth="1"/>
    <col min="11284" max="11284" width="10.5703125" style="70" customWidth="1"/>
    <col min="11285" max="11285" width="10.28515625" style="70" customWidth="1"/>
    <col min="11286" max="11286" width="5.7109375" style="70" customWidth="1"/>
    <col min="11287" max="11289" width="9.140625" style="70"/>
    <col min="11290" max="11290" width="7.5703125" style="70" customWidth="1"/>
    <col min="11291" max="11291" width="24.85546875" style="70" customWidth="1"/>
    <col min="11292" max="11292" width="4.28515625" style="70" customWidth="1"/>
    <col min="11293" max="11293" width="8.28515625" style="70" customWidth="1"/>
    <col min="11294" max="11294" width="8.7109375" style="70" customWidth="1"/>
    <col min="11295" max="11520" width="9.140625" style="70"/>
    <col min="11521" max="11521" width="6.7109375" style="70" customWidth="1"/>
    <col min="11522" max="11522" width="3.7109375" style="70" customWidth="1"/>
    <col min="11523" max="11523" width="13" style="70" customWidth="1"/>
    <col min="11524" max="11524" width="51.85546875" style="70" customWidth="1"/>
    <col min="11525" max="11525" width="11.28515625" style="70" customWidth="1"/>
    <col min="11526" max="11526" width="7.28515625" style="70" customWidth="1"/>
    <col min="11527" max="11527" width="8.7109375" style="70" customWidth="1"/>
    <col min="11528" max="11530" width="9.7109375" style="70" customWidth="1"/>
    <col min="11531" max="11531" width="7.42578125" style="70" customWidth="1"/>
    <col min="11532" max="11532" width="8.28515625" style="70" customWidth="1"/>
    <col min="11533" max="11533" width="7.140625" style="70" customWidth="1"/>
    <col min="11534" max="11534" width="7" style="70" customWidth="1"/>
    <col min="11535" max="11535" width="3.5703125" style="70" customWidth="1"/>
    <col min="11536" max="11536" width="12.7109375" style="70" customWidth="1"/>
    <col min="11537" max="11539" width="11.28515625" style="70" customWidth="1"/>
    <col min="11540" max="11540" width="10.5703125" style="70" customWidth="1"/>
    <col min="11541" max="11541" width="10.28515625" style="70" customWidth="1"/>
    <col min="11542" max="11542" width="5.7109375" style="70" customWidth="1"/>
    <col min="11543" max="11545" width="9.140625" style="70"/>
    <col min="11546" max="11546" width="7.5703125" style="70" customWidth="1"/>
    <col min="11547" max="11547" width="24.85546875" style="70" customWidth="1"/>
    <col min="11548" max="11548" width="4.28515625" style="70" customWidth="1"/>
    <col min="11549" max="11549" width="8.28515625" style="70" customWidth="1"/>
    <col min="11550" max="11550" width="8.7109375" style="70" customWidth="1"/>
    <col min="11551" max="11776" width="9.140625" style="70"/>
    <col min="11777" max="11777" width="6.7109375" style="70" customWidth="1"/>
    <col min="11778" max="11778" width="3.7109375" style="70" customWidth="1"/>
    <col min="11779" max="11779" width="13" style="70" customWidth="1"/>
    <col min="11780" max="11780" width="51.85546875" style="70" customWidth="1"/>
    <col min="11781" max="11781" width="11.28515625" style="70" customWidth="1"/>
    <col min="11782" max="11782" width="7.28515625" style="70" customWidth="1"/>
    <col min="11783" max="11783" width="8.7109375" style="70" customWidth="1"/>
    <col min="11784" max="11786" width="9.7109375" style="70" customWidth="1"/>
    <col min="11787" max="11787" width="7.42578125" style="70" customWidth="1"/>
    <col min="11788" max="11788" width="8.28515625" style="70" customWidth="1"/>
    <col min="11789" max="11789" width="7.140625" style="70" customWidth="1"/>
    <col min="11790" max="11790" width="7" style="70" customWidth="1"/>
    <col min="11791" max="11791" width="3.5703125" style="70" customWidth="1"/>
    <col min="11792" max="11792" width="12.7109375" style="70" customWidth="1"/>
    <col min="11793" max="11795" width="11.28515625" style="70" customWidth="1"/>
    <col min="11796" max="11796" width="10.5703125" style="70" customWidth="1"/>
    <col min="11797" max="11797" width="10.28515625" style="70" customWidth="1"/>
    <col min="11798" max="11798" width="5.7109375" style="70" customWidth="1"/>
    <col min="11799" max="11801" width="9.140625" style="70"/>
    <col min="11802" max="11802" width="7.5703125" style="70" customWidth="1"/>
    <col min="11803" max="11803" width="24.85546875" style="70" customWidth="1"/>
    <col min="11804" max="11804" width="4.28515625" style="70" customWidth="1"/>
    <col min="11805" max="11805" width="8.28515625" style="70" customWidth="1"/>
    <col min="11806" max="11806" width="8.7109375" style="70" customWidth="1"/>
    <col min="11807" max="12032" width="9.140625" style="70"/>
    <col min="12033" max="12033" width="6.7109375" style="70" customWidth="1"/>
    <col min="12034" max="12034" width="3.7109375" style="70" customWidth="1"/>
    <col min="12035" max="12035" width="13" style="70" customWidth="1"/>
    <col min="12036" max="12036" width="51.85546875" style="70" customWidth="1"/>
    <col min="12037" max="12037" width="11.28515625" style="70" customWidth="1"/>
    <col min="12038" max="12038" width="7.28515625" style="70" customWidth="1"/>
    <col min="12039" max="12039" width="8.7109375" style="70" customWidth="1"/>
    <col min="12040" max="12042" width="9.7109375" style="70" customWidth="1"/>
    <col min="12043" max="12043" width="7.42578125" style="70" customWidth="1"/>
    <col min="12044" max="12044" width="8.28515625" style="70" customWidth="1"/>
    <col min="12045" max="12045" width="7.140625" style="70" customWidth="1"/>
    <col min="12046" max="12046" width="7" style="70" customWidth="1"/>
    <col min="12047" max="12047" width="3.5703125" style="70" customWidth="1"/>
    <col min="12048" max="12048" width="12.7109375" style="70" customWidth="1"/>
    <col min="12049" max="12051" width="11.28515625" style="70" customWidth="1"/>
    <col min="12052" max="12052" width="10.5703125" style="70" customWidth="1"/>
    <col min="12053" max="12053" width="10.28515625" style="70" customWidth="1"/>
    <col min="12054" max="12054" width="5.7109375" style="70" customWidth="1"/>
    <col min="12055" max="12057" width="9.140625" style="70"/>
    <col min="12058" max="12058" width="7.5703125" style="70" customWidth="1"/>
    <col min="12059" max="12059" width="24.85546875" style="70" customWidth="1"/>
    <col min="12060" max="12060" width="4.28515625" style="70" customWidth="1"/>
    <col min="12061" max="12061" width="8.28515625" style="70" customWidth="1"/>
    <col min="12062" max="12062" width="8.7109375" style="70" customWidth="1"/>
    <col min="12063" max="12288" width="9.140625" style="70"/>
    <col min="12289" max="12289" width="6.7109375" style="70" customWidth="1"/>
    <col min="12290" max="12290" width="3.7109375" style="70" customWidth="1"/>
    <col min="12291" max="12291" width="13" style="70" customWidth="1"/>
    <col min="12292" max="12292" width="51.85546875" style="70" customWidth="1"/>
    <col min="12293" max="12293" width="11.28515625" style="70" customWidth="1"/>
    <col min="12294" max="12294" width="7.28515625" style="70" customWidth="1"/>
    <col min="12295" max="12295" width="8.7109375" style="70" customWidth="1"/>
    <col min="12296" max="12298" width="9.7109375" style="70" customWidth="1"/>
    <col min="12299" max="12299" width="7.42578125" style="70" customWidth="1"/>
    <col min="12300" max="12300" width="8.28515625" style="70" customWidth="1"/>
    <col min="12301" max="12301" width="7.140625" style="70" customWidth="1"/>
    <col min="12302" max="12302" width="7" style="70" customWidth="1"/>
    <col min="12303" max="12303" width="3.5703125" style="70" customWidth="1"/>
    <col min="12304" max="12304" width="12.7109375" style="70" customWidth="1"/>
    <col min="12305" max="12307" width="11.28515625" style="70" customWidth="1"/>
    <col min="12308" max="12308" width="10.5703125" style="70" customWidth="1"/>
    <col min="12309" max="12309" width="10.28515625" style="70" customWidth="1"/>
    <col min="12310" max="12310" width="5.7109375" style="70" customWidth="1"/>
    <col min="12311" max="12313" width="9.140625" style="70"/>
    <col min="12314" max="12314" width="7.5703125" style="70" customWidth="1"/>
    <col min="12315" max="12315" width="24.85546875" style="70" customWidth="1"/>
    <col min="12316" max="12316" width="4.28515625" style="70" customWidth="1"/>
    <col min="12317" max="12317" width="8.28515625" style="70" customWidth="1"/>
    <col min="12318" max="12318" width="8.7109375" style="70" customWidth="1"/>
    <col min="12319" max="12544" width="9.140625" style="70"/>
    <col min="12545" max="12545" width="6.7109375" style="70" customWidth="1"/>
    <col min="12546" max="12546" width="3.7109375" style="70" customWidth="1"/>
    <col min="12547" max="12547" width="13" style="70" customWidth="1"/>
    <col min="12548" max="12548" width="51.85546875" style="70" customWidth="1"/>
    <col min="12549" max="12549" width="11.28515625" style="70" customWidth="1"/>
    <col min="12550" max="12550" width="7.28515625" style="70" customWidth="1"/>
    <col min="12551" max="12551" width="8.7109375" style="70" customWidth="1"/>
    <col min="12552" max="12554" width="9.7109375" style="70" customWidth="1"/>
    <col min="12555" max="12555" width="7.42578125" style="70" customWidth="1"/>
    <col min="12556" max="12556" width="8.28515625" style="70" customWidth="1"/>
    <col min="12557" max="12557" width="7.140625" style="70" customWidth="1"/>
    <col min="12558" max="12558" width="7" style="70" customWidth="1"/>
    <col min="12559" max="12559" width="3.5703125" style="70" customWidth="1"/>
    <col min="12560" max="12560" width="12.7109375" style="70" customWidth="1"/>
    <col min="12561" max="12563" width="11.28515625" style="70" customWidth="1"/>
    <col min="12564" max="12564" width="10.5703125" style="70" customWidth="1"/>
    <col min="12565" max="12565" width="10.28515625" style="70" customWidth="1"/>
    <col min="12566" max="12566" width="5.7109375" style="70" customWidth="1"/>
    <col min="12567" max="12569" width="9.140625" style="70"/>
    <col min="12570" max="12570" width="7.5703125" style="70" customWidth="1"/>
    <col min="12571" max="12571" width="24.85546875" style="70" customWidth="1"/>
    <col min="12572" max="12572" width="4.28515625" style="70" customWidth="1"/>
    <col min="12573" max="12573" width="8.28515625" style="70" customWidth="1"/>
    <col min="12574" max="12574" width="8.7109375" style="70" customWidth="1"/>
    <col min="12575" max="12800" width="9.140625" style="70"/>
    <col min="12801" max="12801" width="6.7109375" style="70" customWidth="1"/>
    <col min="12802" max="12802" width="3.7109375" style="70" customWidth="1"/>
    <col min="12803" max="12803" width="13" style="70" customWidth="1"/>
    <col min="12804" max="12804" width="51.85546875" style="70" customWidth="1"/>
    <col min="12805" max="12805" width="11.28515625" style="70" customWidth="1"/>
    <col min="12806" max="12806" width="7.28515625" style="70" customWidth="1"/>
    <col min="12807" max="12807" width="8.7109375" style="70" customWidth="1"/>
    <col min="12808" max="12810" width="9.7109375" style="70" customWidth="1"/>
    <col min="12811" max="12811" width="7.42578125" style="70" customWidth="1"/>
    <col min="12812" max="12812" width="8.28515625" style="70" customWidth="1"/>
    <col min="12813" max="12813" width="7.140625" style="70" customWidth="1"/>
    <col min="12814" max="12814" width="7" style="70" customWidth="1"/>
    <col min="12815" max="12815" width="3.5703125" style="70" customWidth="1"/>
    <col min="12816" max="12816" width="12.7109375" style="70" customWidth="1"/>
    <col min="12817" max="12819" width="11.28515625" style="70" customWidth="1"/>
    <col min="12820" max="12820" width="10.5703125" style="70" customWidth="1"/>
    <col min="12821" max="12821" width="10.28515625" style="70" customWidth="1"/>
    <col min="12822" max="12822" width="5.7109375" style="70" customWidth="1"/>
    <col min="12823" max="12825" width="9.140625" style="70"/>
    <col min="12826" max="12826" width="7.5703125" style="70" customWidth="1"/>
    <col min="12827" max="12827" width="24.85546875" style="70" customWidth="1"/>
    <col min="12828" max="12828" width="4.28515625" style="70" customWidth="1"/>
    <col min="12829" max="12829" width="8.28515625" style="70" customWidth="1"/>
    <col min="12830" max="12830" width="8.7109375" style="70" customWidth="1"/>
    <col min="12831" max="13056" width="9.140625" style="70"/>
    <col min="13057" max="13057" width="6.7109375" style="70" customWidth="1"/>
    <col min="13058" max="13058" width="3.7109375" style="70" customWidth="1"/>
    <col min="13059" max="13059" width="13" style="70" customWidth="1"/>
    <col min="13060" max="13060" width="51.85546875" style="70" customWidth="1"/>
    <col min="13061" max="13061" width="11.28515625" style="70" customWidth="1"/>
    <col min="13062" max="13062" width="7.28515625" style="70" customWidth="1"/>
    <col min="13063" max="13063" width="8.7109375" style="70" customWidth="1"/>
    <col min="13064" max="13066" width="9.7109375" style="70" customWidth="1"/>
    <col min="13067" max="13067" width="7.42578125" style="70" customWidth="1"/>
    <col min="13068" max="13068" width="8.28515625" style="70" customWidth="1"/>
    <col min="13069" max="13069" width="7.140625" style="70" customWidth="1"/>
    <col min="13070" max="13070" width="7" style="70" customWidth="1"/>
    <col min="13071" max="13071" width="3.5703125" style="70" customWidth="1"/>
    <col min="13072" max="13072" width="12.7109375" style="70" customWidth="1"/>
    <col min="13073" max="13075" width="11.28515625" style="70" customWidth="1"/>
    <col min="13076" max="13076" width="10.5703125" style="70" customWidth="1"/>
    <col min="13077" max="13077" width="10.28515625" style="70" customWidth="1"/>
    <col min="13078" max="13078" width="5.7109375" style="70" customWidth="1"/>
    <col min="13079" max="13081" width="9.140625" style="70"/>
    <col min="13082" max="13082" width="7.5703125" style="70" customWidth="1"/>
    <col min="13083" max="13083" width="24.85546875" style="70" customWidth="1"/>
    <col min="13084" max="13084" width="4.28515625" style="70" customWidth="1"/>
    <col min="13085" max="13085" width="8.28515625" style="70" customWidth="1"/>
    <col min="13086" max="13086" width="8.7109375" style="70" customWidth="1"/>
    <col min="13087" max="13312" width="9.140625" style="70"/>
    <col min="13313" max="13313" width="6.7109375" style="70" customWidth="1"/>
    <col min="13314" max="13314" width="3.7109375" style="70" customWidth="1"/>
    <col min="13315" max="13315" width="13" style="70" customWidth="1"/>
    <col min="13316" max="13316" width="51.85546875" style="70" customWidth="1"/>
    <col min="13317" max="13317" width="11.28515625" style="70" customWidth="1"/>
    <col min="13318" max="13318" width="7.28515625" style="70" customWidth="1"/>
    <col min="13319" max="13319" width="8.7109375" style="70" customWidth="1"/>
    <col min="13320" max="13322" width="9.7109375" style="70" customWidth="1"/>
    <col min="13323" max="13323" width="7.42578125" style="70" customWidth="1"/>
    <col min="13324" max="13324" width="8.28515625" style="70" customWidth="1"/>
    <col min="13325" max="13325" width="7.140625" style="70" customWidth="1"/>
    <col min="13326" max="13326" width="7" style="70" customWidth="1"/>
    <col min="13327" max="13327" width="3.5703125" style="70" customWidth="1"/>
    <col min="13328" max="13328" width="12.7109375" style="70" customWidth="1"/>
    <col min="13329" max="13331" width="11.28515625" style="70" customWidth="1"/>
    <col min="13332" max="13332" width="10.5703125" style="70" customWidth="1"/>
    <col min="13333" max="13333" width="10.28515625" style="70" customWidth="1"/>
    <col min="13334" max="13334" width="5.7109375" style="70" customWidth="1"/>
    <col min="13335" max="13337" width="9.140625" style="70"/>
    <col min="13338" max="13338" width="7.5703125" style="70" customWidth="1"/>
    <col min="13339" max="13339" width="24.85546875" style="70" customWidth="1"/>
    <col min="13340" max="13340" width="4.28515625" style="70" customWidth="1"/>
    <col min="13341" max="13341" width="8.28515625" style="70" customWidth="1"/>
    <col min="13342" max="13342" width="8.7109375" style="70" customWidth="1"/>
    <col min="13343" max="13568" width="9.140625" style="70"/>
    <col min="13569" max="13569" width="6.7109375" style="70" customWidth="1"/>
    <col min="13570" max="13570" width="3.7109375" style="70" customWidth="1"/>
    <col min="13571" max="13571" width="13" style="70" customWidth="1"/>
    <col min="13572" max="13572" width="51.85546875" style="70" customWidth="1"/>
    <col min="13573" max="13573" width="11.28515625" style="70" customWidth="1"/>
    <col min="13574" max="13574" width="7.28515625" style="70" customWidth="1"/>
    <col min="13575" max="13575" width="8.7109375" style="70" customWidth="1"/>
    <col min="13576" max="13578" width="9.7109375" style="70" customWidth="1"/>
    <col min="13579" max="13579" width="7.42578125" style="70" customWidth="1"/>
    <col min="13580" max="13580" width="8.28515625" style="70" customWidth="1"/>
    <col min="13581" max="13581" width="7.140625" style="70" customWidth="1"/>
    <col min="13582" max="13582" width="7" style="70" customWidth="1"/>
    <col min="13583" max="13583" width="3.5703125" style="70" customWidth="1"/>
    <col min="13584" max="13584" width="12.7109375" style="70" customWidth="1"/>
    <col min="13585" max="13587" width="11.28515625" style="70" customWidth="1"/>
    <col min="13588" max="13588" width="10.5703125" style="70" customWidth="1"/>
    <col min="13589" max="13589" width="10.28515625" style="70" customWidth="1"/>
    <col min="13590" max="13590" width="5.7109375" style="70" customWidth="1"/>
    <col min="13591" max="13593" width="9.140625" style="70"/>
    <col min="13594" max="13594" width="7.5703125" style="70" customWidth="1"/>
    <col min="13595" max="13595" width="24.85546875" style="70" customWidth="1"/>
    <col min="13596" max="13596" width="4.28515625" style="70" customWidth="1"/>
    <col min="13597" max="13597" width="8.28515625" style="70" customWidth="1"/>
    <col min="13598" max="13598" width="8.7109375" style="70" customWidth="1"/>
    <col min="13599" max="13824" width="9.140625" style="70"/>
    <col min="13825" max="13825" width="6.7109375" style="70" customWidth="1"/>
    <col min="13826" max="13826" width="3.7109375" style="70" customWidth="1"/>
    <col min="13827" max="13827" width="13" style="70" customWidth="1"/>
    <col min="13828" max="13828" width="51.85546875" style="70" customWidth="1"/>
    <col min="13829" max="13829" width="11.28515625" style="70" customWidth="1"/>
    <col min="13830" max="13830" width="7.28515625" style="70" customWidth="1"/>
    <col min="13831" max="13831" width="8.7109375" style="70" customWidth="1"/>
    <col min="13832" max="13834" width="9.7109375" style="70" customWidth="1"/>
    <col min="13835" max="13835" width="7.42578125" style="70" customWidth="1"/>
    <col min="13836" max="13836" width="8.28515625" style="70" customWidth="1"/>
    <col min="13837" max="13837" width="7.140625" style="70" customWidth="1"/>
    <col min="13838" max="13838" width="7" style="70" customWidth="1"/>
    <col min="13839" max="13839" width="3.5703125" style="70" customWidth="1"/>
    <col min="13840" max="13840" width="12.7109375" style="70" customWidth="1"/>
    <col min="13841" max="13843" width="11.28515625" style="70" customWidth="1"/>
    <col min="13844" max="13844" width="10.5703125" style="70" customWidth="1"/>
    <col min="13845" max="13845" width="10.28515625" style="70" customWidth="1"/>
    <col min="13846" max="13846" width="5.7109375" style="70" customWidth="1"/>
    <col min="13847" max="13849" width="9.140625" style="70"/>
    <col min="13850" max="13850" width="7.5703125" style="70" customWidth="1"/>
    <col min="13851" max="13851" width="24.85546875" style="70" customWidth="1"/>
    <col min="13852" max="13852" width="4.28515625" style="70" customWidth="1"/>
    <col min="13853" max="13853" width="8.28515625" style="70" customWidth="1"/>
    <col min="13854" max="13854" width="8.7109375" style="70" customWidth="1"/>
    <col min="13855" max="14080" width="9.140625" style="70"/>
    <col min="14081" max="14081" width="6.7109375" style="70" customWidth="1"/>
    <col min="14082" max="14082" width="3.7109375" style="70" customWidth="1"/>
    <col min="14083" max="14083" width="13" style="70" customWidth="1"/>
    <col min="14084" max="14084" width="51.85546875" style="70" customWidth="1"/>
    <col min="14085" max="14085" width="11.28515625" style="70" customWidth="1"/>
    <col min="14086" max="14086" width="7.28515625" style="70" customWidth="1"/>
    <col min="14087" max="14087" width="8.7109375" style="70" customWidth="1"/>
    <col min="14088" max="14090" width="9.7109375" style="70" customWidth="1"/>
    <col min="14091" max="14091" width="7.42578125" style="70" customWidth="1"/>
    <col min="14092" max="14092" width="8.28515625" style="70" customWidth="1"/>
    <col min="14093" max="14093" width="7.140625" style="70" customWidth="1"/>
    <col min="14094" max="14094" width="7" style="70" customWidth="1"/>
    <col min="14095" max="14095" width="3.5703125" style="70" customWidth="1"/>
    <col min="14096" max="14096" width="12.7109375" style="70" customWidth="1"/>
    <col min="14097" max="14099" width="11.28515625" style="70" customWidth="1"/>
    <col min="14100" max="14100" width="10.5703125" style="70" customWidth="1"/>
    <col min="14101" max="14101" width="10.28515625" style="70" customWidth="1"/>
    <col min="14102" max="14102" width="5.7109375" style="70" customWidth="1"/>
    <col min="14103" max="14105" width="9.140625" style="70"/>
    <col min="14106" max="14106" width="7.5703125" style="70" customWidth="1"/>
    <col min="14107" max="14107" width="24.85546875" style="70" customWidth="1"/>
    <col min="14108" max="14108" width="4.28515625" style="70" customWidth="1"/>
    <col min="14109" max="14109" width="8.28515625" style="70" customWidth="1"/>
    <col min="14110" max="14110" width="8.7109375" style="70" customWidth="1"/>
    <col min="14111" max="14336" width="9.140625" style="70"/>
    <col min="14337" max="14337" width="6.7109375" style="70" customWidth="1"/>
    <col min="14338" max="14338" width="3.7109375" style="70" customWidth="1"/>
    <col min="14339" max="14339" width="13" style="70" customWidth="1"/>
    <col min="14340" max="14340" width="51.85546875" style="70" customWidth="1"/>
    <col min="14341" max="14341" width="11.28515625" style="70" customWidth="1"/>
    <col min="14342" max="14342" width="7.28515625" style="70" customWidth="1"/>
    <col min="14343" max="14343" width="8.7109375" style="70" customWidth="1"/>
    <col min="14344" max="14346" width="9.7109375" style="70" customWidth="1"/>
    <col min="14347" max="14347" width="7.42578125" style="70" customWidth="1"/>
    <col min="14348" max="14348" width="8.28515625" style="70" customWidth="1"/>
    <col min="14349" max="14349" width="7.140625" style="70" customWidth="1"/>
    <col min="14350" max="14350" width="7" style="70" customWidth="1"/>
    <col min="14351" max="14351" width="3.5703125" style="70" customWidth="1"/>
    <col min="14352" max="14352" width="12.7109375" style="70" customWidth="1"/>
    <col min="14353" max="14355" width="11.28515625" style="70" customWidth="1"/>
    <col min="14356" max="14356" width="10.5703125" style="70" customWidth="1"/>
    <col min="14357" max="14357" width="10.28515625" style="70" customWidth="1"/>
    <col min="14358" max="14358" width="5.7109375" style="70" customWidth="1"/>
    <col min="14359" max="14361" width="9.140625" style="70"/>
    <col min="14362" max="14362" width="7.5703125" style="70" customWidth="1"/>
    <col min="14363" max="14363" width="24.85546875" style="70" customWidth="1"/>
    <col min="14364" max="14364" width="4.28515625" style="70" customWidth="1"/>
    <col min="14365" max="14365" width="8.28515625" style="70" customWidth="1"/>
    <col min="14366" max="14366" width="8.7109375" style="70" customWidth="1"/>
    <col min="14367" max="14592" width="9.140625" style="70"/>
    <col min="14593" max="14593" width="6.7109375" style="70" customWidth="1"/>
    <col min="14594" max="14594" width="3.7109375" style="70" customWidth="1"/>
    <col min="14595" max="14595" width="13" style="70" customWidth="1"/>
    <col min="14596" max="14596" width="51.85546875" style="70" customWidth="1"/>
    <col min="14597" max="14597" width="11.28515625" style="70" customWidth="1"/>
    <col min="14598" max="14598" width="7.28515625" style="70" customWidth="1"/>
    <col min="14599" max="14599" width="8.7109375" style="70" customWidth="1"/>
    <col min="14600" max="14602" width="9.7109375" style="70" customWidth="1"/>
    <col min="14603" max="14603" width="7.42578125" style="70" customWidth="1"/>
    <col min="14604" max="14604" width="8.28515625" style="70" customWidth="1"/>
    <col min="14605" max="14605" width="7.140625" style="70" customWidth="1"/>
    <col min="14606" max="14606" width="7" style="70" customWidth="1"/>
    <col min="14607" max="14607" width="3.5703125" style="70" customWidth="1"/>
    <col min="14608" max="14608" width="12.7109375" style="70" customWidth="1"/>
    <col min="14609" max="14611" width="11.28515625" style="70" customWidth="1"/>
    <col min="14612" max="14612" width="10.5703125" style="70" customWidth="1"/>
    <col min="14613" max="14613" width="10.28515625" style="70" customWidth="1"/>
    <col min="14614" max="14614" width="5.7109375" style="70" customWidth="1"/>
    <col min="14615" max="14617" width="9.140625" style="70"/>
    <col min="14618" max="14618" width="7.5703125" style="70" customWidth="1"/>
    <col min="14619" max="14619" width="24.85546875" style="70" customWidth="1"/>
    <col min="14620" max="14620" width="4.28515625" style="70" customWidth="1"/>
    <col min="14621" max="14621" width="8.28515625" style="70" customWidth="1"/>
    <col min="14622" max="14622" width="8.7109375" style="70" customWidth="1"/>
    <col min="14623" max="14848" width="9.140625" style="70"/>
    <col min="14849" max="14849" width="6.7109375" style="70" customWidth="1"/>
    <col min="14850" max="14850" width="3.7109375" style="70" customWidth="1"/>
    <col min="14851" max="14851" width="13" style="70" customWidth="1"/>
    <col min="14852" max="14852" width="51.85546875" style="70" customWidth="1"/>
    <col min="14853" max="14853" width="11.28515625" style="70" customWidth="1"/>
    <col min="14854" max="14854" width="7.28515625" style="70" customWidth="1"/>
    <col min="14855" max="14855" width="8.7109375" style="70" customWidth="1"/>
    <col min="14856" max="14858" width="9.7109375" style="70" customWidth="1"/>
    <col min="14859" max="14859" width="7.42578125" style="70" customWidth="1"/>
    <col min="14860" max="14860" width="8.28515625" style="70" customWidth="1"/>
    <col min="14861" max="14861" width="7.140625" style="70" customWidth="1"/>
    <col min="14862" max="14862" width="7" style="70" customWidth="1"/>
    <col min="14863" max="14863" width="3.5703125" style="70" customWidth="1"/>
    <col min="14864" max="14864" width="12.7109375" style="70" customWidth="1"/>
    <col min="14865" max="14867" width="11.28515625" style="70" customWidth="1"/>
    <col min="14868" max="14868" width="10.5703125" style="70" customWidth="1"/>
    <col min="14869" max="14869" width="10.28515625" style="70" customWidth="1"/>
    <col min="14870" max="14870" width="5.7109375" style="70" customWidth="1"/>
    <col min="14871" max="14873" width="9.140625" style="70"/>
    <col min="14874" max="14874" width="7.5703125" style="70" customWidth="1"/>
    <col min="14875" max="14875" width="24.85546875" style="70" customWidth="1"/>
    <col min="14876" max="14876" width="4.28515625" style="70" customWidth="1"/>
    <col min="14877" max="14877" width="8.28515625" style="70" customWidth="1"/>
    <col min="14878" max="14878" width="8.7109375" style="70" customWidth="1"/>
    <col min="14879" max="15104" width="9.140625" style="70"/>
    <col min="15105" max="15105" width="6.7109375" style="70" customWidth="1"/>
    <col min="15106" max="15106" width="3.7109375" style="70" customWidth="1"/>
    <col min="15107" max="15107" width="13" style="70" customWidth="1"/>
    <col min="15108" max="15108" width="51.85546875" style="70" customWidth="1"/>
    <col min="15109" max="15109" width="11.28515625" style="70" customWidth="1"/>
    <col min="15110" max="15110" width="7.28515625" style="70" customWidth="1"/>
    <col min="15111" max="15111" width="8.7109375" style="70" customWidth="1"/>
    <col min="15112" max="15114" width="9.7109375" style="70" customWidth="1"/>
    <col min="15115" max="15115" width="7.42578125" style="70" customWidth="1"/>
    <col min="15116" max="15116" width="8.28515625" style="70" customWidth="1"/>
    <col min="15117" max="15117" width="7.140625" style="70" customWidth="1"/>
    <col min="15118" max="15118" width="7" style="70" customWidth="1"/>
    <col min="15119" max="15119" width="3.5703125" style="70" customWidth="1"/>
    <col min="15120" max="15120" width="12.7109375" style="70" customWidth="1"/>
    <col min="15121" max="15123" width="11.28515625" style="70" customWidth="1"/>
    <col min="15124" max="15124" width="10.5703125" style="70" customWidth="1"/>
    <col min="15125" max="15125" width="10.28515625" style="70" customWidth="1"/>
    <col min="15126" max="15126" width="5.7109375" style="70" customWidth="1"/>
    <col min="15127" max="15129" width="9.140625" style="70"/>
    <col min="15130" max="15130" width="7.5703125" style="70" customWidth="1"/>
    <col min="15131" max="15131" width="24.85546875" style="70" customWidth="1"/>
    <col min="15132" max="15132" width="4.28515625" style="70" customWidth="1"/>
    <col min="15133" max="15133" width="8.28515625" style="70" customWidth="1"/>
    <col min="15134" max="15134" width="8.7109375" style="70" customWidth="1"/>
    <col min="15135" max="15360" width="9.140625" style="70"/>
    <col min="15361" max="15361" width="6.7109375" style="70" customWidth="1"/>
    <col min="15362" max="15362" width="3.7109375" style="70" customWidth="1"/>
    <col min="15363" max="15363" width="13" style="70" customWidth="1"/>
    <col min="15364" max="15364" width="51.85546875" style="70" customWidth="1"/>
    <col min="15365" max="15365" width="11.28515625" style="70" customWidth="1"/>
    <col min="15366" max="15366" width="7.28515625" style="70" customWidth="1"/>
    <col min="15367" max="15367" width="8.7109375" style="70" customWidth="1"/>
    <col min="15368" max="15370" width="9.7109375" style="70" customWidth="1"/>
    <col min="15371" max="15371" width="7.42578125" style="70" customWidth="1"/>
    <col min="15372" max="15372" width="8.28515625" style="70" customWidth="1"/>
    <col min="15373" max="15373" width="7.140625" style="70" customWidth="1"/>
    <col min="15374" max="15374" width="7" style="70" customWidth="1"/>
    <col min="15375" max="15375" width="3.5703125" style="70" customWidth="1"/>
    <col min="15376" max="15376" width="12.7109375" style="70" customWidth="1"/>
    <col min="15377" max="15379" width="11.28515625" style="70" customWidth="1"/>
    <col min="15380" max="15380" width="10.5703125" style="70" customWidth="1"/>
    <col min="15381" max="15381" width="10.28515625" style="70" customWidth="1"/>
    <col min="15382" max="15382" width="5.7109375" style="70" customWidth="1"/>
    <col min="15383" max="15385" width="9.140625" style="70"/>
    <col min="15386" max="15386" width="7.5703125" style="70" customWidth="1"/>
    <col min="15387" max="15387" width="24.85546875" style="70" customWidth="1"/>
    <col min="15388" max="15388" width="4.28515625" style="70" customWidth="1"/>
    <col min="15389" max="15389" width="8.28515625" style="70" customWidth="1"/>
    <col min="15390" max="15390" width="8.7109375" style="70" customWidth="1"/>
    <col min="15391" max="15616" width="9.140625" style="70"/>
    <col min="15617" max="15617" width="6.7109375" style="70" customWidth="1"/>
    <col min="15618" max="15618" width="3.7109375" style="70" customWidth="1"/>
    <col min="15619" max="15619" width="13" style="70" customWidth="1"/>
    <col min="15620" max="15620" width="51.85546875" style="70" customWidth="1"/>
    <col min="15621" max="15621" width="11.28515625" style="70" customWidth="1"/>
    <col min="15622" max="15622" width="7.28515625" style="70" customWidth="1"/>
    <col min="15623" max="15623" width="8.7109375" style="70" customWidth="1"/>
    <col min="15624" max="15626" width="9.7109375" style="70" customWidth="1"/>
    <col min="15627" max="15627" width="7.42578125" style="70" customWidth="1"/>
    <col min="15628" max="15628" width="8.28515625" style="70" customWidth="1"/>
    <col min="15629" max="15629" width="7.140625" style="70" customWidth="1"/>
    <col min="15630" max="15630" width="7" style="70" customWidth="1"/>
    <col min="15631" max="15631" width="3.5703125" style="70" customWidth="1"/>
    <col min="15632" max="15632" width="12.7109375" style="70" customWidth="1"/>
    <col min="15633" max="15635" width="11.28515625" style="70" customWidth="1"/>
    <col min="15636" max="15636" width="10.5703125" style="70" customWidth="1"/>
    <col min="15637" max="15637" width="10.28515625" style="70" customWidth="1"/>
    <col min="15638" max="15638" width="5.7109375" style="70" customWidth="1"/>
    <col min="15639" max="15641" width="9.140625" style="70"/>
    <col min="15642" max="15642" width="7.5703125" style="70" customWidth="1"/>
    <col min="15643" max="15643" width="24.85546875" style="70" customWidth="1"/>
    <col min="15644" max="15644" width="4.28515625" style="70" customWidth="1"/>
    <col min="15645" max="15645" width="8.28515625" style="70" customWidth="1"/>
    <col min="15646" max="15646" width="8.7109375" style="70" customWidth="1"/>
    <col min="15647" max="15872" width="9.140625" style="70"/>
    <col min="15873" max="15873" width="6.7109375" style="70" customWidth="1"/>
    <col min="15874" max="15874" width="3.7109375" style="70" customWidth="1"/>
    <col min="15875" max="15875" width="13" style="70" customWidth="1"/>
    <col min="15876" max="15876" width="51.85546875" style="70" customWidth="1"/>
    <col min="15877" max="15877" width="11.28515625" style="70" customWidth="1"/>
    <col min="15878" max="15878" width="7.28515625" style="70" customWidth="1"/>
    <col min="15879" max="15879" width="8.7109375" style="70" customWidth="1"/>
    <col min="15880" max="15882" width="9.7109375" style="70" customWidth="1"/>
    <col min="15883" max="15883" width="7.42578125" style="70" customWidth="1"/>
    <col min="15884" max="15884" width="8.28515625" style="70" customWidth="1"/>
    <col min="15885" max="15885" width="7.140625" style="70" customWidth="1"/>
    <col min="15886" max="15886" width="7" style="70" customWidth="1"/>
    <col min="15887" max="15887" width="3.5703125" style="70" customWidth="1"/>
    <col min="15888" max="15888" width="12.7109375" style="70" customWidth="1"/>
    <col min="15889" max="15891" width="11.28515625" style="70" customWidth="1"/>
    <col min="15892" max="15892" width="10.5703125" style="70" customWidth="1"/>
    <col min="15893" max="15893" width="10.28515625" style="70" customWidth="1"/>
    <col min="15894" max="15894" width="5.7109375" style="70" customWidth="1"/>
    <col min="15895" max="15897" width="9.140625" style="70"/>
    <col min="15898" max="15898" width="7.5703125" style="70" customWidth="1"/>
    <col min="15899" max="15899" width="24.85546875" style="70" customWidth="1"/>
    <col min="15900" max="15900" width="4.28515625" style="70" customWidth="1"/>
    <col min="15901" max="15901" width="8.28515625" style="70" customWidth="1"/>
    <col min="15902" max="15902" width="8.7109375" style="70" customWidth="1"/>
    <col min="15903" max="16128" width="9.140625" style="70"/>
    <col min="16129" max="16129" width="6.7109375" style="70" customWidth="1"/>
    <col min="16130" max="16130" width="3.7109375" style="70" customWidth="1"/>
    <col min="16131" max="16131" width="13" style="70" customWidth="1"/>
    <col min="16132" max="16132" width="51.85546875" style="70" customWidth="1"/>
    <col min="16133" max="16133" width="11.28515625" style="70" customWidth="1"/>
    <col min="16134" max="16134" width="7.28515625" style="70" customWidth="1"/>
    <col min="16135" max="16135" width="8.7109375" style="70" customWidth="1"/>
    <col min="16136" max="16138" width="9.7109375" style="70" customWidth="1"/>
    <col min="16139" max="16139" width="7.42578125" style="70" customWidth="1"/>
    <col min="16140" max="16140" width="8.28515625" style="70" customWidth="1"/>
    <col min="16141" max="16141" width="7.140625" style="70" customWidth="1"/>
    <col min="16142" max="16142" width="7" style="70" customWidth="1"/>
    <col min="16143" max="16143" width="3.5703125" style="70" customWidth="1"/>
    <col min="16144" max="16144" width="12.7109375" style="70" customWidth="1"/>
    <col min="16145" max="16147" width="11.28515625" style="70" customWidth="1"/>
    <col min="16148" max="16148" width="10.5703125" style="70" customWidth="1"/>
    <col min="16149" max="16149" width="10.28515625" style="70" customWidth="1"/>
    <col min="16150" max="16150" width="5.7109375" style="70" customWidth="1"/>
    <col min="16151" max="16153" width="9.140625" style="70"/>
    <col min="16154" max="16154" width="7.5703125" style="70" customWidth="1"/>
    <col min="16155" max="16155" width="24.85546875" style="70" customWidth="1"/>
    <col min="16156" max="16156" width="4.28515625" style="70" customWidth="1"/>
    <col min="16157" max="16157" width="8.28515625" style="70" customWidth="1"/>
    <col min="16158" max="16158" width="8.7109375" style="70" customWidth="1"/>
    <col min="16159" max="16384" width="9.140625" style="70"/>
  </cols>
  <sheetData>
    <row r="1" spans="1:34" x14ac:dyDescent="0.25">
      <c r="A1" s="61" t="s">
        <v>320</v>
      </c>
    </row>
    <row r="2" spans="1:34" x14ac:dyDescent="0.25">
      <c r="A2" s="61"/>
    </row>
    <row r="4" spans="1:34" x14ac:dyDescent="0.25">
      <c r="A4" s="71" t="s">
        <v>49</v>
      </c>
      <c r="B4" s="70"/>
      <c r="C4" s="70"/>
      <c r="D4" s="70"/>
      <c r="E4" s="70"/>
      <c r="F4" s="70"/>
      <c r="G4" s="72"/>
      <c r="H4" s="70"/>
      <c r="I4" s="71" t="s">
        <v>50</v>
      </c>
      <c r="J4" s="72"/>
      <c r="K4" s="73"/>
      <c r="L4" s="70"/>
      <c r="M4" s="70"/>
      <c r="N4" s="70"/>
      <c r="O4" s="70"/>
      <c r="P4" s="70"/>
      <c r="Q4" s="74"/>
      <c r="R4" s="74"/>
      <c r="S4" s="74"/>
      <c r="T4" s="70"/>
      <c r="U4" s="70"/>
      <c r="V4" s="70"/>
      <c r="W4" s="70"/>
      <c r="X4" s="70"/>
      <c r="Y4" s="70"/>
      <c r="Z4" s="75" t="s">
        <v>51</v>
      </c>
      <c r="AA4" s="75" t="s">
        <v>52</v>
      </c>
      <c r="AB4" s="76" t="s">
        <v>53</v>
      </c>
      <c r="AC4" s="76" t="s">
        <v>54</v>
      </c>
      <c r="AD4" s="76" t="s">
        <v>55</v>
      </c>
      <c r="AE4" s="70"/>
      <c r="AF4" s="70"/>
      <c r="AG4" s="70"/>
      <c r="AH4" s="70"/>
    </row>
    <row r="5" spans="1:34" x14ac:dyDescent="0.25">
      <c r="A5" s="71" t="s">
        <v>56</v>
      </c>
      <c r="B5" s="70"/>
      <c r="C5" s="70"/>
      <c r="D5" s="70"/>
      <c r="E5" s="70"/>
      <c r="F5" s="70"/>
      <c r="G5" s="72"/>
      <c r="H5" s="77"/>
      <c r="I5" s="71" t="s">
        <v>57</v>
      </c>
      <c r="J5" s="72"/>
      <c r="K5" s="73"/>
      <c r="L5" s="70"/>
      <c r="M5" s="70"/>
      <c r="N5" s="70"/>
      <c r="O5" s="70"/>
      <c r="P5" s="70"/>
      <c r="Q5" s="74"/>
      <c r="R5" s="74"/>
      <c r="S5" s="74"/>
      <c r="T5" s="70"/>
      <c r="U5" s="70"/>
      <c r="V5" s="70"/>
      <c r="W5" s="70"/>
      <c r="X5" s="70"/>
      <c r="Y5" s="70"/>
      <c r="Z5" s="75" t="s">
        <v>58</v>
      </c>
      <c r="AA5" s="78" t="s">
        <v>59</v>
      </c>
      <c r="AB5" s="79" t="s">
        <v>60</v>
      </c>
      <c r="AC5" s="79"/>
      <c r="AD5" s="78"/>
      <c r="AE5" s="70"/>
      <c r="AF5" s="70"/>
      <c r="AG5" s="70"/>
      <c r="AH5" s="70"/>
    </row>
    <row r="6" spans="1:34" x14ac:dyDescent="0.25">
      <c r="A6" s="71" t="s">
        <v>61</v>
      </c>
      <c r="B6" s="70"/>
      <c r="C6" s="70"/>
      <c r="D6" s="70"/>
      <c r="E6" s="70"/>
      <c r="F6" s="70"/>
      <c r="G6" s="72"/>
      <c r="H6" s="70"/>
      <c r="I6" s="71" t="s">
        <v>62</v>
      </c>
      <c r="J6" s="72"/>
      <c r="K6" s="73"/>
      <c r="L6" s="70"/>
      <c r="M6" s="70"/>
      <c r="N6" s="70"/>
      <c r="O6" s="70"/>
      <c r="P6" s="70"/>
      <c r="Q6" s="74"/>
      <c r="R6" s="74"/>
      <c r="S6" s="74"/>
      <c r="T6" s="70"/>
      <c r="U6" s="70"/>
      <c r="V6" s="70"/>
      <c r="W6" s="70"/>
      <c r="X6" s="70"/>
      <c r="Y6" s="70"/>
      <c r="Z6" s="75" t="s">
        <v>63</v>
      </c>
      <c r="AA6" s="78" t="s">
        <v>64</v>
      </c>
      <c r="AB6" s="79" t="s">
        <v>60</v>
      </c>
      <c r="AC6" s="79" t="s">
        <v>65</v>
      </c>
      <c r="AD6" s="78" t="s">
        <v>66</v>
      </c>
      <c r="AE6" s="70"/>
      <c r="AF6" s="70"/>
      <c r="AG6" s="70"/>
      <c r="AH6" s="70"/>
    </row>
    <row r="7" spans="1:34" x14ac:dyDescent="0.25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4"/>
      <c r="R7" s="74"/>
      <c r="S7" s="74"/>
      <c r="T7" s="70"/>
      <c r="U7" s="70"/>
      <c r="V7" s="70"/>
      <c r="W7" s="70"/>
      <c r="X7" s="70"/>
      <c r="Y7" s="70"/>
      <c r="Z7" s="75" t="s">
        <v>67</v>
      </c>
      <c r="AA7" s="78" t="s">
        <v>68</v>
      </c>
      <c r="AB7" s="79" t="s">
        <v>60</v>
      </c>
      <c r="AC7" s="79"/>
      <c r="AD7" s="78"/>
      <c r="AE7" s="70"/>
      <c r="AF7" s="70"/>
      <c r="AG7" s="70"/>
      <c r="AH7" s="70"/>
    </row>
    <row r="8" spans="1:34" x14ac:dyDescent="0.25">
      <c r="A8" s="71" t="s">
        <v>69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4"/>
      <c r="R8" s="74"/>
      <c r="S8" s="74"/>
      <c r="T8" s="70"/>
      <c r="U8" s="70"/>
      <c r="V8" s="70"/>
      <c r="W8" s="70"/>
      <c r="X8" s="70"/>
      <c r="Y8" s="70"/>
      <c r="Z8" s="75" t="s">
        <v>70</v>
      </c>
      <c r="AA8" s="78" t="s">
        <v>64</v>
      </c>
      <c r="AB8" s="79" t="s">
        <v>60</v>
      </c>
      <c r="AC8" s="79" t="s">
        <v>65</v>
      </c>
      <c r="AD8" s="78" t="s">
        <v>66</v>
      </c>
      <c r="AE8" s="70"/>
      <c r="AF8" s="70"/>
      <c r="AG8" s="70"/>
      <c r="AH8" s="70"/>
    </row>
    <row r="9" spans="1:34" x14ac:dyDescent="0.25">
      <c r="A9" s="71" t="s">
        <v>71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4"/>
      <c r="R9" s="74"/>
      <c r="S9" s="74"/>
      <c r="T9" s="70"/>
      <c r="U9" s="70"/>
      <c r="V9" s="70"/>
      <c r="W9" s="70"/>
      <c r="X9" s="70"/>
      <c r="Y9" s="70"/>
      <c r="Z9" s="77"/>
      <c r="AA9" s="77"/>
      <c r="AB9" s="70"/>
      <c r="AC9" s="70"/>
      <c r="AD9" s="70"/>
      <c r="AE9" s="70"/>
      <c r="AF9" s="70"/>
      <c r="AG9" s="70"/>
      <c r="AH9" s="70"/>
    </row>
    <row r="10" spans="1:34" x14ac:dyDescent="0.25">
      <c r="A10" s="71" t="s">
        <v>72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4"/>
      <c r="R10" s="74"/>
      <c r="S10" s="74"/>
      <c r="T10" s="70"/>
      <c r="U10" s="70"/>
      <c r="V10" s="70"/>
      <c r="W10" s="70"/>
      <c r="X10" s="70"/>
      <c r="Y10" s="70"/>
      <c r="Z10" s="77"/>
      <c r="AA10" s="77"/>
      <c r="AB10" s="70"/>
      <c r="AC10" s="70"/>
      <c r="AD10" s="70"/>
      <c r="AE10" s="70"/>
      <c r="AF10" s="70"/>
      <c r="AG10" s="70"/>
      <c r="AH10" s="70"/>
    </row>
    <row r="11" spans="1:34" ht="13.5" x14ac:dyDescent="0.25">
      <c r="A11" s="70" t="s">
        <v>73</v>
      </c>
      <c r="B11" s="80"/>
      <c r="C11" s="81"/>
      <c r="D11" s="82" t="str">
        <f>CONCATENATE(AA5," ",AB5," ",AC5," ",AD5)</f>
        <v xml:space="preserve">Prehľad rozpočtových nákladov v EUR  </v>
      </c>
      <c r="E11" s="74"/>
      <c r="F11" s="70"/>
      <c r="G11" s="72"/>
      <c r="H11" s="72"/>
      <c r="I11" s="72"/>
      <c r="J11" s="72"/>
      <c r="K11" s="73"/>
      <c r="L11" s="73"/>
      <c r="M11" s="74"/>
      <c r="N11" s="74"/>
      <c r="O11" s="70"/>
      <c r="P11" s="70"/>
      <c r="Q11" s="74"/>
      <c r="R11" s="74"/>
      <c r="S11" s="74"/>
      <c r="T11" s="70"/>
      <c r="U11" s="70"/>
      <c r="V11" s="70"/>
      <c r="W11" s="70"/>
      <c r="X11" s="70"/>
      <c r="Y11" s="70"/>
      <c r="Z11" s="77"/>
      <c r="AA11" s="77"/>
      <c r="AB11" s="70"/>
      <c r="AC11" s="70"/>
      <c r="AD11" s="70"/>
      <c r="AE11" s="70"/>
      <c r="AF11" s="70"/>
      <c r="AG11" s="70"/>
      <c r="AH11" s="70"/>
    </row>
    <row r="12" spans="1:34" x14ac:dyDescent="0.25">
      <c r="A12" s="83" t="s">
        <v>74</v>
      </c>
      <c r="B12" s="83" t="s">
        <v>75</v>
      </c>
      <c r="C12" s="83" t="s">
        <v>76</v>
      </c>
      <c r="D12" s="83" t="s">
        <v>77</v>
      </c>
      <c r="E12" s="83" t="s">
        <v>48</v>
      </c>
      <c r="F12" s="83" t="s">
        <v>78</v>
      </c>
      <c r="G12" s="83" t="s">
        <v>79</v>
      </c>
      <c r="H12" s="83" t="s">
        <v>80</v>
      </c>
      <c r="I12" s="83" t="s">
        <v>81</v>
      </c>
      <c r="J12" s="83" t="s">
        <v>20</v>
      </c>
      <c r="K12" s="84" t="s">
        <v>82</v>
      </c>
      <c r="L12" s="85"/>
      <c r="M12" s="86" t="s">
        <v>83</v>
      </c>
      <c r="N12" s="85"/>
      <c r="O12" s="83" t="s">
        <v>84</v>
      </c>
      <c r="P12" s="87" t="s">
        <v>85</v>
      </c>
      <c r="Q12" s="88" t="s">
        <v>48</v>
      </c>
      <c r="R12" s="88" t="s">
        <v>48</v>
      </c>
      <c r="S12" s="87" t="s">
        <v>48</v>
      </c>
      <c r="T12" s="89" t="s">
        <v>86</v>
      </c>
      <c r="U12" s="89" t="s">
        <v>87</v>
      </c>
      <c r="V12" s="89" t="s">
        <v>88</v>
      </c>
      <c r="W12" s="90" t="s">
        <v>89</v>
      </c>
      <c r="X12" s="90" t="s">
        <v>90</v>
      </c>
      <c r="Y12" s="90" t="s">
        <v>91</v>
      </c>
      <c r="Z12" s="91" t="s">
        <v>92</v>
      </c>
      <c r="AA12" s="91" t="s">
        <v>93</v>
      </c>
      <c r="AB12" s="70"/>
      <c r="AC12" s="70"/>
      <c r="AD12" s="70"/>
      <c r="AE12" s="70"/>
      <c r="AF12" s="70"/>
      <c r="AG12" s="70"/>
      <c r="AH12" s="70"/>
    </row>
    <row r="13" spans="1:34" x14ac:dyDescent="0.25">
      <c r="A13" s="92" t="s">
        <v>94</v>
      </c>
      <c r="B13" s="92" t="s">
        <v>95</v>
      </c>
      <c r="C13" s="93"/>
      <c r="D13" s="92" t="s">
        <v>96</v>
      </c>
      <c r="E13" s="92" t="s">
        <v>97</v>
      </c>
      <c r="F13" s="92" t="s">
        <v>98</v>
      </c>
      <c r="G13" s="92" t="s">
        <v>99</v>
      </c>
      <c r="H13" s="92"/>
      <c r="I13" s="92" t="s">
        <v>100</v>
      </c>
      <c r="J13" s="92"/>
      <c r="K13" s="92" t="s">
        <v>79</v>
      </c>
      <c r="L13" s="92" t="s">
        <v>20</v>
      </c>
      <c r="M13" s="94" t="s">
        <v>79</v>
      </c>
      <c r="N13" s="92" t="s">
        <v>20</v>
      </c>
      <c r="O13" s="92" t="s">
        <v>101</v>
      </c>
      <c r="P13" s="95"/>
      <c r="Q13" s="96" t="s">
        <v>102</v>
      </c>
      <c r="R13" s="96" t="s">
        <v>103</v>
      </c>
      <c r="S13" s="95" t="s">
        <v>104</v>
      </c>
      <c r="T13" s="89" t="s">
        <v>105</v>
      </c>
      <c r="U13" s="89" t="s">
        <v>106</v>
      </c>
      <c r="V13" s="89" t="s">
        <v>107</v>
      </c>
      <c r="W13" s="74"/>
      <c r="X13" s="70"/>
      <c r="Y13" s="70"/>
      <c r="Z13" s="91" t="s">
        <v>108</v>
      </c>
      <c r="AA13" s="91" t="s">
        <v>94</v>
      </c>
      <c r="AB13" s="70"/>
      <c r="AC13" s="70"/>
      <c r="AD13" s="70"/>
      <c r="AE13" s="70"/>
      <c r="AF13" s="70"/>
      <c r="AG13" s="70"/>
      <c r="AH13" s="70"/>
    </row>
    <row r="14" spans="1:34" x14ac:dyDescent="0.25">
      <c r="A14" s="97">
        <v>1</v>
      </c>
      <c r="B14" s="62" t="s">
        <v>109</v>
      </c>
      <c r="C14" s="63" t="s">
        <v>110</v>
      </c>
      <c r="D14" s="64" t="s">
        <v>111</v>
      </c>
      <c r="E14" s="65">
        <v>685</v>
      </c>
      <c r="F14" s="98" t="s">
        <v>112</v>
      </c>
      <c r="G14" s="65">
        <v>6.65</v>
      </c>
    </row>
    <row r="15" spans="1:34" x14ac:dyDescent="0.25">
      <c r="A15" s="97">
        <v>2</v>
      </c>
      <c r="B15" s="62" t="s">
        <v>113</v>
      </c>
      <c r="C15" s="63" t="s">
        <v>114</v>
      </c>
      <c r="D15" s="64" t="s">
        <v>115</v>
      </c>
      <c r="E15" s="65">
        <v>685</v>
      </c>
      <c r="F15" s="90" t="s">
        <v>112</v>
      </c>
      <c r="G15" s="65">
        <v>1.27</v>
      </c>
    </row>
    <row r="16" spans="1:34" x14ac:dyDescent="0.25">
      <c r="A16" s="97">
        <v>3</v>
      </c>
      <c r="B16" s="62" t="s">
        <v>116</v>
      </c>
      <c r="C16" s="63" t="s">
        <v>117</v>
      </c>
      <c r="D16" s="64" t="s">
        <v>118</v>
      </c>
      <c r="E16" s="65">
        <v>685</v>
      </c>
      <c r="F16" s="90" t="s">
        <v>112</v>
      </c>
      <c r="G16" s="65">
        <v>1.44</v>
      </c>
    </row>
    <row r="17" spans="1:34" x14ac:dyDescent="0.25">
      <c r="A17" s="97"/>
      <c r="F17" s="90"/>
      <c r="G17" s="65"/>
    </row>
    <row r="18" spans="1:34" x14ac:dyDescent="0.25">
      <c r="A18" s="97"/>
    </row>
    <row r="19" spans="1:34" x14ac:dyDescent="0.25">
      <c r="A19" s="97"/>
      <c r="F19" s="90"/>
      <c r="G19" s="65"/>
    </row>
    <row r="20" spans="1:34" s="67" customFormat="1" x14ac:dyDescent="0.25">
      <c r="A20" s="97"/>
      <c r="B20" s="62"/>
      <c r="C20" s="63"/>
      <c r="D20" s="64"/>
      <c r="E20" s="99"/>
      <c r="F20" s="100"/>
      <c r="G20" s="65"/>
      <c r="H20" s="70"/>
      <c r="K20" s="68"/>
      <c r="L20" s="68"/>
      <c r="M20" s="65"/>
      <c r="N20" s="65"/>
      <c r="O20" s="66"/>
      <c r="P20" s="66"/>
      <c r="Q20" s="65"/>
      <c r="R20" s="65"/>
      <c r="S20" s="65"/>
      <c r="T20" s="69"/>
      <c r="U20" s="69"/>
      <c r="V20" s="69"/>
      <c r="W20" s="65"/>
      <c r="X20" s="66"/>
      <c r="Y20" s="66"/>
      <c r="Z20" s="63"/>
      <c r="AA20" s="63"/>
      <c r="AB20" s="66"/>
      <c r="AC20" s="66"/>
      <c r="AD20" s="66"/>
      <c r="AE20" s="66"/>
      <c r="AF20" s="66"/>
      <c r="AG20" s="66"/>
      <c r="AH20" s="66"/>
    </row>
    <row r="21" spans="1:34" s="67" customFormat="1" x14ac:dyDescent="0.25">
      <c r="A21" s="97"/>
      <c r="B21" s="62"/>
      <c r="C21" s="63"/>
      <c r="D21" s="64"/>
      <c r="E21" s="99"/>
      <c r="F21" s="100"/>
      <c r="G21" s="65"/>
      <c r="H21" s="70"/>
      <c r="K21" s="68"/>
      <c r="L21" s="68"/>
      <c r="M21" s="65"/>
      <c r="N21" s="65"/>
      <c r="O21" s="66"/>
      <c r="P21" s="66"/>
      <c r="Q21" s="65"/>
      <c r="R21" s="65"/>
      <c r="S21" s="65"/>
      <c r="T21" s="69"/>
      <c r="U21" s="69"/>
      <c r="V21" s="69"/>
      <c r="W21" s="65"/>
      <c r="X21" s="66"/>
      <c r="Y21" s="66"/>
      <c r="Z21" s="63"/>
      <c r="AA21" s="63"/>
      <c r="AB21" s="66"/>
      <c r="AC21" s="66"/>
      <c r="AD21" s="66"/>
      <c r="AE21" s="66"/>
      <c r="AF21" s="66"/>
      <c r="AG21" s="66"/>
      <c r="AH21" s="66"/>
    </row>
    <row r="22" spans="1:34" s="67" customFormat="1" x14ac:dyDescent="0.25">
      <c r="A22" s="97"/>
      <c r="B22" s="62"/>
      <c r="C22" s="64"/>
      <c r="D22" s="101"/>
      <c r="E22" s="99"/>
      <c r="F22" s="102"/>
      <c r="G22" s="65"/>
      <c r="H22" s="70"/>
      <c r="K22" s="68"/>
      <c r="L22" s="68"/>
      <c r="M22" s="65"/>
      <c r="N22" s="65"/>
      <c r="O22" s="66"/>
      <c r="P22" s="66"/>
      <c r="Q22" s="65"/>
      <c r="R22" s="65"/>
      <c r="S22" s="65"/>
      <c r="T22" s="69"/>
      <c r="U22" s="69"/>
      <c r="V22" s="69"/>
      <c r="W22" s="65"/>
      <c r="X22" s="66"/>
      <c r="Y22" s="66"/>
      <c r="Z22" s="63"/>
      <c r="AA22" s="63"/>
      <c r="AB22" s="66"/>
      <c r="AC22" s="66"/>
      <c r="AD22" s="66"/>
      <c r="AE22" s="66"/>
      <c r="AF22" s="66"/>
      <c r="AG22" s="66"/>
      <c r="AH22" s="66"/>
    </row>
    <row r="23" spans="1:34" s="67" customFormat="1" x14ac:dyDescent="0.25">
      <c r="A23" s="97"/>
      <c r="B23" s="62"/>
      <c r="C23" s="64"/>
      <c r="D23" s="101"/>
      <c r="E23" s="99"/>
      <c r="F23" s="102"/>
      <c r="G23" s="65"/>
      <c r="H23" s="70"/>
      <c r="K23" s="68"/>
      <c r="L23" s="68"/>
      <c r="M23" s="65"/>
      <c r="N23" s="65"/>
      <c r="O23" s="66"/>
      <c r="P23" s="66"/>
      <c r="Q23" s="65"/>
      <c r="R23" s="65"/>
      <c r="S23" s="65"/>
      <c r="T23" s="69"/>
      <c r="U23" s="69"/>
      <c r="V23" s="69"/>
      <c r="W23" s="65"/>
      <c r="X23" s="66"/>
      <c r="Y23" s="66"/>
      <c r="Z23" s="63"/>
      <c r="AA23" s="63"/>
      <c r="AB23" s="66"/>
      <c r="AC23" s="66"/>
      <c r="AD23" s="66"/>
      <c r="AE23" s="66"/>
      <c r="AF23" s="66"/>
      <c r="AG23" s="66"/>
      <c r="AH23" s="66"/>
    </row>
    <row r="24" spans="1:34" s="67" customFormat="1" x14ac:dyDescent="0.25">
      <c r="A24" s="97"/>
      <c r="B24" s="62"/>
      <c r="C24" s="64"/>
      <c r="D24" s="101"/>
      <c r="E24" s="99"/>
      <c r="F24" s="102"/>
      <c r="G24" s="65"/>
      <c r="H24" s="70"/>
      <c r="K24" s="68"/>
      <c r="L24" s="68"/>
      <c r="M24" s="65"/>
      <c r="N24" s="65"/>
      <c r="O24" s="66"/>
      <c r="P24" s="66"/>
      <c r="Q24" s="65"/>
      <c r="R24" s="65"/>
      <c r="S24" s="65"/>
      <c r="T24" s="69"/>
      <c r="U24" s="69"/>
      <c r="V24" s="69"/>
      <c r="W24" s="65"/>
      <c r="X24" s="66"/>
      <c r="Y24" s="66"/>
      <c r="Z24" s="63"/>
      <c r="AA24" s="63"/>
      <c r="AB24" s="66"/>
      <c r="AC24" s="66"/>
      <c r="AD24" s="66"/>
      <c r="AE24" s="66"/>
      <c r="AF24" s="66"/>
      <c r="AG24" s="66"/>
      <c r="AH24" s="66"/>
    </row>
    <row r="25" spans="1:34" s="67" customFormat="1" x14ac:dyDescent="0.25">
      <c r="A25" s="97"/>
      <c r="B25" s="62"/>
      <c r="C25" s="64"/>
      <c r="D25" s="101"/>
      <c r="E25" s="99"/>
      <c r="F25" s="102"/>
      <c r="G25" s="103"/>
      <c r="H25" s="70"/>
      <c r="K25" s="68"/>
      <c r="L25" s="68"/>
      <c r="M25" s="65"/>
      <c r="N25" s="65"/>
      <c r="O25" s="66"/>
      <c r="P25" s="66"/>
      <c r="Q25" s="65"/>
      <c r="R25" s="65"/>
      <c r="S25" s="65"/>
      <c r="T25" s="69"/>
      <c r="U25" s="69"/>
      <c r="V25" s="69"/>
      <c r="W25" s="65"/>
      <c r="X25" s="66"/>
      <c r="Y25" s="66"/>
      <c r="Z25" s="63"/>
      <c r="AA25" s="63"/>
      <c r="AB25" s="66"/>
      <c r="AC25" s="66"/>
      <c r="AD25" s="66"/>
      <c r="AE25" s="66"/>
      <c r="AF25" s="66"/>
      <c r="AG25" s="66"/>
      <c r="AH25" s="66"/>
    </row>
    <row r="26" spans="1:34" s="67" customFormat="1" x14ac:dyDescent="0.25">
      <c r="A26" s="97"/>
      <c r="B26" s="62"/>
      <c r="C26" s="64"/>
      <c r="D26" s="101"/>
      <c r="E26" s="99"/>
      <c r="F26" s="102"/>
      <c r="G26" s="65"/>
      <c r="H26" s="70"/>
      <c r="K26" s="68"/>
      <c r="L26" s="68"/>
      <c r="M26" s="65"/>
      <c r="N26" s="65"/>
      <c r="O26" s="66"/>
      <c r="P26" s="66"/>
      <c r="Q26" s="65"/>
      <c r="R26" s="65"/>
      <c r="S26" s="65"/>
      <c r="T26" s="69"/>
      <c r="U26" s="69"/>
      <c r="V26" s="69"/>
      <c r="W26" s="65"/>
      <c r="X26" s="66"/>
      <c r="Y26" s="66"/>
      <c r="Z26" s="63"/>
      <c r="AA26" s="63"/>
      <c r="AB26" s="66"/>
      <c r="AC26" s="66"/>
      <c r="AD26" s="66"/>
      <c r="AE26" s="66"/>
      <c r="AF26" s="66"/>
      <c r="AG26" s="66"/>
      <c r="AH26" s="66"/>
    </row>
    <row r="27" spans="1:34" s="67" customFormat="1" x14ac:dyDescent="0.25">
      <c r="A27" s="97"/>
      <c r="B27" s="62"/>
      <c r="C27" s="64"/>
      <c r="D27" s="101"/>
      <c r="E27" s="99"/>
      <c r="F27" s="102"/>
      <c r="G27" s="65"/>
      <c r="H27" s="70"/>
      <c r="K27" s="68"/>
      <c r="L27" s="68"/>
      <c r="M27" s="65"/>
      <c r="N27" s="65"/>
      <c r="O27" s="66"/>
      <c r="P27" s="66"/>
      <c r="Q27" s="65"/>
      <c r="R27" s="65"/>
      <c r="S27" s="65"/>
      <c r="T27" s="69"/>
      <c r="U27" s="69"/>
      <c r="V27" s="69"/>
      <c r="W27" s="65"/>
      <c r="X27" s="66"/>
      <c r="Y27" s="66"/>
      <c r="Z27" s="63"/>
      <c r="AA27" s="63"/>
      <c r="AB27" s="66"/>
      <c r="AC27" s="66"/>
      <c r="AD27" s="66"/>
      <c r="AE27" s="66"/>
      <c r="AF27" s="66"/>
      <c r="AG27" s="66"/>
      <c r="AH27" s="66"/>
    </row>
    <row r="28" spans="1:34" s="67" customFormat="1" x14ac:dyDescent="0.25">
      <c r="A28" s="97"/>
      <c r="B28" s="62"/>
      <c r="C28" s="64"/>
      <c r="D28" s="101"/>
      <c r="E28" s="99"/>
      <c r="F28" s="102"/>
      <c r="G28" s="65"/>
      <c r="H28" s="70"/>
      <c r="K28" s="68"/>
      <c r="L28" s="68"/>
      <c r="M28" s="65"/>
      <c r="N28" s="65"/>
      <c r="O28" s="66"/>
      <c r="P28" s="66"/>
      <c r="Q28" s="65"/>
      <c r="R28" s="65"/>
      <c r="S28" s="65"/>
      <c r="T28" s="69"/>
      <c r="U28" s="69"/>
      <c r="V28" s="69"/>
      <c r="W28" s="65"/>
      <c r="X28" s="66"/>
      <c r="Y28" s="66"/>
      <c r="Z28" s="63"/>
      <c r="AA28" s="63"/>
      <c r="AB28" s="66"/>
      <c r="AC28" s="66"/>
      <c r="AD28" s="66"/>
      <c r="AE28" s="66"/>
      <c r="AF28" s="66"/>
      <c r="AG28" s="66"/>
      <c r="AH28" s="66"/>
    </row>
    <row r="29" spans="1:34" s="67" customFormat="1" x14ac:dyDescent="0.25">
      <c r="A29" s="97"/>
      <c r="B29" s="62"/>
      <c r="C29" s="64"/>
      <c r="D29" s="101"/>
      <c r="E29" s="99"/>
      <c r="F29" s="102"/>
      <c r="G29" s="65"/>
      <c r="H29" s="70"/>
      <c r="K29" s="68"/>
      <c r="L29" s="68"/>
      <c r="M29" s="65"/>
      <c r="N29" s="65"/>
      <c r="O29" s="66"/>
      <c r="P29" s="66"/>
      <c r="Q29" s="65"/>
      <c r="R29" s="65"/>
      <c r="S29" s="65"/>
      <c r="T29" s="69"/>
      <c r="U29" s="69"/>
      <c r="V29" s="69"/>
      <c r="W29" s="65"/>
      <c r="X29" s="66"/>
      <c r="Y29" s="66"/>
      <c r="Z29" s="63"/>
      <c r="AA29" s="63"/>
      <c r="AB29" s="66"/>
      <c r="AC29" s="66"/>
      <c r="AD29" s="66"/>
      <c r="AE29" s="66"/>
      <c r="AF29" s="66"/>
      <c r="AG29" s="66"/>
      <c r="AH29" s="66"/>
    </row>
    <row r="30" spans="1:34" s="67" customFormat="1" x14ac:dyDescent="0.25">
      <c r="A30" s="97"/>
      <c r="B30" s="62"/>
      <c r="C30" s="64"/>
      <c r="D30" s="101"/>
      <c r="E30" s="99"/>
      <c r="F30" s="102"/>
      <c r="G30" s="65"/>
      <c r="H30" s="70"/>
      <c r="K30" s="68"/>
      <c r="L30" s="68"/>
      <c r="M30" s="65"/>
      <c r="N30" s="65"/>
      <c r="O30" s="66"/>
      <c r="P30" s="66"/>
      <c r="Q30" s="65"/>
      <c r="R30" s="65"/>
      <c r="S30" s="65"/>
      <c r="T30" s="69"/>
      <c r="U30" s="69"/>
      <c r="V30" s="69"/>
      <c r="W30" s="65"/>
      <c r="X30" s="66"/>
      <c r="Y30" s="66"/>
      <c r="Z30" s="63"/>
      <c r="AA30" s="63"/>
      <c r="AB30" s="66"/>
      <c r="AC30" s="66"/>
      <c r="AD30" s="66"/>
      <c r="AE30" s="66"/>
      <c r="AF30" s="66"/>
      <c r="AG30" s="66"/>
      <c r="AH30" s="66"/>
    </row>
    <row r="31" spans="1:34" s="67" customFormat="1" x14ac:dyDescent="0.25">
      <c r="A31" s="97"/>
      <c r="B31" s="62"/>
      <c r="C31" s="63"/>
      <c r="D31" s="64"/>
      <c r="E31" s="99"/>
      <c r="F31" s="102"/>
      <c r="G31" s="65"/>
      <c r="H31" s="70"/>
      <c r="K31" s="68"/>
      <c r="L31" s="68"/>
      <c r="M31" s="65"/>
      <c r="N31" s="65"/>
      <c r="O31" s="66"/>
      <c r="P31" s="66"/>
      <c r="Q31" s="65"/>
      <c r="R31" s="65"/>
      <c r="S31" s="65"/>
      <c r="T31" s="69"/>
      <c r="U31" s="69"/>
      <c r="V31" s="69"/>
      <c r="W31" s="65"/>
      <c r="X31" s="66"/>
      <c r="Y31" s="66"/>
      <c r="Z31" s="63"/>
      <c r="AA31" s="63"/>
      <c r="AB31" s="66"/>
      <c r="AC31" s="66"/>
      <c r="AD31" s="66"/>
      <c r="AE31" s="66"/>
      <c r="AF31" s="66"/>
      <c r="AG31" s="66"/>
      <c r="AH31" s="66"/>
    </row>
    <row r="32" spans="1:34" s="67" customFormat="1" x14ac:dyDescent="0.25">
      <c r="A32" s="97"/>
      <c r="B32" s="62"/>
      <c r="C32" s="63"/>
      <c r="D32" s="64"/>
      <c r="E32" s="99"/>
      <c r="F32" s="102"/>
      <c r="G32" s="65"/>
      <c r="H32" s="70"/>
      <c r="K32" s="68"/>
      <c r="L32" s="68"/>
      <c r="M32" s="65"/>
      <c r="N32" s="65"/>
      <c r="O32" s="66"/>
      <c r="P32" s="66"/>
      <c r="Q32" s="65"/>
      <c r="R32" s="65"/>
      <c r="S32" s="65"/>
      <c r="T32" s="69"/>
      <c r="U32" s="69"/>
      <c r="V32" s="69"/>
      <c r="W32" s="65"/>
      <c r="X32" s="66"/>
      <c r="Y32" s="66"/>
      <c r="Z32" s="63"/>
      <c r="AA32" s="63"/>
      <c r="AB32" s="66"/>
      <c r="AC32" s="66"/>
      <c r="AD32" s="66"/>
      <c r="AE32" s="66"/>
      <c r="AF32" s="66"/>
      <c r="AG32" s="66"/>
      <c r="AH32" s="66"/>
    </row>
    <row r="33" spans="1:34" s="67" customFormat="1" x14ac:dyDescent="0.25">
      <c r="A33" s="97"/>
      <c r="B33" s="62"/>
      <c r="C33" s="63"/>
      <c r="D33" s="64"/>
      <c r="E33" s="99"/>
      <c r="F33" s="102"/>
      <c r="G33" s="65"/>
      <c r="H33" s="70"/>
      <c r="K33" s="68"/>
      <c r="L33" s="68"/>
      <c r="M33" s="65"/>
      <c r="N33" s="65"/>
      <c r="O33" s="66"/>
      <c r="P33" s="66"/>
      <c r="Q33" s="65"/>
      <c r="R33" s="65"/>
      <c r="S33" s="65"/>
      <c r="T33" s="69"/>
      <c r="U33" s="69"/>
      <c r="V33" s="69"/>
      <c r="W33" s="65"/>
      <c r="X33" s="66"/>
      <c r="Y33" s="66"/>
      <c r="Z33" s="63"/>
      <c r="AA33" s="63"/>
      <c r="AB33" s="66"/>
      <c r="AC33" s="66"/>
      <c r="AD33" s="66"/>
      <c r="AE33" s="66"/>
      <c r="AF33" s="66"/>
      <c r="AG33" s="66"/>
      <c r="AH33" s="66"/>
    </row>
    <row r="34" spans="1:34" s="67" customFormat="1" x14ac:dyDescent="0.25">
      <c r="A34" s="97"/>
      <c r="B34" s="62"/>
      <c r="C34" s="63"/>
      <c r="D34" s="64"/>
      <c r="E34" s="99"/>
      <c r="F34" s="102"/>
      <c r="G34" s="65"/>
      <c r="H34" s="70"/>
      <c r="K34" s="68"/>
      <c r="L34" s="68"/>
      <c r="M34" s="65"/>
      <c r="N34" s="65"/>
      <c r="O34" s="66"/>
      <c r="P34" s="66"/>
      <c r="Q34" s="65"/>
      <c r="R34" s="65"/>
      <c r="S34" s="65"/>
      <c r="T34" s="69"/>
      <c r="U34" s="69"/>
      <c r="V34" s="69"/>
      <c r="W34" s="65"/>
      <c r="X34" s="66"/>
      <c r="Y34" s="66"/>
      <c r="Z34" s="63"/>
      <c r="AA34" s="63"/>
      <c r="AB34" s="66"/>
      <c r="AC34" s="66"/>
      <c r="AD34" s="66"/>
      <c r="AE34" s="66"/>
      <c r="AF34" s="66"/>
      <c r="AG34" s="66"/>
      <c r="AH34" s="66"/>
    </row>
    <row r="35" spans="1:34" s="67" customFormat="1" x14ac:dyDescent="0.25">
      <c r="A35" s="97"/>
      <c r="B35" s="62"/>
      <c r="C35" s="63"/>
      <c r="D35" s="64"/>
      <c r="E35" s="99"/>
      <c r="F35" s="102"/>
      <c r="G35" s="65"/>
      <c r="H35" s="70"/>
      <c r="K35" s="68"/>
      <c r="L35" s="68"/>
      <c r="M35" s="65"/>
      <c r="N35" s="65"/>
      <c r="O35" s="66"/>
      <c r="P35" s="66"/>
      <c r="Q35" s="65"/>
      <c r="R35" s="65"/>
      <c r="S35" s="65"/>
      <c r="T35" s="69"/>
      <c r="U35" s="69"/>
      <c r="V35" s="69"/>
      <c r="W35" s="65"/>
      <c r="X35" s="66"/>
      <c r="Y35" s="66"/>
      <c r="Z35" s="63"/>
      <c r="AA35" s="63"/>
      <c r="AB35" s="66"/>
      <c r="AC35" s="66"/>
      <c r="AD35" s="66"/>
      <c r="AE35" s="66"/>
      <c r="AF35" s="66"/>
      <c r="AG35" s="66"/>
      <c r="AH35" s="66"/>
    </row>
    <row r="36" spans="1:34" s="67" customFormat="1" x14ac:dyDescent="0.25">
      <c r="A36" s="97"/>
      <c r="B36" s="62"/>
      <c r="C36" s="63"/>
      <c r="D36" s="64"/>
      <c r="E36" s="99"/>
      <c r="F36" s="102"/>
      <c r="G36" s="65"/>
      <c r="H36" s="70"/>
      <c r="K36" s="68"/>
      <c r="L36" s="68"/>
      <c r="M36" s="65"/>
      <c r="N36" s="65"/>
      <c r="O36" s="66"/>
      <c r="P36" s="66"/>
      <c r="Q36" s="65"/>
      <c r="R36" s="65"/>
      <c r="S36" s="65"/>
      <c r="T36" s="69"/>
      <c r="U36" s="69"/>
      <c r="V36" s="69"/>
      <c r="W36" s="65"/>
      <c r="X36" s="66"/>
      <c r="Y36" s="66"/>
      <c r="Z36" s="63"/>
      <c r="AA36" s="63"/>
      <c r="AB36" s="66"/>
      <c r="AC36" s="66"/>
      <c r="AD36" s="66"/>
      <c r="AE36" s="66"/>
      <c r="AF36" s="66"/>
      <c r="AG36" s="66"/>
      <c r="AH36" s="66"/>
    </row>
    <row r="37" spans="1:34" s="67" customFormat="1" x14ac:dyDescent="0.25">
      <c r="A37" s="97"/>
      <c r="B37" s="62"/>
      <c r="C37" s="63"/>
      <c r="D37" s="64"/>
      <c r="E37" s="99"/>
      <c r="F37" s="102"/>
      <c r="G37" s="65"/>
      <c r="H37" s="70"/>
      <c r="K37" s="68"/>
      <c r="L37" s="68"/>
      <c r="M37" s="65"/>
      <c r="N37" s="65"/>
      <c r="O37" s="66"/>
      <c r="P37" s="66"/>
      <c r="Q37" s="65"/>
      <c r="R37" s="65"/>
      <c r="S37" s="65"/>
      <c r="T37" s="69"/>
      <c r="U37" s="69"/>
      <c r="V37" s="69"/>
      <c r="W37" s="65"/>
      <c r="X37" s="66"/>
      <c r="Y37" s="66"/>
      <c r="Z37" s="63"/>
      <c r="AA37" s="63"/>
      <c r="AB37" s="66"/>
      <c r="AC37" s="66"/>
      <c r="AD37" s="66"/>
      <c r="AE37" s="66"/>
      <c r="AF37" s="66"/>
      <c r="AG37" s="66"/>
      <c r="AH37" s="66"/>
    </row>
    <row r="38" spans="1:34" s="67" customFormat="1" x14ac:dyDescent="0.25">
      <c r="A38" s="97"/>
      <c r="B38" s="62"/>
      <c r="C38" s="63"/>
      <c r="D38" s="64"/>
      <c r="E38" s="99"/>
      <c r="F38" s="102"/>
      <c r="G38" s="65"/>
      <c r="H38" s="70"/>
      <c r="K38" s="68"/>
      <c r="L38" s="68"/>
      <c r="M38" s="65"/>
      <c r="N38" s="65"/>
      <c r="O38" s="66"/>
      <c r="P38" s="66"/>
      <c r="Q38" s="65"/>
      <c r="R38" s="65"/>
      <c r="S38" s="65"/>
      <c r="T38" s="69"/>
      <c r="U38" s="69"/>
      <c r="V38" s="69"/>
      <c r="W38" s="65"/>
      <c r="X38" s="66"/>
      <c r="Y38" s="66"/>
      <c r="Z38" s="63"/>
      <c r="AA38" s="63"/>
      <c r="AB38" s="66"/>
      <c r="AC38" s="66"/>
      <c r="AD38" s="66"/>
      <c r="AE38" s="66"/>
      <c r="AF38" s="66"/>
      <c r="AG38" s="66"/>
      <c r="AH38" s="66"/>
    </row>
    <row r="39" spans="1:34" s="67" customFormat="1" x14ac:dyDescent="0.25">
      <c r="A39" s="97"/>
      <c r="B39" s="62"/>
      <c r="C39" s="63"/>
      <c r="D39" s="64"/>
      <c r="E39" s="99"/>
      <c r="F39" s="102"/>
      <c r="G39" s="65"/>
      <c r="H39" s="70"/>
      <c r="K39" s="68"/>
      <c r="L39" s="68"/>
      <c r="M39" s="65"/>
      <c r="N39" s="65"/>
      <c r="O39" s="66"/>
      <c r="P39" s="66"/>
      <c r="Q39" s="65"/>
      <c r="R39" s="65"/>
      <c r="S39" s="65"/>
      <c r="T39" s="69"/>
      <c r="U39" s="69"/>
      <c r="V39" s="69"/>
      <c r="W39" s="65"/>
      <c r="X39" s="66"/>
      <c r="Y39" s="66"/>
      <c r="Z39" s="63"/>
      <c r="AA39" s="63"/>
      <c r="AB39" s="66"/>
      <c r="AC39" s="66"/>
      <c r="AD39" s="66"/>
      <c r="AE39" s="66"/>
      <c r="AF39" s="66"/>
      <c r="AG39" s="66"/>
      <c r="AH39" s="66"/>
    </row>
    <row r="40" spans="1:34" s="67" customFormat="1" x14ac:dyDescent="0.25">
      <c r="A40" s="97"/>
      <c r="B40" s="62"/>
      <c r="C40" s="63"/>
      <c r="D40" s="64"/>
      <c r="E40" s="99"/>
      <c r="F40" s="102"/>
      <c r="G40" s="65"/>
      <c r="H40" s="70"/>
      <c r="K40" s="68"/>
      <c r="L40" s="68"/>
      <c r="M40" s="65"/>
      <c r="N40" s="65"/>
      <c r="O40" s="66"/>
      <c r="P40" s="66"/>
      <c r="Q40" s="65"/>
      <c r="R40" s="65"/>
      <c r="S40" s="65"/>
      <c r="T40" s="69"/>
      <c r="U40" s="69"/>
      <c r="V40" s="69"/>
      <c r="W40" s="65"/>
      <c r="X40" s="66"/>
      <c r="Y40" s="66"/>
      <c r="Z40" s="63"/>
      <c r="AA40" s="63"/>
      <c r="AB40" s="66"/>
      <c r="AC40" s="66"/>
      <c r="AD40" s="66"/>
      <c r="AE40" s="66"/>
      <c r="AF40" s="66"/>
      <c r="AG40" s="66"/>
      <c r="AH40" s="66"/>
    </row>
    <row r="41" spans="1:34" s="67" customFormat="1" x14ac:dyDescent="0.25">
      <c r="A41" s="97"/>
      <c r="B41" s="62"/>
      <c r="C41" s="63"/>
      <c r="D41" s="64"/>
      <c r="E41" s="99"/>
      <c r="F41" s="102"/>
      <c r="G41" s="65"/>
      <c r="H41" s="70"/>
      <c r="K41" s="68"/>
      <c r="L41" s="68"/>
      <c r="M41" s="65"/>
      <c r="N41" s="65"/>
      <c r="O41" s="66"/>
      <c r="P41" s="66"/>
      <c r="Q41" s="65"/>
      <c r="R41" s="65"/>
      <c r="S41" s="65"/>
      <c r="T41" s="69"/>
      <c r="U41" s="69"/>
      <c r="V41" s="69"/>
      <c r="W41" s="65"/>
      <c r="X41" s="66"/>
      <c r="Y41" s="66"/>
      <c r="Z41" s="63"/>
      <c r="AA41" s="63"/>
      <c r="AB41" s="66"/>
      <c r="AC41" s="66"/>
      <c r="AD41" s="66"/>
      <c r="AE41" s="66"/>
      <c r="AF41" s="66"/>
      <c r="AG41" s="66"/>
      <c r="AH41" s="66"/>
    </row>
    <row r="42" spans="1:34" s="67" customFormat="1" x14ac:dyDescent="0.25">
      <c r="A42" s="97"/>
      <c r="B42" s="62"/>
      <c r="C42" s="63"/>
      <c r="D42" s="64"/>
      <c r="E42" s="99"/>
      <c r="F42" s="102"/>
      <c r="G42" s="65"/>
      <c r="H42" s="70"/>
      <c r="K42" s="68"/>
      <c r="L42" s="68"/>
      <c r="M42" s="65"/>
      <c r="N42" s="65"/>
      <c r="O42" s="66"/>
      <c r="P42" s="66"/>
      <c r="Q42" s="65"/>
      <c r="R42" s="65"/>
      <c r="S42" s="65"/>
      <c r="T42" s="69"/>
      <c r="U42" s="69"/>
      <c r="V42" s="69"/>
      <c r="W42" s="65"/>
      <c r="X42" s="66"/>
      <c r="Y42" s="66"/>
      <c r="Z42" s="63"/>
      <c r="AA42" s="63"/>
      <c r="AB42" s="66"/>
      <c r="AC42" s="66"/>
      <c r="AD42" s="66"/>
      <c r="AE42" s="66"/>
      <c r="AF42" s="66"/>
      <c r="AG42" s="66"/>
      <c r="AH42" s="66"/>
    </row>
    <row r="43" spans="1:34" s="67" customFormat="1" x14ac:dyDescent="0.25">
      <c r="A43" s="97"/>
      <c r="B43" s="62"/>
      <c r="C43" s="63"/>
      <c r="D43" s="64"/>
      <c r="E43" s="99"/>
      <c r="F43" s="102"/>
      <c r="G43" s="65"/>
      <c r="H43" s="70"/>
      <c r="K43" s="68"/>
      <c r="L43" s="68"/>
      <c r="M43" s="65"/>
      <c r="N43" s="65"/>
      <c r="O43" s="66"/>
      <c r="P43" s="66"/>
      <c r="Q43" s="65"/>
      <c r="R43" s="65"/>
      <c r="S43" s="65"/>
      <c r="T43" s="69"/>
      <c r="U43" s="69"/>
      <c r="V43" s="69"/>
      <c r="W43" s="65"/>
      <c r="X43" s="66"/>
      <c r="Y43" s="66"/>
      <c r="Z43" s="63"/>
      <c r="AA43" s="63"/>
      <c r="AB43" s="66"/>
      <c r="AC43" s="66"/>
      <c r="AD43" s="66"/>
      <c r="AE43" s="66"/>
      <c r="AF43" s="66"/>
      <c r="AG43" s="66"/>
      <c r="AH43" s="66"/>
    </row>
    <row r="44" spans="1:34" s="67" customFormat="1" x14ac:dyDescent="0.25">
      <c r="A44" s="97"/>
      <c r="B44" s="62"/>
      <c r="C44" s="63"/>
      <c r="D44" s="64"/>
      <c r="E44" s="99"/>
      <c r="F44" s="102"/>
      <c r="G44" s="65"/>
      <c r="H44" s="70"/>
      <c r="K44" s="68"/>
      <c r="L44" s="68"/>
      <c r="M44" s="65"/>
      <c r="N44" s="65"/>
      <c r="O44" s="66"/>
      <c r="P44" s="66"/>
      <c r="Q44" s="65"/>
      <c r="R44" s="65"/>
      <c r="S44" s="65"/>
      <c r="T44" s="69"/>
      <c r="U44" s="69"/>
      <c r="V44" s="69"/>
      <c r="W44" s="65"/>
      <c r="X44" s="66"/>
      <c r="Y44" s="66"/>
      <c r="Z44" s="63"/>
      <c r="AA44" s="63"/>
      <c r="AB44" s="66"/>
      <c r="AC44" s="66"/>
      <c r="AD44" s="66"/>
      <c r="AE44" s="66"/>
      <c r="AF44" s="66"/>
      <c r="AG44" s="66"/>
      <c r="AH44" s="66"/>
    </row>
    <row r="45" spans="1:34" s="67" customFormat="1" x14ac:dyDescent="0.25">
      <c r="A45" s="104"/>
      <c r="B45" s="62"/>
      <c r="C45" s="63"/>
      <c r="D45" s="64"/>
      <c r="E45" s="99"/>
      <c r="F45" s="102"/>
      <c r="G45" s="65"/>
      <c r="H45" s="70"/>
      <c r="K45" s="68"/>
      <c r="L45" s="68"/>
      <c r="M45" s="65"/>
      <c r="N45" s="65"/>
      <c r="O45" s="66"/>
      <c r="P45" s="66"/>
      <c r="Q45" s="65"/>
      <c r="R45" s="65"/>
      <c r="S45" s="65"/>
      <c r="T45" s="69"/>
      <c r="U45" s="69"/>
      <c r="V45" s="69"/>
      <c r="W45" s="65"/>
      <c r="X45" s="66"/>
      <c r="Y45" s="66"/>
      <c r="Z45" s="63"/>
      <c r="AA45" s="63"/>
      <c r="AB45" s="66"/>
      <c r="AC45" s="66"/>
      <c r="AD45" s="66"/>
      <c r="AE45" s="66"/>
      <c r="AF45" s="66"/>
      <c r="AG45" s="66"/>
      <c r="AH45" s="66"/>
    </row>
    <row r="46" spans="1:34" s="67" customFormat="1" x14ac:dyDescent="0.25">
      <c r="A46" s="104"/>
      <c r="B46" s="62"/>
      <c r="C46" s="63"/>
      <c r="D46" s="64"/>
      <c r="E46" s="99"/>
      <c r="F46" s="102"/>
      <c r="G46" s="65"/>
      <c r="H46" s="70"/>
      <c r="K46" s="68"/>
      <c r="L46" s="68"/>
      <c r="M46" s="65"/>
      <c r="N46" s="65"/>
      <c r="O46" s="66"/>
      <c r="P46" s="66"/>
      <c r="Q46" s="65"/>
      <c r="R46" s="65"/>
      <c r="S46" s="65"/>
      <c r="T46" s="69"/>
      <c r="U46" s="69"/>
      <c r="V46" s="69"/>
      <c r="W46" s="65"/>
      <c r="X46" s="66"/>
      <c r="Y46" s="66"/>
      <c r="Z46" s="63"/>
      <c r="AA46" s="63"/>
      <c r="AB46" s="66"/>
      <c r="AC46" s="66"/>
      <c r="AD46" s="66"/>
      <c r="AE46" s="66"/>
      <c r="AF46" s="66"/>
      <c r="AG46" s="66"/>
      <c r="AH46" s="66"/>
    </row>
    <row r="47" spans="1:34" s="67" customFormat="1" x14ac:dyDescent="0.25">
      <c r="A47" s="104"/>
      <c r="B47" s="62"/>
      <c r="C47" s="63"/>
      <c r="D47" s="64"/>
      <c r="E47" s="99"/>
      <c r="F47" s="102"/>
      <c r="G47" s="65"/>
      <c r="H47" s="70"/>
      <c r="K47" s="68"/>
      <c r="L47" s="68"/>
      <c r="M47" s="65"/>
      <c r="N47" s="65"/>
      <c r="O47" s="66"/>
      <c r="P47" s="66"/>
      <c r="Q47" s="65"/>
      <c r="R47" s="65"/>
      <c r="S47" s="65"/>
      <c r="T47" s="69"/>
      <c r="U47" s="69"/>
      <c r="V47" s="69"/>
      <c r="W47" s="65"/>
      <c r="X47" s="66"/>
      <c r="Y47" s="66"/>
      <c r="Z47" s="63"/>
      <c r="AA47" s="63"/>
      <c r="AB47" s="66"/>
      <c r="AC47" s="66"/>
      <c r="AD47" s="66"/>
      <c r="AE47" s="66"/>
      <c r="AF47" s="66"/>
      <c r="AG47" s="66"/>
      <c r="AH47" s="66"/>
    </row>
    <row r="48" spans="1:34" s="67" customFormat="1" x14ac:dyDescent="0.25">
      <c r="A48" s="104"/>
      <c r="B48" s="62"/>
      <c r="C48" s="63"/>
      <c r="D48" s="64"/>
      <c r="E48" s="99"/>
      <c r="F48" s="102"/>
      <c r="G48" s="65"/>
      <c r="H48" s="70"/>
      <c r="K48" s="68"/>
      <c r="L48" s="68"/>
      <c r="M48" s="65"/>
      <c r="N48" s="65"/>
      <c r="O48" s="66"/>
      <c r="P48" s="66"/>
      <c r="Q48" s="65"/>
      <c r="R48" s="65"/>
      <c r="S48" s="65"/>
      <c r="T48" s="69"/>
      <c r="U48" s="69"/>
      <c r="V48" s="69"/>
      <c r="W48" s="65"/>
      <c r="X48" s="66"/>
      <c r="Y48" s="66"/>
      <c r="Z48" s="63"/>
      <c r="AA48" s="63"/>
      <c r="AB48" s="66"/>
      <c r="AC48" s="66"/>
      <c r="AD48" s="66"/>
      <c r="AE48" s="66"/>
      <c r="AF48" s="66"/>
      <c r="AG48" s="66"/>
      <c r="AH48" s="66"/>
    </row>
    <row r="49" spans="1:34" s="67" customFormat="1" x14ac:dyDescent="0.25">
      <c r="A49" s="104"/>
      <c r="B49" s="62"/>
      <c r="C49" s="63"/>
      <c r="D49" s="64"/>
      <c r="E49" s="99"/>
      <c r="F49" s="102"/>
      <c r="G49" s="65"/>
      <c r="H49" s="70"/>
      <c r="K49" s="68"/>
      <c r="L49" s="68"/>
      <c r="M49" s="65"/>
      <c r="N49" s="65"/>
      <c r="O49" s="66"/>
      <c r="P49" s="66"/>
      <c r="Q49" s="65"/>
      <c r="R49" s="65"/>
      <c r="S49" s="65"/>
      <c r="T49" s="69"/>
      <c r="U49" s="69"/>
      <c r="V49" s="69"/>
      <c r="W49" s="65"/>
      <c r="X49" s="66"/>
      <c r="Y49" s="66"/>
      <c r="Z49" s="63"/>
      <c r="AA49" s="63"/>
      <c r="AB49" s="66"/>
      <c r="AC49" s="66"/>
      <c r="AD49" s="66"/>
      <c r="AE49" s="66"/>
      <c r="AF49" s="66"/>
      <c r="AG49" s="66"/>
      <c r="AH49" s="66"/>
    </row>
    <row r="50" spans="1:34" s="67" customFormat="1" x14ac:dyDescent="0.25">
      <c r="A50" s="104"/>
      <c r="B50" s="62"/>
      <c r="C50" s="63"/>
      <c r="D50" s="64"/>
      <c r="E50" s="99"/>
      <c r="F50" s="102"/>
      <c r="G50" s="65"/>
      <c r="H50" s="70"/>
      <c r="K50" s="68"/>
      <c r="L50" s="68"/>
      <c r="M50" s="65"/>
      <c r="N50" s="65"/>
      <c r="O50" s="66"/>
      <c r="P50" s="66"/>
      <c r="Q50" s="65"/>
      <c r="R50" s="65"/>
      <c r="S50" s="65"/>
      <c r="T50" s="69"/>
      <c r="U50" s="69"/>
      <c r="V50" s="69"/>
      <c r="W50" s="65"/>
      <c r="X50" s="66"/>
      <c r="Y50" s="66"/>
      <c r="Z50" s="63"/>
      <c r="AA50" s="63"/>
      <c r="AB50" s="66"/>
      <c r="AC50" s="66"/>
      <c r="AD50" s="66"/>
      <c r="AE50" s="66"/>
      <c r="AF50" s="66"/>
      <c r="AG50" s="66"/>
      <c r="AH50" s="66"/>
    </row>
    <row r="51" spans="1:34" s="67" customFormat="1" x14ac:dyDescent="0.25">
      <c r="A51" s="104"/>
      <c r="B51" s="62"/>
      <c r="C51" s="63"/>
      <c r="D51" s="64"/>
      <c r="E51" s="99"/>
      <c r="F51" s="102"/>
      <c r="G51" s="65"/>
      <c r="H51" s="70"/>
      <c r="K51" s="68"/>
      <c r="L51" s="68"/>
      <c r="M51" s="65"/>
      <c r="N51" s="65"/>
      <c r="O51" s="66"/>
      <c r="P51" s="66"/>
      <c r="Q51" s="65"/>
      <c r="R51" s="65"/>
      <c r="S51" s="65"/>
      <c r="T51" s="69"/>
      <c r="U51" s="69"/>
      <c r="V51" s="69"/>
      <c r="W51" s="65"/>
      <c r="X51" s="66"/>
      <c r="Y51" s="66"/>
      <c r="Z51" s="63"/>
      <c r="AA51" s="63"/>
      <c r="AB51" s="66"/>
      <c r="AC51" s="66"/>
      <c r="AD51" s="66"/>
      <c r="AE51" s="66"/>
      <c r="AF51" s="66"/>
      <c r="AG51" s="66"/>
      <c r="AH51" s="66"/>
    </row>
    <row r="52" spans="1:34" s="67" customFormat="1" x14ac:dyDescent="0.25">
      <c r="A52" s="104"/>
      <c r="B52" s="62"/>
      <c r="C52" s="63"/>
      <c r="D52" s="64"/>
      <c r="E52" s="99"/>
      <c r="F52" s="102"/>
      <c r="G52" s="65"/>
      <c r="H52" s="70"/>
      <c r="K52" s="68"/>
      <c r="L52" s="68"/>
      <c r="M52" s="65"/>
      <c r="N52" s="65"/>
      <c r="O52" s="66"/>
      <c r="P52" s="66"/>
      <c r="Q52" s="65"/>
      <c r="R52" s="65"/>
      <c r="S52" s="65"/>
      <c r="T52" s="69"/>
      <c r="U52" s="69"/>
      <c r="V52" s="69"/>
      <c r="W52" s="65"/>
      <c r="X52" s="66"/>
      <c r="Y52" s="66"/>
      <c r="Z52" s="63"/>
      <c r="AA52" s="63"/>
      <c r="AB52" s="66"/>
      <c r="AC52" s="66"/>
      <c r="AD52" s="66"/>
      <c r="AE52" s="66"/>
      <c r="AF52" s="66"/>
      <c r="AG52" s="66"/>
      <c r="AH52" s="66"/>
    </row>
    <row r="53" spans="1:34" s="67" customFormat="1" x14ac:dyDescent="0.25">
      <c r="A53" s="104"/>
      <c r="B53" s="62"/>
      <c r="C53" s="63"/>
      <c r="D53" s="64"/>
      <c r="E53" s="99"/>
      <c r="F53" s="102"/>
      <c r="G53" s="65"/>
      <c r="H53" s="70"/>
      <c r="K53" s="68"/>
      <c r="L53" s="68"/>
      <c r="M53" s="65"/>
      <c r="N53" s="65"/>
      <c r="O53" s="66"/>
      <c r="P53" s="66"/>
      <c r="Q53" s="65"/>
      <c r="R53" s="65"/>
      <c r="S53" s="65"/>
      <c r="T53" s="69"/>
      <c r="U53" s="69"/>
      <c r="V53" s="69"/>
      <c r="W53" s="65"/>
      <c r="X53" s="66"/>
      <c r="Y53" s="66"/>
      <c r="Z53" s="63"/>
      <c r="AA53" s="63"/>
      <c r="AB53" s="66"/>
      <c r="AC53" s="66"/>
      <c r="AD53" s="66"/>
      <c r="AE53" s="66"/>
      <c r="AF53" s="66"/>
      <c r="AG53" s="66"/>
      <c r="AH53" s="66"/>
    </row>
    <row r="54" spans="1:34" s="67" customFormat="1" x14ac:dyDescent="0.25">
      <c r="A54" s="104"/>
      <c r="B54" s="62"/>
      <c r="C54" s="63"/>
      <c r="D54" s="64"/>
      <c r="E54" s="99"/>
      <c r="F54" s="102"/>
      <c r="G54" s="65"/>
      <c r="H54" s="70"/>
      <c r="K54" s="68"/>
      <c r="L54" s="68"/>
      <c r="M54" s="65"/>
      <c r="N54" s="65"/>
      <c r="O54" s="66"/>
      <c r="P54" s="66"/>
      <c r="Q54" s="65"/>
      <c r="R54" s="65"/>
      <c r="S54" s="65"/>
      <c r="T54" s="69"/>
      <c r="U54" s="69"/>
      <c r="V54" s="69"/>
      <c r="W54" s="65"/>
      <c r="X54" s="66"/>
      <c r="Y54" s="66"/>
      <c r="Z54" s="63"/>
      <c r="AA54" s="63"/>
      <c r="AB54" s="66"/>
      <c r="AC54" s="66"/>
      <c r="AD54" s="66"/>
      <c r="AE54" s="66"/>
      <c r="AF54" s="66"/>
      <c r="AG54" s="66"/>
      <c r="AH54" s="66"/>
    </row>
    <row r="55" spans="1:34" s="67" customFormat="1" x14ac:dyDescent="0.25">
      <c r="A55" s="104"/>
      <c r="B55" s="62"/>
      <c r="C55" s="63"/>
      <c r="D55" s="64"/>
      <c r="E55" s="99"/>
      <c r="F55" s="102"/>
      <c r="G55" s="65"/>
      <c r="H55" s="70"/>
      <c r="K55" s="68"/>
      <c r="L55" s="68"/>
      <c r="M55" s="65"/>
      <c r="N55" s="65"/>
      <c r="O55" s="66"/>
      <c r="P55" s="66"/>
      <c r="Q55" s="65"/>
      <c r="R55" s="65"/>
      <c r="S55" s="65"/>
      <c r="T55" s="69"/>
      <c r="U55" s="69"/>
      <c r="V55" s="69"/>
      <c r="W55" s="65"/>
      <c r="X55" s="66"/>
      <c r="Y55" s="66"/>
      <c r="Z55" s="63"/>
      <c r="AA55" s="63"/>
      <c r="AB55" s="66"/>
      <c r="AC55" s="66"/>
      <c r="AD55" s="66"/>
      <c r="AE55" s="66"/>
      <c r="AF55" s="66"/>
      <c r="AG55" s="66"/>
      <c r="AH55" s="66"/>
    </row>
    <row r="56" spans="1:34" s="67" customFormat="1" x14ac:dyDescent="0.25">
      <c r="A56" s="104"/>
      <c r="B56" s="62"/>
      <c r="C56" s="63"/>
      <c r="D56" s="64"/>
      <c r="E56" s="99"/>
      <c r="F56" s="102"/>
      <c r="G56" s="65"/>
      <c r="H56" s="70"/>
      <c r="K56" s="68"/>
      <c r="L56" s="68"/>
      <c r="M56" s="65"/>
      <c r="N56" s="65"/>
      <c r="O56" s="66"/>
      <c r="P56" s="66"/>
      <c r="Q56" s="65"/>
      <c r="R56" s="65"/>
      <c r="S56" s="65"/>
      <c r="T56" s="69"/>
      <c r="U56" s="69"/>
      <c r="V56" s="69"/>
      <c r="W56" s="65"/>
      <c r="X56" s="66"/>
      <c r="Y56" s="66"/>
      <c r="Z56" s="63"/>
      <c r="AA56" s="63"/>
      <c r="AB56" s="66"/>
      <c r="AC56" s="66"/>
      <c r="AD56" s="66"/>
      <c r="AE56" s="66"/>
      <c r="AF56" s="66"/>
      <c r="AG56" s="66"/>
      <c r="AH56" s="66"/>
    </row>
    <row r="57" spans="1:34" s="67" customFormat="1" x14ac:dyDescent="0.25">
      <c r="A57" s="104"/>
      <c r="B57" s="62"/>
      <c r="C57" s="63"/>
      <c r="D57" s="64"/>
      <c r="E57" s="99"/>
      <c r="F57" s="102"/>
      <c r="G57" s="65"/>
      <c r="H57" s="70"/>
      <c r="K57" s="68"/>
      <c r="L57" s="68"/>
      <c r="M57" s="65"/>
      <c r="N57" s="65"/>
      <c r="O57" s="66"/>
      <c r="P57" s="66"/>
      <c r="Q57" s="65"/>
      <c r="R57" s="65"/>
      <c r="S57" s="65"/>
      <c r="T57" s="69"/>
      <c r="U57" s="69"/>
      <c r="V57" s="69"/>
      <c r="W57" s="65"/>
      <c r="X57" s="66"/>
      <c r="Y57" s="66"/>
      <c r="Z57" s="63"/>
      <c r="AA57" s="63"/>
      <c r="AB57" s="66"/>
      <c r="AC57" s="66"/>
      <c r="AD57" s="66"/>
      <c r="AE57" s="66"/>
      <c r="AF57" s="66"/>
      <c r="AG57" s="66"/>
      <c r="AH57" s="66"/>
    </row>
    <row r="58" spans="1:34" s="67" customFormat="1" x14ac:dyDescent="0.25">
      <c r="A58" s="104"/>
      <c r="B58" s="62"/>
      <c r="C58" s="63"/>
      <c r="D58" s="64"/>
      <c r="E58" s="99"/>
      <c r="F58" s="102"/>
      <c r="G58" s="65"/>
      <c r="H58" s="70"/>
      <c r="K58" s="68"/>
      <c r="L58" s="68"/>
      <c r="M58" s="65"/>
      <c r="N58" s="65"/>
      <c r="O58" s="66"/>
      <c r="P58" s="66"/>
      <c r="Q58" s="65"/>
      <c r="R58" s="65"/>
      <c r="S58" s="65"/>
      <c r="T58" s="69"/>
      <c r="U58" s="69"/>
      <c r="V58" s="69"/>
      <c r="W58" s="65"/>
      <c r="X58" s="66"/>
      <c r="Y58" s="66"/>
      <c r="Z58" s="63"/>
      <c r="AA58" s="63"/>
      <c r="AB58" s="66"/>
      <c r="AC58" s="66"/>
      <c r="AD58" s="66"/>
      <c r="AE58" s="66"/>
      <c r="AF58" s="66"/>
      <c r="AG58" s="66"/>
      <c r="AH58" s="66"/>
    </row>
    <row r="59" spans="1:34" s="67" customFormat="1" x14ac:dyDescent="0.25">
      <c r="A59" s="104"/>
      <c r="B59" s="62"/>
      <c r="C59" s="63"/>
      <c r="D59" s="64"/>
      <c r="E59" s="99"/>
      <c r="F59" s="102"/>
      <c r="G59" s="65"/>
      <c r="H59" s="70"/>
      <c r="K59" s="68"/>
      <c r="L59" s="68"/>
      <c r="M59" s="65"/>
      <c r="N59" s="65"/>
      <c r="O59" s="66"/>
      <c r="P59" s="66"/>
      <c r="Q59" s="65"/>
      <c r="R59" s="65"/>
      <c r="S59" s="65"/>
      <c r="T59" s="69"/>
      <c r="U59" s="69"/>
      <c r="V59" s="69"/>
      <c r="W59" s="65"/>
      <c r="X59" s="66"/>
      <c r="Y59" s="66"/>
      <c r="Z59" s="63"/>
      <c r="AA59" s="63"/>
      <c r="AB59" s="66"/>
      <c r="AC59" s="66"/>
      <c r="AD59" s="66"/>
      <c r="AE59" s="66"/>
      <c r="AF59" s="66"/>
      <c r="AG59" s="66"/>
      <c r="AH59" s="66"/>
    </row>
    <row r="60" spans="1:34" s="67" customFormat="1" x14ac:dyDescent="0.25">
      <c r="A60" s="104"/>
      <c r="B60" s="62"/>
      <c r="C60" s="63"/>
      <c r="D60" s="64"/>
      <c r="E60" s="99"/>
      <c r="F60" s="102"/>
      <c r="G60" s="65"/>
      <c r="H60" s="70"/>
      <c r="K60" s="68"/>
      <c r="L60" s="68"/>
      <c r="M60" s="65"/>
      <c r="N60" s="65"/>
      <c r="O60" s="66"/>
      <c r="P60" s="66"/>
      <c r="Q60" s="65"/>
      <c r="R60" s="65"/>
      <c r="S60" s="65"/>
      <c r="T60" s="69"/>
      <c r="U60" s="69"/>
      <c r="V60" s="69"/>
      <c r="W60" s="65"/>
      <c r="X60" s="66"/>
      <c r="Y60" s="66"/>
      <c r="Z60" s="63"/>
      <c r="AA60" s="63"/>
      <c r="AB60" s="66"/>
      <c r="AC60" s="66"/>
      <c r="AD60" s="66"/>
      <c r="AE60" s="66"/>
      <c r="AF60" s="66"/>
      <c r="AG60" s="66"/>
      <c r="AH60" s="66"/>
    </row>
    <row r="61" spans="1:34" s="67" customFormat="1" x14ac:dyDescent="0.25">
      <c r="A61" s="104"/>
      <c r="B61" s="62"/>
      <c r="C61" s="63"/>
      <c r="D61" s="64"/>
      <c r="E61" s="99"/>
      <c r="F61" s="102"/>
      <c r="G61" s="65"/>
      <c r="H61" s="70"/>
      <c r="K61" s="68"/>
      <c r="L61" s="68"/>
      <c r="M61" s="65"/>
      <c r="N61" s="65"/>
      <c r="O61" s="66"/>
      <c r="P61" s="66"/>
      <c r="Q61" s="65"/>
      <c r="R61" s="65"/>
      <c r="S61" s="65"/>
      <c r="T61" s="69"/>
      <c r="U61" s="69"/>
      <c r="V61" s="69"/>
      <c r="W61" s="65"/>
      <c r="X61" s="66"/>
      <c r="Y61" s="66"/>
      <c r="Z61" s="63"/>
      <c r="AA61" s="63"/>
      <c r="AB61" s="66"/>
      <c r="AC61" s="66"/>
      <c r="AD61" s="66"/>
      <c r="AE61" s="66"/>
      <c r="AF61" s="66"/>
      <c r="AG61" s="66"/>
      <c r="AH61" s="66"/>
    </row>
    <row r="62" spans="1:34" s="67" customFormat="1" x14ac:dyDescent="0.25">
      <c r="A62" s="104"/>
      <c r="B62" s="62"/>
      <c r="C62" s="63"/>
      <c r="D62" s="64"/>
      <c r="E62" s="99"/>
      <c r="F62" s="102"/>
      <c r="G62" s="65"/>
      <c r="H62" s="70"/>
      <c r="K62" s="68"/>
      <c r="L62" s="68"/>
      <c r="M62" s="65"/>
      <c r="N62" s="65"/>
      <c r="O62" s="66"/>
      <c r="P62" s="66"/>
      <c r="Q62" s="65"/>
      <c r="R62" s="65"/>
      <c r="S62" s="65"/>
      <c r="T62" s="69"/>
      <c r="U62" s="69"/>
      <c r="V62" s="69"/>
      <c r="W62" s="65"/>
      <c r="X62" s="66"/>
      <c r="Y62" s="66"/>
      <c r="Z62" s="63"/>
      <c r="AA62" s="63"/>
      <c r="AB62" s="66"/>
      <c r="AC62" s="66"/>
      <c r="AD62" s="66"/>
      <c r="AE62" s="66"/>
      <c r="AF62" s="66"/>
      <c r="AG62" s="66"/>
      <c r="AH62" s="66"/>
    </row>
    <row r="63" spans="1:34" s="67" customFormat="1" x14ac:dyDescent="0.25">
      <c r="A63" s="104"/>
      <c r="B63" s="62"/>
      <c r="C63" s="63"/>
      <c r="D63" s="64"/>
      <c r="E63" s="99"/>
      <c r="F63" s="102"/>
      <c r="G63" s="65"/>
      <c r="H63" s="70"/>
      <c r="K63" s="68"/>
      <c r="L63" s="68"/>
      <c r="M63" s="65"/>
      <c r="N63" s="65"/>
      <c r="O63" s="66"/>
      <c r="P63" s="66"/>
      <c r="Q63" s="65"/>
      <c r="R63" s="65"/>
      <c r="S63" s="65"/>
      <c r="T63" s="69"/>
      <c r="U63" s="69"/>
      <c r="V63" s="69"/>
      <c r="W63" s="65"/>
      <c r="X63" s="66"/>
      <c r="Y63" s="66"/>
      <c r="Z63" s="63"/>
      <c r="AA63" s="63"/>
      <c r="AB63" s="66"/>
      <c r="AC63" s="66"/>
      <c r="AD63" s="66"/>
      <c r="AE63" s="66"/>
      <c r="AF63" s="66"/>
      <c r="AG63" s="66"/>
      <c r="AH63" s="66"/>
    </row>
    <row r="64" spans="1:34" s="67" customFormat="1" x14ac:dyDescent="0.25">
      <c r="A64" s="104"/>
      <c r="B64" s="62"/>
      <c r="C64" s="63"/>
      <c r="D64" s="64"/>
      <c r="E64" s="99"/>
      <c r="F64" s="102"/>
      <c r="G64" s="65"/>
      <c r="H64" s="70"/>
      <c r="K64" s="68"/>
      <c r="L64" s="68"/>
      <c r="M64" s="65"/>
      <c r="N64" s="65"/>
      <c r="O64" s="66"/>
      <c r="P64" s="66"/>
      <c r="Q64" s="65"/>
      <c r="R64" s="65"/>
      <c r="S64" s="65"/>
      <c r="T64" s="69"/>
      <c r="U64" s="69"/>
      <c r="V64" s="69"/>
      <c r="W64" s="65"/>
      <c r="X64" s="66"/>
      <c r="Y64" s="66"/>
      <c r="Z64" s="63"/>
      <c r="AA64" s="63"/>
      <c r="AB64" s="66"/>
      <c r="AC64" s="66"/>
      <c r="AD64" s="66"/>
      <c r="AE64" s="66"/>
      <c r="AF64" s="66"/>
      <c r="AG64" s="66"/>
      <c r="AH64" s="66"/>
    </row>
    <row r="65" spans="1:34" s="67" customFormat="1" x14ac:dyDescent="0.25">
      <c r="A65" s="104"/>
      <c r="B65" s="62"/>
      <c r="C65" s="63"/>
      <c r="D65" s="64"/>
      <c r="E65" s="99"/>
      <c r="F65" s="102"/>
      <c r="G65" s="65"/>
      <c r="H65" s="70"/>
      <c r="K65" s="68"/>
      <c r="L65" s="68"/>
      <c r="M65" s="65"/>
      <c r="N65" s="65"/>
      <c r="O65" s="66"/>
      <c r="P65" s="66"/>
      <c r="Q65" s="65"/>
      <c r="R65" s="65"/>
      <c r="S65" s="65"/>
      <c r="T65" s="69"/>
      <c r="U65" s="69"/>
      <c r="V65" s="69"/>
      <c r="W65" s="65"/>
      <c r="X65" s="66"/>
      <c r="Y65" s="66"/>
      <c r="Z65" s="63"/>
      <c r="AA65" s="63"/>
      <c r="AB65" s="66"/>
      <c r="AC65" s="66"/>
      <c r="AD65" s="66"/>
      <c r="AE65" s="66"/>
      <c r="AF65" s="66"/>
      <c r="AG65" s="66"/>
      <c r="AH65" s="66"/>
    </row>
    <row r="66" spans="1:34" s="67" customFormat="1" x14ac:dyDescent="0.25">
      <c r="A66" s="104"/>
      <c r="B66" s="62"/>
      <c r="C66" s="63"/>
      <c r="D66" s="64"/>
      <c r="E66" s="99"/>
      <c r="F66" s="102"/>
      <c r="G66" s="65"/>
      <c r="H66" s="70"/>
      <c r="K66" s="68"/>
      <c r="L66" s="68"/>
      <c r="M66" s="65"/>
      <c r="N66" s="65"/>
      <c r="O66" s="66"/>
      <c r="P66" s="66"/>
      <c r="Q66" s="65"/>
      <c r="R66" s="65"/>
      <c r="S66" s="65"/>
      <c r="T66" s="69"/>
      <c r="U66" s="69"/>
      <c r="V66" s="69"/>
      <c r="W66" s="65"/>
      <c r="X66" s="66"/>
      <c r="Y66" s="66"/>
      <c r="Z66" s="63"/>
      <c r="AA66" s="63"/>
      <c r="AB66" s="66"/>
      <c r="AC66" s="66"/>
      <c r="AD66" s="66"/>
      <c r="AE66" s="66"/>
      <c r="AF66" s="66"/>
      <c r="AG66" s="66"/>
      <c r="AH66" s="66"/>
    </row>
    <row r="67" spans="1:34" s="67" customFormat="1" x14ac:dyDescent="0.25">
      <c r="A67" s="104"/>
      <c r="B67" s="62"/>
      <c r="C67" s="63"/>
      <c r="D67" s="64"/>
      <c r="E67" s="99"/>
      <c r="F67" s="102"/>
      <c r="G67" s="65"/>
      <c r="H67" s="70"/>
      <c r="K67" s="68"/>
      <c r="L67" s="68"/>
      <c r="M67" s="65"/>
      <c r="N67" s="65"/>
      <c r="O67" s="66"/>
      <c r="P67" s="66"/>
      <c r="Q67" s="65"/>
      <c r="R67" s="65"/>
      <c r="S67" s="65"/>
      <c r="T67" s="69"/>
      <c r="U67" s="69"/>
      <c r="V67" s="69"/>
      <c r="W67" s="65"/>
      <c r="X67" s="66"/>
      <c r="Y67" s="66"/>
      <c r="Z67" s="63"/>
      <c r="AA67" s="63"/>
      <c r="AB67" s="66"/>
      <c r="AC67" s="66"/>
      <c r="AD67" s="66"/>
      <c r="AE67" s="66"/>
      <c r="AF67" s="66"/>
      <c r="AG67" s="66"/>
      <c r="AH67" s="66"/>
    </row>
    <row r="68" spans="1:34" s="67" customFormat="1" x14ac:dyDescent="0.25">
      <c r="A68" s="104"/>
      <c r="B68" s="62"/>
      <c r="C68" s="63"/>
      <c r="D68" s="64"/>
      <c r="E68" s="99"/>
      <c r="F68" s="102"/>
      <c r="G68" s="65"/>
      <c r="H68" s="70"/>
      <c r="K68" s="68"/>
      <c r="L68" s="68"/>
      <c r="M68" s="65"/>
      <c r="N68" s="65"/>
      <c r="O68" s="66"/>
      <c r="P68" s="66"/>
      <c r="Q68" s="65"/>
      <c r="R68" s="65"/>
      <c r="S68" s="65"/>
      <c r="T68" s="69"/>
      <c r="U68" s="69"/>
      <c r="V68" s="69"/>
      <c r="W68" s="65"/>
      <c r="X68" s="66"/>
      <c r="Y68" s="66"/>
      <c r="Z68" s="63"/>
      <c r="AA68" s="63"/>
      <c r="AB68" s="66"/>
      <c r="AC68" s="66"/>
      <c r="AD68" s="66"/>
      <c r="AE68" s="66"/>
      <c r="AF68" s="66"/>
      <c r="AG68" s="66"/>
      <c r="AH68" s="66"/>
    </row>
    <row r="69" spans="1:34" s="67" customFormat="1" x14ac:dyDescent="0.25">
      <c r="A69" s="104"/>
      <c r="B69" s="62"/>
      <c r="C69" s="63"/>
      <c r="D69" s="64"/>
      <c r="E69" s="99"/>
      <c r="F69" s="102"/>
      <c r="G69" s="65"/>
      <c r="H69" s="70"/>
      <c r="K69" s="68"/>
      <c r="L69" s="68"/>
      <c r="M69" s="65"/>
      <c r="N69" s="65"/>
      <c r="O69" s="66"/>
      <c r="P69" s="66"/>
      <c r="Q69" s="65"/>
      <c r="R69" s="65"/>
      <c r="S69" s="65"/>
      <c r="T69" s="69"/>
      <c r="U69" s="69"/>
      <c r="V69" s="69"/>
      <c r="W69" s="65"/>
      <c r="X69" s="66"/>
      <c r="Y69" s="66"/>
      <c r="Z69" s="63"/>
      <c r="AA69" s="63"/>
      <c r="AB69" s="66"/>
      <c r="AC69" s="66"/>
      <c r="AD69" s="66"/>
      <c r="AE69" s="66"/>
      <c r="AF69" s="66"/>
      <c r="AG69" s="66"/>
      <c r="AH69" s="66"/>
    </row>
    <row r="70" spans="1:34" s="67" customFormat="1" x14ac:dyDescent="0.25">
      <c r="A70" s="104"/>
      <c r="B70" s="62"/>
      <c r="C70" s="63"/>
      <c r="D70" s="64"/>
      <c r="E70" s="99"/>
      <c r="F70" s="102"/>
      <c r="G70" s="65"/>
      <c r="H70" s="70"/>
      <c r="K70" s="68"/>
      <c r="L70" s="68"/>
      <c r="M70" s="65"/>
      <c r="N70" s="65"/>
      <c r="O70" s="66"/>
      <c r="P70" s="66"/>
      <c r="Q70" s="65"/>
      <c r="R70" s="65"/>
      <c r="S70" s="65"/>
      <c r="T70" s="69"/>
      <c r="U70" s="69"/>
      <c r="V70" s="69"/>
      <c r="W70" s="65"/>
      <c r="X70" s="66"/>
      <c r="Y70" s="66"/>
      <c r="Z70" s="63"/>
      <c r="AA70" s="63"/>
      <c r="AB70" s="66"/>
      <c r="AC70" s="66"/>
      <c r="AD70" s="66"/>
      <c r="AE70" s="66"/>
      <c r="AF70" s="66"/>
      <c r="AG70" s="66"/>
      <c r="AH70" s="66"/>
    </row>
    <row r="71" spans="1:34" s="67" customFormat="1" x14ac:dyDescent="0.25">
      <c r="A71" s="104"/>
      <c r="B71" s="62"/>
      <c r="C71" s="63"/>
      <c r="D71" s="64"/>
      <c r="E71" s="99"/>
      <c r="F71" s="102"/>
      <c r="G71" s="65"/>
      <c r="H71" s="70"/>
      <c r="K71" s="68"/>
      <c r="L71" s="68"/>
      <c r="M71" s="65"/>
      <c r="N71" s="65"/>
      <c r="O71" s="66"/>
      <c r="P71" s="66"/>
      <c r="Q71" s="65"/>
      <c r="R71" s="65"/>
      <c r="S71" s="65"/>
      <c r="T71" s="69"/>
      <c r="U71" s="69"/>
      <c r="V71" s="69"/>
      <c r="W71" s="65"/>
      <c r="X71" s="66"/>
      <c r="Y71" s="66"/>
      <c r="Z71" s="63"/>
      <c r="AA71" s="63"/>
      <c r="AB71" s="66"/>
      <c r="AC71" s="66"/>
      <c r="AD71" s="66"/>
      <c r="AE71" s="66"/>
      <c r="AF71" s="66"/>
      <c r="AG71" s="66"/>
      <c r="AH71" s="66"/>
    </row>
    <row r="72" spans="1:34" s="67" customFormat="1" x14ac:dyDescent="0.25">
      <c r="A72" s="104"/>
      <c r="B72" s="62"/>
      <c r="C72" s="63"/>
      <c r="D72" s="64"/>
      <c r="E72" s="99"/>
      <c r="F72" s="102"/>
      <c r="G72" s="65"/>
      <c r="H72" s="70"/>
      <c r="K72" s="68"/>
      <c r="L72" s="68"/>
      <c r="M72" s="65"/>
      <c r="N72" s="65"/>
      <c r="O72" s="66"/>
      <c r="P72" s="66"/>
      <c r="Q72" s="65"/>
      <c r="R72" s="65"/>
      <c r="S72" s="65"/>
      <c r="T72" s="69"/>
      <c r="U72" s="69"/>
      <c r="V72" s="69"/>
      <c r="W72" s="65"/>
      <c r="X72" s="66"/>
      <c r="Y72" s="66"/>
      <c r="Z72" s="63"/>
      <c r="AA72" s="63"/>
      <c r="AB72" s="66"/>
      <c r="AC72" s="66"/>
      <c r="AD72" s="66"/>
      <c r="AE72" s="66"/>
      <c r="AF72" s="66"/>
      <c r="AG72" s="66"/>
      <c r="AH72" s="66"/>
    </row>
    <row r="73" spans="1:34" s="67" customFormat="1" x14ac:dyDescent="0.25">
      <c r="A73" s="104"/>
      <c r="B73" s="62"/>
      <c r="C73" s="63"/>
      <c r="D73" s="64"/>
      <c r="E73" s="99"/>
      <c r="F73" s="102"/>
      <c r="G73" s="65"/>
      <c r="H73" s="70"/>
      <c r="K73" s="68"/>
      <c r="L73" s="68"/>
      <c r="M73" s="65"/>
      <c r="N73" s="65"/>
      <c r="O73" s="66"/>
      <c r="P73" s="66"/>
      <c r="Q73" s="65"/>
      <c r="R73" s="65"/>
      <c r="S73" s="65"/>
      <c r="T73" s="69"/>
      <c r="U73" s="69"/>
      <c r="V73" s="69"/>
      <c r="W73" s="65"/>
      <c r="X73" s="66"/>
      <c r="Y73" s="66"/>
      <c r="Z73" s="63"/>
      <c r="AA73" s="63"/>
      <c r="AB73" s="66"/>
      <c r="AC73" s="66"/>
      <c r="AD73" s="66"/>
      <c r="AE73" s="66"/>
      <c r="AF73" s="66"/>
      <c r="AG73" s="66"/>
      <c r="AH73" s="66"/>
    </row>
    <row r="74" spans="1:34" s="67" customFormat="1" x14ac:dyDescent="0.25">
      <c r="A74" s="104"/>
      <c r="B74" s="62"/>
      <c r="C74" s="63"/>
      <c r="D74" s="64"/>
      <c r="E74" s="99"/>
      <c r="F74" s="102"/>
      <c r="G74" s="65"/>
      <c r="H74" s="70"/>
      <c r="K74" s="68"/>
      <c r="L74" s="68"/>
      <c r="M74" s="65"/>
      <c r="N74" s="65"/>
      <c r="O74" s="66"/>
      <c r="P74" s="66"/>
      <c r="Q74" s="65"/>
      <c r="R74" s="65"/>
      <c r="S74" s="65"/>
      <c r="T74" s="69"/>
      <c r="U74" s="69"/>
      <c r="V74" s="69"/>
      <c r="W74" s="65"/>
      <c r="X74" s="66"/>
      <c r="Y74" s="66"/>
      <c r="Z74" s="63"/>
      <c r="AA74" s="63"/>
      <c r="AB74" s="66"/>
      <c r="AC74" s="66"/>
      <c r="AD74" s="66"/>
      <c r="AE74" s="66"/>
      <c r="AF74" s="66"/>
      <c r="AG74" s="66"/>
      <c r="AH74" s="66"/>
    </row>
    <row r="75" spans="1:34" s="67" customFormat="1" x14ac:dyDescent="0.25">
      <c r="A75" s="104"/>
      <c r="B75" s="62"/>
      <c r="C75" s="63"/>
      <c r="D75" s="64"/>
      <c r="E75" s="99"/>
      <c r="F75" s="102"/>
      <c r="G75" s="65"/>
      <c r="H75" s="70"/>
      <c r="K75" s="68"/>
      <c r="L75" s="68"/>
      <c r="M75" s="65"/>
      <c r="N75" s="65"/>
      <c r="O75" s="66"/>
      <c r="P75" s="66"/>
      <c r="Q75" s="65"/>
      <c r="R75" s="65"/>
      <c r="S75" s="65"/>
      <c r="T75" s="69"/>
      <c r="U75" s="69"/>
      <c r="V75" s="69"/>
      <c r="W75" s="65"/>
      <c r="X75" s="66"/>
      <c r="Y75" s="66"/>
      <c r="Z75" s="63"/>
      <c r="AA75" s="63"/>
      <c r="AB75" s="66"/>
      <c r="AC75" s="66"/>
      <c r="AD75" s="66"/>
      <c r="AE75" s="66"/>
      <c r="AF75" s="66"/>
      <c r="AG75" s="66"/>
      <c r="AH75" s="66"/>
    </row>
    <row r="76" spans="1:34" s="67" customFormat="1" x14ac:dyDescent="0.25">
      <c r="A76" s="104"/>
      <c r="B76" s="62"/>
      <c r="C76" s="63"/>
      <c r="D76" s="64"/>
      <c r="E76" s="99"/>
      <c r="F76" s="102"/>
      <c r="G76" s="65"/>
      <c r="H76" s="70"/>
      <c r="K76" s="68"/>
      <c r="L76" s="68"/>
      <c r="M76" s="65"/>
      <c r="N76" s="65"/>
      <c r="O76" s="66"/>
      <c r="P76" s="66"/>
      <c r="Q76" s="65"/>
      <c r="R76" s="65"/>
      <c r="S76" s="65"/>
      <c r="T76" s="69"/>
      <c r="U76" s="69"/>
      <c r="V76" s="69"/>
      <c r="W76" s="65"/>
      <c r="X76" s="66"/>
      <c r="Y76" s="66"/>
      <c r="Z76" s="63"/>
      <c r="AA76" s="63"/>
      <c r="AB76" s="66"/>
      <c r="AC76" s="66"/>
      <c r="AD76" s="66"/>
      <c r="AE76" s="66"/>
      <c r="AF76" s="66"/>
      <c r="AG76" s="66"/>
      <c r="AH76" s="66"/>
    </row>
    <row r="77" spans="1:34" s="67" customFormat="1" x14ac:dyDescent="0.25">
      <c r="A77" s="104"/>
      <c r="B77" s="62"/>
      <c r="C77" s="63"/>
      <c r="D77" s="64"/>
      <c r="E77" s="99"/>
      <c r="F77" s="102"/>
      <c r="G77" s="65"/>
      <c r="H77" s="70"/>
      <c r="K77" s="68"/>
      <c r="L77" s="68"/>
      <c r="M77" s="65"/>
      <c r="N77" s="65"/>
      <c r="O77" s="66"/>
      <c r="P77" s="66"/>
      <c r="Q77" s="65"/>
      <c r="R77" s="65"/>
      <c r="S77" s="65"/>
      <c r="T77" s="69"/>
      <c r="U77" s="69"/>
      <c r="V77" s="69"/>
      <c r="W77" s="65"/>
      <c r="X77" s="66"/>
      <c r="Y77" s="66"/>
      <c r="Z77" s="63"/>
      <c r="AA77" s="63"/>
      <c r="AB77" s="66"/>
      <c r="AC77" s="66"/>
      <c r="AD77" s="66"/>
      <c r="AE77" s="66"/>
      <c r="AF77" s="66"/>
      <c r="AG77" s="66"/>
      <c r="AH77" s="66"/>
    </row>
    <row r="78" spans="1:34" s="67" customFormat="1" x14ac:dyDescent="0.25">
      <c r="A78" s="104"/>
      <c r="B78" s="62"/>
      <c r="C78" s="63"/>
      <c r="D78" s="64"/>
      <c r="E78" s="99"/>
      <c r="F78" s="102"/>
      <c r="G78" s="65"/>
      <c r="H78" s="70"/>
      <c r="K78" s="68"/>
      <c r="L78" s="68"/>
      <c r="M78" s="65"/>
      <c r="N78" s="65"/>
      <c r="O78" s="66"/>
      <c r="P78" s="66"/>
      <c r="Q78" s="65"/>
      <c r="R78" s="65"/>
      <c r="S78" s="65"/>
      <c r="T78" s="69"/>
      <c r="U78" s="69"/>
      <c r="V78" s="69"/>
      <c r="W78" s="65"/>
      <c r="X78" s="66"/>
      <c r="Y78" s="66"/>
      <c r="Z78" s="63"/>
      <c r="AA78" s="63"/>
      <c r="AB78" s="66"/>
      <c r="AC78" s="66"/>
      <c r="AD78" s="66"/>
      <c r="AE78" s="66"/>
      <c r="AF78" s="66"/>
      <c r="AG78" s="66"/>
      <c r="AH78" s="66"/>
    </row>
    <row r="79" spans="1:34" s="67" customFormat="1" x14ac:dyDescent="0.25">
      <c r="A79" s="104"/>
      <c r="B79" s="62"/>
      <c r="C79" s="63"/>
      <c r="D79" s="64"/>
      <c r="E79" s="99"/>
      <c r="F79" s="102"/>
      <c r="G79" s="65"/>
      <c r="H79" s="70"/>
      <c r="K79" s="68"/>
      <c r="L79" s="68"/>
      <c r="M79" s="65"/>
      <c r="N79" s="65"/>
      <c r="O79" s="66"/>
      <c r="P79" s="66"/>
      <c r="Q79" s="65"/>
      <c r="R79" s="65"/>
      <c r="S79" s="65"/>
      <c r="T79" s="69"/>
      <c r="U79" s="69"/>
      <c r="V79" s="69"/>
      <c r="W79" s="65"/>
      <c r="X79" s="66"/>
      <c r="Y79" s="66"/>
      <c r="Z79" s="63"/>
      <c r="AA79" s="63"/>
      <c r="AB79" s="66"/>
      <c r="AC79" s="66"/>
      <c r="AD79" s="66"/>
      <c r="AE79" s="66"/>
      <c r="AF79" s="66"/>
      <c r="AG79" s="66"/>
      <c r="AH79" s="66"/>
    </row>
    <row r="80" spans="1:34" s="67" customFormat="1" x14ac:dyDescent="0.25">
      <c r="A80" s="104"/>
      <c r="B80" s="62"/>
      <c r="C80" s="63"/>
      <c r="D80" s="64"/>
      <c r="E80" s="99"/>
      <c r="F80" s="102"/>
      <c r="G80" s="65"/>
      <c r="H80" s="70"/>
      <c r="K80" s="68"/>
      <c r="L80" s="68"/>
      <c r="M80" s="65"/>
      <c r="N80" s="65"/>
      <c r="O80" s="66"/>
      <c r="P80" s="66"/>
      <c r="Q80" s="65"/>
      <c r="R80" s="65"/>
      <c r="S80" s="65"/>
      <c r="T80" s="69"/>
      <c r="U80" s="69"/>
      <c r="V80" s="69"/>
      <c r="W80" s="65"/>
      <c r="X80" s="66"/>
      <c r="Y80" s="66"/>
      <c r="Z80" s="63"/>
      <c r="AA80" s="63"/>
      <c r="AB80" s="66"/>
      <c r="AC80" s="66"/>
      <c r="AD80" s="66"/>
      <c r="AE80" s="66"/>
      <c r="AF80" s="66"/>
      <c r="AG80" s="66"/>
      <c r="AH80" s="66"/>
    </row>
    <row r="81" spans="1:34" s="67" customFormat="1" x14ac:dyDescent="0.25">
      <c r="A81" s="104"/>
      <c r="B81" s="62"/>
      <c r="C81" s="63"/>
      <c r="D81" s="64"/>
      <c r="E81" s="99"/>
      <c r="F81" s="102"/>
      <c r="G81" s="65"/>
      <c r="H81" s="70"/>
      <c r="K81" s="68"/>
      <c r="L81" s="68"/>
      <c r="M81" s="65"/>
      <c r="N81" s="65"/>
      <c r="O81" s="66"/>
      <c r="P81" s="66"/>
      <c r="Q81" s="65"/>
      <c r="R81" s="65"/>
      <c r="S81" s="65"/>
      <c r="T81" s="69"/>
      <c r="U81" s="69"/>
      <c r="V81" s="69"/>
      <c r="W81" s="65"/>
      <c r="X81" s="66"/>
      <c r="Y81" s="66"/>
      <c r="Z81" s="63"/>
      <c r="AA81" s="63"/>
      <c r="AB81" s="66"/>
      <c r="AC81" s="66"/>
      <c r="AD81" s="66"/>
      <c r="AE81" s="66"/>
      <c r="AF81" s="66"/>
      <c r="AG81" s="66"/>
      <c r="AH81" s="66"/>
    </row>
    <row r="82" spans="1:34" s="67" customFormat="1" x14ac:dyDescent="0.25">
      <c r="A82" s="104"/>
      <c r="B82" s="62"/>
      <c r="C82" s="63"/>
      <c r="D82" s="64"/>
      <c r="E82" s="99"/>
      <c r="F82" s="102"/>
      <c r="G82" s="65"/>
      <c r="H82" s="70"/>
      <c r="K82" s="68"/>
      <c r="L82" s="68"/>
      <c r="M82" s="65"/>
      <c r="N82" s="65"/>
      <c r="O82" s="66"/>
      <c r="P82" s="66"/>
      <c r="Q82" s="65"/>
      <c r="R82" s="65"/>
      <c r="S82" s="65"/>
      <c r="T82" s="69"/>
      <c r="U82" s="69"/>
      <c r="V82" s="69"/>
      <c r="W82" s="65"/>
      <c r="X82" s="66"/>
      <c r="Y82" s="66"/>
      <c r="Z82" s="63"/>
      <c r="AA82" s="63"/>
      <c r="AB82" s="66"/>
      <c r="AC82" s="66"/>
      <c r="AD82" s="66"/>
      <c r="AE82" s="66"/>
      <c r="AF82" s="66"/>
      <c r="AG82" s="66"/>
      <c r="AH82" s="66"/>
    </row>
    <row r="83" spans="1:34" s="67" customFormat="1" x14ac:dyDescent="0.25">
      <c r="A83" s="104"/>
      <c r="B83" s="62"/>
      <c r="C83" s="63"/>
      <c r="D83" s="64"/>
      <c r="E83" s="99"/>
      <c r="F83" s="102"/>
      <c r="G83" s="65"/>
      <c r="H83" s="70"/>
      <c r="K83" s="68"/>
      <c r="L83" s="68"/>
      <c r="M83" s="65"/>
      <c r="N83" s="65"/>
      <c r="O83" s="66"/>
      <c r="P83" s="66"/>
      <c r="Q83" s="65"/>
      <c r="R83" s="65"/>
      <c r="S83" s="65"/>
      <c r="T83" s="69"/>
      <c r="U83" s="69"/>
      <c r="V83" s="69"/>
      <c r="W83" s="65"/>
      <c r="X83" s="66"/>
      <c r="Y83" s="66"/>
      <c r="Z83" s="63"/>
      <c r="AA83" s="63"/>
      <c r="AB83" s="66"/>
      <c r="AC83" s="66"/>
      <c r="AD83" s="66"/>
      <c r="AE83" s="66"/>
      <c r="AF83" s="66"/>
      <c r="AG83" s="66"/>
      <c r="AH83" s="66"/>
    </row>
    <row r="84" spans="1:34" s="67" customFormat="1" x14ac:dyDescent="0.25">
      <c r="A84" s="104"/>
      <c r="B84" s="62"/>
      <c r="C84" s="63"/>
      <c r="D84" s="64"/>
      <c r="E84" s="99"/>
      <c r="F84" s="102"/>
      <c r="G84" s="65"/>
      <c r="H84" s="70"/>
      <c r="K84" s="68"/>
      <c r="L84" s="68"/>
      <c r="M84" s="65"/>
      <c r="N84" s="65"/>
      <c r="O84" s="66"/>
      <c r="P84" s="66"/>
      <c r="Q84" s="65"/>
      <c r="R84" s="65"/>
      <c r="S84" s="65"/>
      <c r="T84" s="69"/>
      <c r="U84" s="69"/>
      <c r="V84" s="69"/>
      <c r="W84" s="65"/>
      <c r="X84" s="66"/>
      <c r="Y84" s="66"/>
      <c r="Z84" s="63"/>
      <c r="AA84" s="63"/>
      <c r="AB84" s="66"/>
      <c r="AC84" s="66"/>
      <c r="AD84" s="66"/>
      <c r="AE84" s="66"/>
      <c r="AF84" s="66"/>
      <c r="AG84" s="66"/>
      <c r="AH84" s="66"/>
    </row>
    <row r="85" spans="1:34" s="67" customFormat="1" x14ac:dyDescent="0.25">
      <c r="A85" s="104"/>
      <c r="B85" s="62"/>
      <c r="C85" s="63"/>
      <c r="D85" s="64"/>
      <c r="E85" s="99"/>
      <c r="F85" s="102"/>
      <c r="G85" s="65"/>
      <c r="H85" s="70"/>
      <c r="K85" s="68"/>
      <c r="L85" s="68"/>
      <c r="M85" s="65"/>
      <c r="N85" s="65"/>
      <c r="O85" s="66"/>
      <c r="P85" s="66"/>
      <c r="Q85" s="65"/>
      <c r="R85" s="65"/>
      <c r="S85" s="65"/>
      <c r="T85" s="69"/>
      <c r="U85" s="69"/>
      <c r="V85" s="69"/>
      <c r="W85" s="65"/>
      <c r="X85" s="66"/>
      <c r="Y85" s="66"/>
      <c r="Z85" s="63"/>
      <c r="AA85" s="63"/>
      <c r="AB85" s="66"/>
      <c r="AC85" s="66"/>
      <c r="AD85" s="66"/>
      <c r="AE85" s="66"/>
      <c r="AF85" s="66"/>
      <c r="AG85" s="66"/>
      <c r="AH85" s="66"/>
    </row>
    <row r="86" spans="1:34" s="67" customFormat="1" x14ac:dyDescent="0.25">
      <c r="A86" s="104"/>
      <c r="B86" s="62"/>
      <c r="C86" s="63"/>
      <c r="D86" s="64"/>
      <c r="E86" s="99"/>
      <c r="F86" s="102"/>
      <c r="G86" s="65"/>
      <c r="H86" s="70"/>
      <c r="K86" s="68"/>
      <c r="L86" s="68"/>
      <c r="M86" s="65"/>
      <c r="N86" s="65"/>
      <c r="O86" s="66"/>
      <c r="P86" s="66"/>
      <c r="Q86" s="65"/>
      <c r="R86" s="65"/>
      <c r="S86" s="65"/>
      <c r="T86" s="69"/>
      <c r="U86" s="69"/>
      <c r="V86" s="69"/>
      <c r="W86" s="65"/>
      <c r="X86" s="66"/>
      <c r="Y86" s="66"/>
      <c r="Z86" s="63"/>
      <c r="AA86" s="63"/>
      <c r="AB86" s="66"/>
      <c r="AC86" s="66"/>
      <c r="AD86" s="66"/>
      <c r="AE86" s="66"/>
      <c r="AF86" s="66"/>
      <c r="AG86" s="66"/>
      <c r="AH86" s="66"/>
    </row>
    <row r="87" spans="1:34" s="67" customFormat="1" x14ac:dyDescent="0.25">
      <c r="A87" s="104"/>
      <c r="B87" s="62"/>
      <c r="C87" s="63"/>
      <c r="D87" s="64"/>
      <c r="E87" s="99"/>
      <c r="F87" s="102"/>
      <c r="G87" s="65"/>
      <c r="H87" s="70"/>
      <c r="K87" s="68"/>
      <c r="L87" s="68"/>
      <c r="M87" s="65"/>
      <c r="N87" s="65"/>
      <c r="O87" s="66"/>
      <c r="P87" s="66"/>
      <c r="Q87" s="65"/>
      <c r="R87" s="65"/>
      <c r="S87" s="65"/>
      <c r="T87" s="69"/>
      <c r="U87" s="69"/>
      <c r="V87" s="69"/>
      <c r="W87" s="65"/>
      <c r="X87" s="66"/>
      <c r="Y87" s="66"/>
      <c r="Z87" s="63"/>
      <c r="AA87" s="63"/>
      <c r="AB87" s="66"/>
      <c r="AC87" s="66"/>
      <c r="AD87" s="66"/>
      <c r="AE87" s="66"/>
      <c r="AF87" s="66"/>
      <c r="AG87" s="66"/>
      <c r="AH87" s="66"/>
    </row>
    <row r="88" spans="1:34" s="67" customFormat="1" x14ac:dyDescent="0.25">
      <c r="A88" s="104"/>
      <c r="B88" s="62"/>
      <c r="C88" s="63"/>
      <c r="D88" s="64"/>
      <c r="E88" s="99"/>
      <c r="F88" s="102"/>
      <c r="G88" s="65"/>
      <c r="H88" s="70"/>
      <c r="K88" s="68"/>
      <c r="L88" s="68"/>
      <c r="M88" s="65"/>
      <c r="N88" s="65"/>
      <c r="O88" s="66"/>
      <c r="P88" s="66"/>
      <c r="Q88" s="65"/>
      <c r="R88" s="65"/>
      <c r="S88" s="65"/>
      <c r="T88" s="69"/>
      <c r="U88" s="69"/>
      <c r="V88" s="69"/>
      <c r="W88" s="65"/>
      <c r="X88" s="66"/>
      <c r="Y88" s="66"/>
      <c r="Z88" s="63"/>
      <c r="AA88" s="63"/>
      <c r="AB88" s="66"/>
      <c r="AC88" s="66"/>
      <c r="AD88" s="66"/>
      <c r="AE88" s="66"/>
      <c r="AF88" s="66"/>
      <c r="AG88" s="66"/>
      <c r="AH88" s="66"/>
    </row>
    <row r="89" spans="1:34" s="67" customFormat="1" x14ac:dyDescent="0.25">
      <c r="A89" s="104"/>
      <c r="B89" s="62"/>
      <c r="C89" s="63"/>
      <c r="D89" s="64"/>
      <c r="E89" s="99"/>
      <c r="F89" s="102"/>
      <c r="G89" s="65"/>
      <c r="H89" s="70"/>
      <c r="K89" s="68"/>
      <c r="L89" s="68"/>
      <c r="M89" s="65"/>
      <c r="N89" s="65"/>
      <c r="O89" s="66"/>
      <c r="P89" s="66"/>
      <c r="Q89" s="65"/>
      <c r="R89" s="65"/>
      <c r="S89" s="65"/>
      <c r="T89" s="69"/>
      <c r="U89" s="69"/>
      <c r="V89" s="69"/>
      <c r="W89" s="65"/>
      <c r="X89" s="66"/>
      <c r="Y89" s="66"/>
      <c r="Z89" s="63"/>
      <c r="AA89" s="63"/>
      <c r="AB89" s="66"/>
      <c r="AC89" s="66"/>
      <c r="AD89" s="66"/>
      <c r="AE89" s="66"/>
      <c r="AF89" s="66"/>
      <c r="AG89" s="66"/>
      <c r="AH89" s="66"/>
    </row>
    <row r="90" spans="1:34" s="67" customFormat="1" x14ac:dyDescent="0.25">
      <c r="A90" s="104"/>
      <c r="B90" s="62"/>
      <c r="C90" s="63"/>
      <c r="D90" s="64"/>
      <c r="E90" s="99"/>
      <c r="F90" s="102"/>
      <c r="G90" s="65"/>
      <c r="H90" s="70"/>
      <c r="K90" s="68"/>
      <c r="L90" s="68"/>
      <c r="M90" s="65"/>
      <c r="N90" s="65"/>
      <c r="O90" s="66"/>
      <c r="P90" s="66"/>
      <c r="Q90" s="65"/>
      <c r="R90" s="65"/>
      <c r="S90" s="65"/>
      <c r="T90" s="69"/>
      <c r="U90" s="69"/>
      <c r="V90" s="69"/>
      <c r="W90" s="65"/>
      <c r="X90" s="66"/>
      <c r="Y90" s="66"/>
      <c r="Z90" s="63"/>
      <c r="AA90" s="63"/>
      <c r="AB90" s="66"/>
      <c r="AC90" s="66"/>
      <c r="AD90" s="66"/>
      <c r="AE90" s="66"/>
      <c r="AF90" s="66"/>
      <c r="AG90" s="66"/>
      <c r="AH90" s="6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N33" sqref="N33"/>
    </sheetView>
  </sheetViews>
  <sheetFormatPr defaultRowHeight="15" x14ac:dyDescent="0.25"/>
  <cols>
    <col min="1" max="16384" width="9.140625" style="107"/>
  </cols>
  <sheetData>
    <row r="1" spans="1:10" x14ac:dyDescent="0.25">
      <c r="A1" s="106" t="s">
        <v>119</v>
      </c>
    </row>
    <row r="2" spans="1:10" x14ac:dyDescent="0.25">
      <c r="A2" s="108"/>
    </row>
    <row r="3" spans="1:10" ht="37.5" customHeight="1" x14ac:dyDescent="0.25">
      <c r="A3" s="264" t="s">
        <v>120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10" x14ac:dyDescent="0.25">
      <c r="A4" s="265" t="s">
        <v>121</v>
      </c>
      <c r="B4" s="265"/>
      <c r="C4" s="265"/>
      <c r="D4" s="265"/>
      <c r="E4" s="265"/>
      <c r="F4" s="265"/>
      <c r="G4" s="265"/>
      <c r="H4" s="265"/>
      <c r="I4" s="265"/>
      <c r="J4" s="265"/>
    </row>
    <row r="5" spans="1:10" ht="45.75" customHeight="1" x14ac:dyDescent="0.25">
      <c r="A5" s="264" t="s">
        <v>122</v>
      </c>
      <c r="B5" s="264"/>
      <c r="C5" s="264"/>
      <c r="D5" s="264"/>
      <c r="E5" s="264"/>
      <c r="F5" s="264"/>
      <c r="G5" s="264"/>
      <c r="H5" s="264"/>
      <c r="I5" s="264"/>
      <c r="J5" s="264"/>
    </row>
    <row r="6" spans="1:10" ht="113.25" customHeight="1" x14ac:dyDescent="0.25">
      <c r="A6" s="264" t="s">
        <v>123</v>
      </c>
      <c r="B6" s="264"/>
      <c r="C6" s="264"/>
      <c r="D6" s="264"/>
      <c r="E6" s="264"/>
      <c r="F6" s="264"/>
      <c r="G6" s="264"/>
      <c r="H6" s="264"/>
      <c r="I6" s="264"/>
      <c r="J6" s="264"/>
    </row>
    <row r="7" spans="1:10" ht="83.25" customHeight="1" x14ac:dyDescent="0.25">
      <c r="A7" s="264" t="s">
        <v>124</v>
      </c>
      <c r="B7" s="264"/>
      <c r="C7" s="264"/>
      <c r="D7" s="264"/>
      <c r="E7" s="264"/>
      <c r="F7" s="264"/>
      <c r="G7" s="264"/>
      <c r="H7" s="264"/>
      <c r="I7" s="264"/>
      <c r="J7" s="264"/>
    </row>
    <row r="8" spans="1:10" x14ac:dyDescent="0.25">
      <c r="A8" s="264" t="s">
        <v>125</v>
      </c>
      <c r="B8" s="264"/>
      <c r="C8" s="264"/>
      <c r="D8" s="264"/>
      <c r="E8" s="264"/>
      <c r="F8" s="264"/>
      <c r="G8" s="264"/>
      <c r="H8" s="264"/>
      <c r="I8" s="264"/>
      <c r="J8" s="264"/>
    </row>
    <row r="9" spans="1:10" x14ac:dyDescent="0.25">
      <c r="A9" s="264" t="s">
        <v>126</v>
      </c>
      <c r="B9" s="264"/>
      <c r="C9" s="264"/>
      <c r="D9" s="264"/>
      <c r="E9" s="264"/>
      <c r="F9" s="264"/>
      <c r="G9" s="264"/>
      <c r="H9" s="264"/>
      <c r="I9" s="264"/>
      <c r="J9" s="264"/>
    </row>
    <row r="10" spans="1:10" x14ac:dyDescent="0.25">
      <c r="A10" s="264" t="s">
        <v>127</v>
      </c>
      <c r="B10" s="264"/>
      <c r="C10" s="264"/>
      <c r="D10" s="264"/>
      <c r="E10" s="264"/>
      <c r="F10" s="264"/>
      <c r="G10" s="264"/>
      <c r="H10" s="264"/>
      <c r="I10" s="264"/>
      <c r="J10" s="264"/>
    </row>
    <row r="11" spans="1:10" ht="83.25" customHeight="1" x14ac:dyDescent="0.25"/>
  </sheetData>
  <mergeCells count="8">
    <mergeCell ref="A9:J9"/>
    <mergeCell ref="A10:J10"/>
    <mergeCell ref="A3:J3"/>
    <mergeCell ref="A4:J4"/>
    <mergeCell ref="A5:J5"/>
    <mergeCell ref="A6:J6"/>
    <mergeCell ref="A7:J7"/>
    <mergeCell ref="A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Oprávnené_výdavky_obnova</vt:lpstr>
      <vt:lpstr>Model_hospodárenia</vt:lpstr>
      <vt:lpstr>intenzita pomoci</vt:lpstr>
      <vt:lpstr>Harmonogram</vt:lpstr>
      <vt:lpstr>Prehlad rozpočtových nákladov</vt:lpstr>
      <vt:lpstr>Popis prehľadu</vt:lpstr>
      <vt:lpstr>JPRL</vt:lpstr>
      <vt:lpstr>Lesné_oblasti_alebo_podoblasti_Vysoký_stupeň_ohrozenia_podkôrnym_hmyzom</vt:lpstr>
      <vt:lpstr>Smrek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Ševc Martin</dc:creator>
  <cp:lastModifiedBy>Kužma Emil</cp:lastModifiedBy>
  <cp:lastPrinted>2022-08-01T07:32:32Z</cp:lastPrinted>
  <dcterms:created xsi:type="dcterms:W3CDTF">2020-12-10T08:37:32Z</dcterms:created>
  <dcterms:modified xsi:type="dcterms:W3CDTF">2022-10-17T06:50:26Z</dcterms:modified>
</cp:coreProperties>
</file>