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/>
  <mc:AlternateContent xmlns:mc="http://schemas.openxmlformats.org/markup-compatibility/2006">
    <mc:Choice Requires="x15">
      <x15ac:absPath xmlns:x15ac="http://schemas.microsoft.com/office/spreadsheetml/2010/11/ac" url="C:\Users\kuzma\Desktop\Nové_výzvy\16.1\Aktualizácia_č_1\"/>
    </mc:Choice>
  </mc:AlternateContent>
  <bookViews>
    <workbookView xWindow="0" yWindow="0" windowWidth="38370" windowHeight="17670"/>
  </bookViews>
  <sheets>
    <sheet name="rok 20XY-20XZ" sheetId="12" r:id="rId1"/>
    <sheet name="Intenzita pomoci" sheetId="2" r:id="rId2"/>
    <sheet name="Harmonogram" sheetId="13" r:id="rId3"/>
    <sheet name="Prehlad rozpočtových nákladov" sheetId="19" r:id="rId4"/>
    <sheet name="Popis prehľadu" sheetId="24" r:id="rId5"/>
    <sheet name="Podiel_tržieb" sheetId="25" r:id="rId6"/>
  </sheets>
  <definedNames>
    <definedName name="_FilterDatabase" hidden="1">#REF!</definedName>
    <definedName name="kombinacia">Podiel_tržieb!$N$53:$N$60</definedName>
    <definedName name="NRO">#REF!</definedName>
    <definedName name="sluzby">Podiel_tržieb!$N$40:$N$46</definedName>
    <definedName name="vyroba">Podiel_tržieb!$N$48:$N$50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24" i="12" l="1"/>
  <c r="AD47" i="12"/>
  <c r="AC25" i="12" a="1"/>
  <c r="AC25" i="12" s="1"/>
  <c r="AD25" i="12" s="1"/>
  <c r="AC26" i="12" a="1"/>
  <c r="AC26" i="12" s="1"/>
  <c r="AD26" i="12" s="1"/>
  <c r="AC27" i="12" a="1"/>
  <c r="AC27" i="12"/>
  <c r="AD27" i="12" s="1"/>
  <c r="AC28" i="12" a="1"/>
  <c r="AC28" i="12" s="1"/>
  <c r="AD28" i="12" s="1"/>
  <c r="AC29" i="12" a="1"/>
  <c r="AC29" i="12" s="1"/>
  <c r="AD29" i="12" s="1"/>
  <c r="AC30" i="12" a="1"/>
  <c r="AC30" i="12" s="1"/>
  <c r="AD30" i="12" s="1"/>
  <c r="AC31" i="12" a="1"/>
  <c r="AC31" i="12" s="1"/>
  <c r="AD31" i="12" s="1"/>
  <c r="AC32" i="12" a="1"/>
  <c r="AC32" i="12" s="1"/>
  <c r="AD32" i="12" s="1"/>
  <c r="AC33" i="12" a="1"/>
  <c r="AC33" i="12" s="1"/>
  <c r="AD33" i="12" s="1"/>
  <c r="AC34" i="12" a="1"/>
  <c r="AC34" i="12" s="1"/>
  <c r="AD34" i="12" s="1"/>
  <c r="AC35" i="12" a="1"/>
  <c r="AC35" i="12"/>
  <c r="AD35" i="12" s="1"/>
  <c r="AC36" i="12" a="1"/>
  <c r="AC36" i="12" s="1"/>
  <c r="AD36" i="12" s="1"/>
  <c r="AC37" i="12" a="1"/>
  <c r="AC37" i="12" s="1"/>
  <c r="AD37" i="12" s="1"/>
  <c r="AC38" i="12" a="1"/>
  <c r="AC38" i="12" s="1"/>
  <c r="AD38" i="12" s="1"/>
  <c r="AC39" i="12" a="1"/>
  <c r="AC39" i="12" s="1"/>
  <c r="AD39" i="12" s="1"/>
  <c r="AC40" i="12" a="1"/>
  <c r="AC40" i="12" s="1"/>
  <c r="AD40" i="12" s="1"/>
  <c r="AC41" i="12" a="1"/>
  <c r="AC41" i="12"/>
  <c r="AD41" i="12" s="1"/>
  <c r="AC42" i="12" a="1"/>
  <c r="AC42" i="12" s="1"/>
  <c r="AD42" i="12" s="1"/>
  <c r="AC43" i="12" a="1"/>
  <c r="AC43" i="12" s="1"/>
  <c r="AD43" i="12" s="1"/>
  <c r="AC44" i="12" a="1"/>
  <c r="AC44" i="12" s="1"/>
  <c r="AD44" i="12" s="1"/>
  <c r="AC45" i="12" a="1"/>
  <c r="AC45" i="12" s="1"/>
  <c r="AD45" i="12" s="1"/>
  <c r="AC46" i="12" a="1"/>
  <c r="AC46" i="12" s="1"/>
  <c r="AD46" i="12" s="1"/>
  <c r="AC47" i="12" a="1"/>
  <c r="AC47" i="12" s="1"/>
  <c r="AC48" i="12" a="1"/>
  <c r="AC48" i="12" s="1"/>
  <c r="AD48" i="12" s="1"/>
  <c r="AC49" i="12" a="1"/>
  <c r="AC49" i="12" s="1"/>
  <c r="AD49" i="12" s="1"/>
  <c r="AC50" i="12" a="1"/>
  <c r="AC50" i="12" s="1"/>
  <c r="AD50" i="12" s="1"/>
  <c r="AC51" i="12" a="1"/>
  <c r="AC51" i="12" s="1"/>
  <c r="AD51" i="12" s="1"/>
  <c r="AC52" i="12" a="1"/>
  <c r="AC52" i="12" s="1"/>
  <c r="AD52" i="12" s="1"/>
  <c r="AC53" i="12" a="1"/>
  <c r="AC53" i="12" s="1"/>
  <c r="AD53" i="12" s="1"/>
  <c r="AC54" i="12" a="1"/>
  <c r="AC54" i="12" s="1"/>
  <c r="AD54" i="12" s="1"/>
  <c r="AC55" i="12" a="1"/>
  <c r="AC55" i="12" s="1"/>
  <c r="AD55" i="12" s="1"/>
  <c r="AC56" i="12" a="1"/>
  <c r="AC56" i="12" s="1"/>
  <c r="AD56" i="12" s="1"/>
  <c r="AC57" i="12" a="1"/>
  <c r="AC57" i="12"/>
  <c r="AD57" i="12" s="1"/>
  <c r="AC58" i="12" a="1"/>
  <c r="AC58" i="12" s="1"/>
  <c r="AD58" i="12" s="1"/>
  <c r="AC59" i="12" a="1"/>
  <c r="AC59" i="12" s="1"/>
  <c r="AD59" i="12" s="1"/>
  <c r="AC60" i="12" a="1"/>
  <c r="AC60" i="12" s="1"/>
  <c r="AD60" i="12" s="1"/>
  <c r="AC61" i="12" a="1"/>
  <c r="AC61" i="12" s="1"/>
  <c r="AD61" i="12" s="1"/>
  <c r="AC62" i="12" a="1"/>
  <c r="AC62" i="12" s="1"/>
  <c r="AD62" i="12" s="1"/>
  <c r="AC63" i="12" a="1"/>
  <c r="AC63" i="12" s="1"/>
  <c r="AC64" i="12" a="1"/>
  <c r="AC64" i="12" s="1"/>
  <c r="AC65" i="12" a="1"/>
  <c r="AC65" i="12"/>
  <c r="AC66" i="12" a="1"/>
  <c r="AC66" i="12" s="1"/>
  <c r="AC67" i="12" a="1"/>
  <c r="AC67" i="12" s="1"/>
  <c r="AC68" i="12" a="1"/>
  <c r="AC68" i="12" s="1"/>
  <c r="AC69" i="12" a="1"/>
  <c r="AC69" i="12" s="1"/>
  <c r="AC70" i="12" a="1"/>
  <c r="AC70" i="12" s="1"/>
  <c r="AC71" i="12" a="1"/>
  <c r="AC71" i="12" s="1"/>
  <c r="AC72" i="12" a="1"/>
  <c r="AC72" i="12" s="1"/>
  <c r="AC73" i="12" a="1"/>
  <c r="AC73" i="12" s="1"/>
  <c r="AC74" i="12" a="1"/>
  <c r="AC74" i="12" s="1"/>
  <c r="AC75" i="12" a="1"/>
  <c r="AC75" i="12" s="1"/>
  <c r="AC76" i="12" a="1"/>
  <c r="AC76" i="12" s="1"/>
  <c r="AC77" i="12" a="1"/>
  <c r="AC77" i="12" s="1"/>
  <c r="AC78" i="12" a="1"/>
  <c r="AC78" i="12" s="1"/>
  <c r="AC79" i="12" a="1"/>
  <c r="AC79" i="12" s="1"/>
  <c r="AC80" i="12" a="1"/>
  <c r="AC80" i="12" s="1"/>
  <c r="AC81" i="12" a="1"/>
  <c r="AC81" i="12" s="1"/>
  <c r="AC82" i="12" a="1"/>
  <c r="AC82" i="12" s="1"/>
  <c r="AC83" i="12" a="1"/>
  <c r="AC83" i="12" s="1"/>
  <c r="AC84" i="12" a="1"/>
  <c r="AC84" i="12" s="1"/>
  <c r="AC85" i="12" a="1"/>
  <c r="AC85" i="12" s="1"/>
  <c r="AC86" i="12" a="1"/>
  <c r="AC86" i="12" s="1"/>
  <c r="AC87" i="12" a="1"/>
  <c r="AC87" i="12" s="1"/>
  <c r="AC88" i="12" a="1"/>
  <c r="AC88" i="12" s="1"/>
  <c r="AC89" i="12" a="1"/>
  <c r="AC89" i="12"/>
  <c r="AC90" i="12" a="1"/>
  <c r="AC90" i="12" s="1"/>
  <c r="AC91" i="12" a="1"/>
  <c r="AC91" i="12" s="1"/>
  <c r="AC92" i="12" a="1"/>
  <c r="AC92" i="12" s="1"/>
  <c r="AC93" i="12" a="1"/>
  <c r="AC93" i="12" s="1"/>
  <c r="AC94" i="12" a="1"/>
  <c r="AC94" i="12" s="1"/>
  <c r="AC95" i="12" a="1"/>
  <c r="AC95" i="12" s="1"/>
  <c r="AC96" i="12" a="1"/>
  <c r="AC96" i="12" s="1"/>
  <c r="AC97" i="12" a="1"/>
  <c r="AC97" i="12"/>
  <c r="AC98" i="12" a="1"/>
  <c r="AC98" i="12" s="1"/>
  <c r="AC99" i="12" a="1"/>
  <c r="AC99" i="12" s="1"/>
  <c r="AC100" i="12" a="1"/>
  <c r="AC100" i="12" s="1"/>
  <c r="AC101" i="12" a="1"/>
  <c r="AC101" i="12"/>
  <c r="AC102" i="12" a="1"/>
  <c r="AC102" i="12" s="1"/>
  <c r="AC103" i="12" a="1"/>
  <c r="AC103" i="12" s="1"/>
  <c r="AC104" i="12" a="1"/>
  <c r="AC104" i="12" s="1"/>
  <c r="AC105" i="12" a="1"/>
  <c r="AC105" i="12"/>
  <c r="AC106" i="12" a="1"/>
  <c r="AC106" i="12" s="1"/>
  <c r="AC107" i="12" a="1"/>
  <c r="AC107" i="12" s="1"/>
  <c r="AC108" i="12" a="1"/>
  <c r="AC108" i="12" s="1"/>
  <c r="AC109" i="12" a="1"/>
  <c r="AC109" i="12" s="1"/>
  <c r="AC110" i="12" a="1"/>
  <c r="AC110" i="12" s="1"/>
  <c r="AC111" i="12" a="1"/>
  <c r="AC111" i="12" s="1"/>
  <c r="AC112" i="12" a="1"/>
  <c r="AC112" i="12" s="1"/>
  <c r="AC113" i="12" a="1"/>
  <c r="AC113" i="12" s="1"/>
  <c r="AC114" i="12" a="1"/>
  <c r="AC114" i="12" s="1"/>
  <c r="AC115" i="12" a="1"/>
  <c r="AC115" i="12" s="1"/>
  <c r="AC116" i="12" a="1"/>
  <c r="AC116" i="12" s="1"/>
  <c r="AC117" i="12" a="1"/>
  <c r="AC117" i="12" s="1"/>
  <c r="AC118" i="12" a="1"/>
  <c r="AC118" i="12" s="1"/>
  <c r="AC119" i="12" a="1"/>
  <c r="AC119" i="12" s="1"/>
  <c r="AC120" i="12" a="1"/>
  <c r="AC120" i="12" s="1"/>
  <c r="AC121" i="12" a="1"/>
  <c r="AC121" i="12"/>
  <c r="AC122" i="12" a="1"/>
  <c r="AC122" i="12" s="1"/>
  <c r="AC123" i="12" a="1"/>
  <c r="AC123" i="12" s="1"/>
  <c r="AC124" i="12" a="1"/>
  <c r="AC124" i="12" s="1"/>
  <c r="AC125" i="12" a="1"/>
  <c r="AC125" i="12" s="1"/>
  <c r="AC126" i="12" a="1"/>
  <c r="AC126" i="12" s="1"/>
  <c r="AC127" i="12" a="1"/>
  <c r="AC127" i="12" s="1"/>
  <c r="AC20" i="12" a="1"/>
  <c r="AC20" i="12" s="1"/>
  <c r="AC21" i="12" a="1"/>
  <c r="AC21" i="12" s="1"/>
  <c r="AD21" i="12" s="1"/>
  <c r="AC22" i="12" a="1"/>
  <c r="AC22" i="12" s="1"/>
  <c r="AD22" i="12" s="1"/>
  <c r="AC23" i="12" a="1"/>
  <c r="AC23" i="12" s="1"/>
  <c r="AD23" i="12" s="1"/>
  <c r="AC24" i="12" a="1"/>
  <c r="AC24" i="12"/>
  <c r="AD24" i="12" s="1"/>
  <c r="AC19" i="12" a="1"/>
  <c r="AC19" i="12" s="1"/>
  <c r="AD19" i="12" s="1"/>
  <c r="AC18" i="12"/>
  <c r="AD18" i="12" s="1"/>
  <c r="AC17" i="12"/>
  <c r="M10" i="12" l="1"/>
  <c r="N10" i="12" s="1"/>
  <c r="O10" i="12" s="1"/>
  <c r="P10" i="12" s="1"/>
  <c r="D1200" i="25" l="1"/>
  <c r="G1199" i="25"/>
  <c r="H1199" i="25" s="1"/>
  <c r="I1199" i="25" s="1"/>
  <c r="G1198" i="25"/>
  <c r="H1198" i="25" s="1"/>
  <c r="I1198" i="25" s="1"/>
  <c r="G1197" i="25"/>
  <c r="H1197" i="25" s="1"/>
  <c r="I1197" i="25" s="1"/>
  <c r="G1196" i="25"/>
  <c r="H1196" i="25" s="1"/>
  <c r="I1196" i="25" s="1"/>
  <c r="G1195" i="25"/>
  <c r="H1195" i="25" s="1"/>
  <c r="I1195" i="25" s="1"/>
  <c r="G1194" i="25"/>
  <c r="H1194" i="25" s="1"/>
  <c r="I1194" i="25" s="1"/>
  <c r="G1193" i="25"/>
  <c r="H1193" i="25" s="1"/>
  <c r="I1193" i="25" s="1"/>
  <c r="G1192" i="25"/>
  <c r="H1192" i="25" s="1"/>
  <c r="I1192" i="25" s="1"/>
  <c r="G1191" i="25"/>
  <c r="H1191" i="25" s="1"/>
  <c r="I1191" i="25" s="1"/>
  <c r="G1190" i="25"/>
  <c r="H1190" i="25" s="1"/>
  <c r="I1190" i="25" s="1"/>
  <c r="G1189" i="25"/>
  <c r="H1189" i="25" s="1"/>
  <c r="I1189" i="25" s="1"/>
  <c r="G1188" i="25"/>
  <c r="H1188" i="25" s="1"/>
  <c r="I1188" i="25" s="1"/>
  <c r="G1187" i="25"/>
  <c r="H1187" i="25" s="1"/>
  <c r="I1187" i="25" s="1"/>
  <c r="G1186" i="25"/>
  <c r="H1186" i="25" s="1"/>
  <c r="I1186" i="25" s="1"/>
  <c r="G1185" i="25"/>
  <c r="H1185" i="25" s="1"/>
  <c r="I1185" i="25" s="1"/>
  <c r="G1184" i="25"/>
  <c r="H1184" i="25" s="1"/>
  <c r="I1184" i="25" s="1"/>
  <c r="G1183" i="25"/>
  <c r="H1183" i="25" s="1"/>
  <c r="I1183" i="25" s="1"/>
  <c r="G1182" i="25"/>
  <c r="H1182" i="25" s="1"/>
  <c r="I1182" i="25" s="1"/>
  <c r="G1181" i="25"/>
  <c r="H1181" i="25" s="1"/>
  <c r="I1181" i="25" s="1"/>
  <c r="G1180" i="25"/>
  <c r="H1180" i="25" s="1"/>
  <c r="I1180" i="25" s="1"/>
  <c r="G1179" i="25"/>
  <c r="H1179" i="25" s="1"/>
  <c r="I1179" i="25" s="1"/>
  <c r="G1178" i="25"/>
  <c r="H1178" i="25" s="1"/>
  <c r="I1178" i="25" s="1"/>
  <c r="G1177" i="25"/>
  <c r="H1177" i="25" s="1"/>
  <c r="I1177" i="25" s="1"/>
  <c r="G1176" i="25"/>
  <c r="H1176" i="25" s="1"/>
  <c r="I1176" i="25" s="1"/>
  <c r="G1175" i="25"/>
  <c r="H1175" i="25" s="1"/>
  <c r="I1175" i="25" s="1"/>
  <c r="G1174" i="25"/>
  <c r="H1174" i="25" s="1"/>
  <c r="I1174" i="25" s="1"/>
  <c r="G1173" i="25"/>
  <c r="H1173" i="25" s="1"/>
  <c r="I1173" i="25" s="1"/>
  <c r="G1172" i="25"/>
  <c r="H1172" i="25" s="1"/>
  <c r="I1172" i="25" s="1"/>
  <c r="G1171" i="25"/>
  <c r="H1171" i="25" s="1"/>
  <c r="I1171" i="25" s="1"/>
  <c r="G1170" i="25"/>
  <c r="H1170" i="25" s="1"/>
  <c r="I1170" i="25" s="1"/>
  <c r="G1169" i="25"/>
  <c r="H1169" i="25" s="1"/>
  <c r="I1169" i="25" s="1"/>
  <c r="G1168" i="25"/>
  <c r="H1168" i="25" s="1"/>
  <c r="I1168" i="25" s="1"/>
  <c r="G1167" i="25"/>
  <c r="H1167" i="25" s="1"/>
  <c r="I1167" i="25" s="1"/>
  <c r="G1166" i="25"/>
  <c r="H1166" i="25" s="1"/>
  <c r="I1166" i="25" s="1"/>
  <c r="G1165" i="25"/>
  <c r="H1165" i="25" s="1"/>
  <c r="I1165" i="25" s="1"/>
  <c r="G1164" i="25"/>
  <c r="H1164" i="25" s="1"/>
  <c r="I1164" i="25" s="1"/>
  <c r="G1163" i="25"/>
  <c r="H1163" i="25" s="1"/>
  <c r="I1163" i="25" s="1"/>
  <c r="G1162" i="25"/>
  <c r="H1162" i="25" s="1"/>
  <c r="I1162" i="25" s="1"/>
  <c r="G1161" i="25"/>
  <c r="H1161" i="25" s="1"/>
  <c r="I1161" i="25" s="1"/>
  <c r="G1160" i="25"/>
  <c r="H1160" i="25" s="1"/>
  <c r="I1160" i="25" s="1"/>
  <c r="G1159" i="25"/>
  <c r="H1159" i="25" s="1"/>
  <c r="I1159" i="25" s="1"/>
  <c r="G1158" i="25"/>
  <c r="H1158" i="25" s="1"/>
  <c r="I1158" i="25" s="1"/>
  <c r="G1157" i="25"/>
  <c r="H1157" i="25" s="1"/>
  <c r="I1157" i="25" s="1"/>
  <c r="G1156" i="25"/>
  <c r="H1156" i="25" s="1"/>
  <c r="I1156" i="25" s="1"/>
  <c r="G1155" i="25"/>
  <c r="H1155" i="25" s="1"/>
  <c r="I1155" i="25" s="1"/>
  <c r="G1154" i="25"/>
  <c r="H1154" i="25" s="1"/>
  <c r="I1154" i="25" s="1"/>
  <c r="G1153" i="25"/>
  <c r="H1153" i="25" s="1"/>
  <c r="I1153" i="25" s="1"/>
  <c r="G1152" i="25"/>
  <c r="H1152" i="25" s="1"/>
  <c r="I1152" i="25" s="1"/>
  <c r="G1151" i="25"/>
  <c r="H1151" i="25" s="1"/>
  <c r="I1151" i="25" s="1"/>
  <c r="G1150" i="25"/>
  <c r="H1150" i="25" s="1"/>
  <c r="I1150" i="25" s="1"/>
  <c r="G1149" i="25"/>
  <c r="H1149" i="25" s="1"/>
  <c r="I1149" i="25" s="1"/>
  <c r="G1148" i="25"/>
  <c r="H1148" i="25" s="1"/>
  <c r="I1148" i="25" s="1"/>
  <c r="G1147" i="25"/>
  <c r="H1147" i="25" s="1"/>
  <c r="I1147" i="25" s="1"/>
  <c r="G1146" i="25"/>
  <c r="H1146" i="25" s="1"/>
  <c r="I1146" i="25" s="1"/>
  <c r="G1145" i="25"/>
  <c r="H1145" i="25" s="1"/>
  <c r="I1145" i="25" s="1"/>
  <c r="G1144" i="25"/>
  <c r="H1144" i="25" s="1"/>
  <c r="I1144" i="25" s="1"/>
  <c r="G1143" i="25"/>
  <c r="H1143" i="25" s="1"/>
  <c r="I1143" i="25" s="1"/>
  <c r="G1142" i="25"/>
  <c r="H1142" i="25" s="1"/>
  <c r="I1142" i="25" s="1"/>
  <c r="G1141" i="25"/>
  <c r="H1141" i="25" s="1"/>
  <c r="I1141" i="25" s="1"/>
  <c r="G1140" i="25"/>
  <c r="H1140" i="25" s="1"/>
  <c r="I1140" i="25" s="1"/>
  <c r="G1139" i="25"/>
  <c r="H1139" i="25" s="1"/>
  <c r="I1139" i="25" s="1"/>
  <c r="G1138" i="25"/>
  <c r="H1138" i="25" s="1"/>
  <c r="I1138" i="25" s="1"/>
  <c r="G1137" i="25"/>
  <c r="H1137" i="25" s="1"/>
  <c r="I1137" i="25" s="1"/>
  <c r="G1136" i="25"/>
  <c r="H1136" i="25" s="1"/>
  <c r="I1136" i="25" s="1"/>
  <c r="G1135" i="25"/>
  <c r="H1135" i="25" s="1"/>
  <c r="I1135" i="25" s="1"/>
  <c r="G1134" i="25"/>
  <c r="H1134" i="25" s="1"/>
  <c r="I1134" i="25" s="1"/>
  <c r="G1133" i="25"/>
  <c r="H1133" i="25" s="1"/>
  <c r="I1133" i="25" s="1"/>
  <c r="G1132" i="25"/>
  <c r="H1132" i="25" s="1"/>
  <c r="I1132" i="25" s="1"/>
  <c r="G1131" i="25"/>
  <c r="H1131" i="25" s="1"/>
  <c r="I1131" i="25" s="1"/>
  <c r="G1130" i="25"/>
  <c r="H1130" i="25" s="1"/>
  <c r="I1130" i="25" s="1"/>
  <c r="G1129" i="25"/>
  <c r="H1129" i="25" s="1"/>
  <c r="I1129" i="25" s="1"/>
  <c r="G1128" i="25"/>
  <c r="H1128" i="25" s="1"/>
  <c r="I1128" i="25" s="1"/>
  <c r="G1127" i="25"/>
  <c r="H1127" i="25" s="1"/>
  <c r="I1127" i="25" s="1"/>
  <c r="G1126" i="25"/>
  <c r="H1126" i="25" s="1"/>
  <c r="I1126" i="25" s="1"/>
  <c r="G1125" i="25"/>
  <c r="H1125" i="25" s="1"/>
  <c r="I1125" i="25" s="1"/>
  <c r="G1124" i="25"/>
  <c r="H1124" i="25" s="1"/>
  <c r="I1124" i="25" s="1"/>
  <c r="G1123" i="25"/>
  <c r="H1123" i="25" s="1"/>
  <c r="I1123" i="25" s="1"/>
  <c r="G1122" i="25"/>
  <c r="H1122" i="25" s="1"/>
  <c r="I1122" i="25" s="1"/>
  <c r="G1121" i="25"/>
  <c r="H1121" i="25" s="1"/>
  <c r="I1121" i="25" s="1"/>
  <c r="G1120" i="25"/>
  <c r="H1120" i="25" s="1"/>
  <c r="I1120" i="25" s="1"/>
  <c r="G1119" i="25"/>
  <c r="H1119" i="25" s="1"/>
  <c r="I1119" i="25" s="1"/>
  <c r="G1118" i="25"/>
  <c r="H1118" i="25" s="1"/>
  <c r="I1118" i="25" s="1"/>
  <c r="G1117" i="25"/>
  <c r="H1117" i="25" s="1"/>
  <c r="I1117" i="25" s="1"/>
  <c r="G1116" i="25"/>
  <c r="H1116" i="25" s="1"/>
  <c r="I1116" i="25" s="1"/>
  <c r="G1115" i="25"/>
  <c r="H1115" i="25" s="1"/>
  <c r="I1115" i="25" s="1"/>
  <c r="G1114" i="25"/>
  <c r="H1114" i="25" s="1"/>
  <c r="I1114" i="25" s="1"/>
  <c r="G1113" i="25"/>
  <c r="H1113" i="25" s="1"/>
  <c r="I1113" i="25" s="1"/>
  <c r="G1112" i="25"/>
  <c r="H1112" i="25" s="1"/>
  <c r="I1112" i="25" s="1"/>
  <c r="G1111" i="25"/>
  <c r="H1111" i="25" s="1"/>
  <c r="I1111" i="25" s="1"/>
  <c r="G1110" i="25"/>
  <c r="H1110" i="25" s="1"/>
  <c r="I1110" i="25" s="1"/>
  <c r="G1109" i="25"/>
  <c r="H1109" i="25" s="1"/>
  <c r="I1109" i="25" s="1"/>
  <c r="G1108" i="25"/>
  <c r="H1108" i="25" s="1"/>
  <c r="I1108" i="25" s="1"/>
  <c r="G1107" i="25"/>
  <c r="H1107" i="25" s="1"/>
  <c r="I1107" i="25" s="1"/>
  <c r="G1106" i="25"/>
  <c r="H1106" i="25" s="1"/>
  <c r="I1106" i="25" s="1"/>
  <c r="G1105" i="25"/>
  <c r="H1105" i="25" s="1"/>
  <c r="I1105" i="25" s="1"/>
  <c r="G1104" i="25"/>
  <c r="H1104" i="25" s="1"/>
  <c r="I1104" i="25" s="1"/>
  <c r="G1103" i="25"/>
  <c r="H1103" i="25" s="1"/>
  <c r="I1103" i="25" s="1"/>
  <c r="G1102" i="25"/>
  <c r="H1102" i="25" s="1"/>
  <c r="I1102" i="25" s="1"/>
  <c r="G1101" i="25"/>
  <c r="H1101" i="25" s="1"/>
  <c r="I1101" i="25" s="1"/>
  <c r="G1100" i="25"/>
  <c r="H1100" i="25" s="1"/>
  <c r="I1100" i="25" s="1"/>
  <c r="G1099" i="25"/>
  <c r="H1099" i="25" s="1"/>
  <c r="I1099" i="25" s="1"/>
  <c r="G1098" i="25"/>
  <c r="H1098" i="25" s="1"/>
  <c r="I1098" i="25" s="1"/>
  <c r="G1097" i="25"/>
  <c r="H1097" i="25" s="1"/>
  <c r="I1097" i="25" s="1"/>
  <c r="G1096" i="25"/>
  <c r="H1096" i="25" s="1"/>
  <c r="I1096" i="25" s="1"/>
  <c r="G1095" i="25"/>
  <c r="H1095" i="25" s="1"/>
  <c r="I1095" i="25" s="1"/>
  <c r="G1094" i="25"/>
  <c r="H1094" i="25" s="1"/>
  <c r="I1094" i="25" s="1"/>
  <c r="G1093" i="25"/>
  <c r="H1093" i="25" s="1"/>
  <c r="I1093" i="25" s="1"/>
  <c r="G1092" i="25"/>
  <c r="H1092" i="25" s="1"/>
  <c r="I1092" i="25" s="1"/>
  <c r="G1091" i="25"/>
  <c r="H1091" i="25" s="1"/>
  <c r="I1091" i="25" s="1"/>
  <c r="G1090" i="25"/>
  <c r="H1090" i="25" s="1"/>
  <c r="I1090" i="25" s="1"/>
  <c r="G1089" i="25"/>
  <c r="H1089" i="25" s="1"/>
  <c r="I1089" i="25" s="1"/>
  <c r="G1088" i="25"/>
  <c r="H1088" i="25" s="1"/>
  <c r="I1088" i="25" s="1"/>
  <c r="G1087" i="25"/>
  <c r="H1087" i="25" s="1"/>
  <c r="I1087" i="25" s="1"/>
  <c r="G1086" i="25"/>
  <c r="H1086" i="25" s="1"/>
  <c r="I1086" i="25" s="1"/>
  <c r="G1085" i="25"/>
  <c r="H1085" i="25" s="1"/>
  <c r="I1085" i="25" s="1"/>
  <c r="G1084" i="25"/>
  <c r="H1084" i="25" s="1"/>
  <c r="I1084" i="25" s="1"/>
  <c r="G1083" i="25"/>
  <c r="H1083" i="25" s="1"/>
  <c r="I1083" i="25" s="1"/>
  <c r="G1082" i="25"/>
  <c r="H1082" i="25" s="1"/>
  <c r="I1082" i="25" s="1"/>
  <c r="G1081" i="25"/>
  <c r="H1081" i="25" s="1"/>
  <c r="I1081" i="25" s="1"/>
  <c r="G1080" i="25"/>
  <c r="H1080" i="25" s="1"/>
  <c r="I1080" i="25" s="1"/>
  <c r="G1079" i="25"/>
  <c r="H1079" i="25" s="1"/>
  <c r="I1079" i="25" s="1"/>
  <c r="G1078" i="25"/>
  <c r="H1078" i="25" s="1"/>
  <c r="I1078" i="25" s="1"/>
  <c r="G1077" i="25"/>
  <c r="H1077" i="25" s="1"/>
  <c r="I1077" i="25" s="1"/>
  <c r="G1076" i="25"/>
  <c r="H1076" i="25" s="1"/>
  <c r="I1076" i="25" s="1"/>
  <c r="G1075" i="25"/>
  <c r="H1075" i="25" s="1"/>
  <c r="I1075" i="25" s="1"/>
  <c r="G1074" i="25"/>
  <c r="H1074" i="25" s="1"/>
  <c r="I1074" i="25" s="1"/>
  <c r="G1073" i="25"/>
  <c r="H1073" i="25" s="1"/>
  <c r="I1073" i="25" s="1"/>
  <c r="G1072" i="25"/>
  <c r="H1072" i="25" s="1"/>
  <c r="I1072" i="25" s="1"/>
  <c r="G1071" i="25"/>
  <c r="H1071" i="25" s="1"/>
  <c r="I1071" i="25" s="1"/>
  <c r="G1070" i="25"/>
  <c r="H1070" i="25" s="1"/>
  <c r="I1070" i="25" s="1"/>
  <c r="G1069" i="25"/>
  <c r="H1069" i="25" s="1"/>
  <c r="I1069" i="25" s="1"/>
  <c r="G1068" i="25"/>
  <c r="H1068" i="25" s="1"/>
  <c r="I1068" i="25" s="1"/>
  <c r="G1067" i="25"/>
  <c r="H1067" i="25" s="1"/>
  <c r="I1067" i="25" s="1"/>
  <c r="G1066" i="25"/>
  <c r="H1066" i="25" s="1"/>
  <c r="I1066" i="25" s="1"/>
  <c r="G1065" i="25"/>
  <c r="H1065" i="25" s="1"/>
  <c r="I1065" i="25" s="1"/>
  <c r="G1064" i="25"/>
  <c r="H1064" i="25" s="1"/>
  <c r="I1064" i="25" s="1"/>
  <c r="G1063" i="25"/>
  <c r="H1063" i="25" s="1"/>
  <c r="I1063" i="25" s="1"/>
  <c r="G1062" i="25"/>
  <c r="H1062" i="25" s="1"/>
  <c r="I1062" i="25" s="1"/>
  <c r="G1061" i="25"/>
  <c r="H1061" i="25" s="1"/>
  <c r="I1061" i="25" s="1"/>
  <c r="G1060" i="25"/>
  <c r="H1060" i="25" s="1"/>
  <c r="I1060" i="25" s="1"/>
  <c r="G1059" i="25"/>
  <c r="H1059" i="25" s="1"/>
  <c r="I1059" i="25" s="1"/>
  <c r="G1058" i="25"/>
  <c r="H1058" i="25" s="1"/>
  <c r="I1058" i="25" s="1"/>
  <c r="G1057" i="25"/>
  <c r="H1057" i="25" s="1"/>
  <c r="I1057" i="25" s="1"/>
  <c r="G1056" i="25"/>
  <c r="H1056" i="25" s="1"/>
  <c r="I1056" i="25" s="1"/>
  <c r="G1055" i="25"/>
  <c r="H1055" i="25" s="1"/>
  <c r="I1055" i="25" s="1"/>
  <c r="G1054" i="25"/>
  <c r="H1054" i="25" s="1"/>
  <c r="I1054" i="25" s="1"/>
  <c r="G1053" i="25"/>
  <c r="H1053" i="25" s="1"/>
  <c r="I1053" i="25" s="1"/>
  <c r="G1052" i="25"/>
  <c r="H1052" i="25" s="1"/>
  <c r="I1052" i="25" s="1"/>
  <c r="G1051" i="25"/>
  <c r="H1051" i="25" s="1"/>
  <c r="I1051" i="25" s="1"/>
  <c r="G1050" i="25"/>
  <c r="H1050" i="25" s="1"/>
  <c r="I1050" i="25" s="1"/>
  <c r="G1049" i="25"/>
  <c r="H1049" i="25" s="1"/>
  <c r="I1049" i="25" s="1"/>
  <c r="G1048" i="25"/>
  <c r="H1048" i="25" s="1"/>
  <c r="I1048" i="25" s="1"/>
  <c r="G1047" i="25"/>
  <c r="H1047" i="25" s="1"/>
  <c r="I1047" i="25" s="1"/>
  <c r="G1046" i="25"/>
  <c r="H1046" i="25" s="1"/>
  <c r="I1046" i="25" s="1"/>
  <c r="G1045" i="25"/>
  <c r="H1045" i="25" s="1"/>
  <c r="I1045" i="25" s="1"/>
  <c r="G1044" i="25"/>
  <c r="H1044" i="25" s="1"/>
  <c r="I1044" i="25" s="1"/>
  <c r="G1043" i="25"/>
  <c r="H1043" i="25" s="1"/>
  <c r="I1043" i="25" s="1"/>
  <c r="G1042" i="25"/>
  <c r="H1042" i="25" s="1"/>
  <c r="I1042" i="25" s="1"/>
  <c r="G1041" i="25"/>
  <c r="H1041" i="25" s="1"/>
  <c r="I1041" i="25" s="1"/>
  <c r="G1040" i="25"/>
  <c r="H1040" i="25" s="1"/>
  <c r="I1040" i="25" s="1"/>
  <c r="G1039" i="25"/>
  <c r="H1039" i="25" s="1"/>
  <c r="I1039" i="25" s="1"/>
  <c r="G1038" i="25"/>
  <c r="H1038" i="25" s="1"/>
  <c r="I1038" i="25" s="1"/>
  <c r="G1037" i="25"/>
  <c r="H1037" i="25" s="1"/>
  <c r="I1037" i="25" s="1"/>
  <c r="G1036" i="25"/>
  <c r="H1036" i="25" s="1"/>
  <c r="I1036" i="25" s="1"/>
  <c r="G1035" i="25"/>
  <c r="H1035" i="25" s="1"/>
  <c r="I1035" i="25" s="1"/>
  <c r="G1034" i="25"/>
  <c r="H1034" i="25" s="1"/>
  <c r="I1034" i="25" s="1"/>
  <c r="G1033" i="25"/>
  <c r="H1033" i="25" s="1"/>
  <c r="I1033" i="25" s="1"/>
  <c r="G1032" i="25"/>
  <c r="H1032" i="25" s="1"/>
  <c r="I1032" i="25" s="1"/>
  <c r="G1031" i="25"/>
  <c r="H1031" i="25" s="1"/>
  <c r="I1031" i="25" s="1"/>
  <c r="G1030" i="25"/>
  <c r="H1030" i="25" s="1"/>
  <c r="I1030" i="25" s="1"/>
  <c r="G1029" i="25"/>
  <c r="H1029" i="25" s="1"/>
  <c r="I1029" i="25" s="1"/>
  <c r="G1028" i="25"/>
  <c r="H1028" i="25" s="1"/>
  <c r="I1028" i="25" s="1"/>
  <c r="G1027" i="25"/>
  <c r="H1027" i="25" s="1"/>
  <c r="I1027" i="25" s="1"/>
  <c r="G1026" i="25"/>
  <c r="H1026" i="25" s="1"/>
  <c r="I1026" i="25" s="1"/>
  <c r="G1025" i="25"/>
  <c r="H1025" i="25" s="1"/>
  <c r="I1025" i="25" s="1"/>
  <c r="G1024" i="25"/>
  <c r="H1024" i="25" s="1"/>
  <c r="I1024" i="25" s="1"/>
  <c r="G1023" i="25"/>
  <c r="H1023" i="25" s="1"/>
  <c r="I1023" i="25" s="1"/>
  <c r="G1022" i="25"/>
  <c r="H1022" i="25" s="1"/>
  <c r="I1022" i="25" s="1"/>
  <c r="G1021" i="25"/>
  <c r="H1021" i="25" s="1"/>
  <c r="I1021" i="25" s="1"/>
  <c r="G1020" i="25"/>
  <c r="H1020" i="25" s="1"/>
  <c r="I1020" i="25" s="1"/>
  <c r="G1019" i="25"/>
  <c r="H1019" i="25" s="1"/>
  <c r="I1019" i="25" s="1"/>
  <c r="G1018" i="25"/>
  <c r="H1018" i="25" s="1"/>
  <c r="I1018" i="25" s="1"/>
  <c r="G1017" i="25"/>
  <c r="H1017" i="25" s="1"/>
  <c r="I1017" i="25" s="1"/>
  <c r="G1016" i="25"/>
  <c r="H1016" i="25" s="1"/>
  <c r="I1016" i="25" s="1"/>
  <c r="G1015" i="25"/>
  <c r="H1015" i="25" s="1"/>
  <c r="I1015" i="25" s="1"/>
  <c r="G1014" i="25"/>
  <c r="H1014" i="25" s="1"/>
  <c r="I1014" i="25" s="1"/>
  <c r="G1013" i="25"/>
  <c r="H1013" i="25" s="1"/>
  <c r="I1013" i="25" s="1"/>
  <c r="G1012" i="25"/>
  <c r="H1012" i="25" s="1"/>
  <c r="I1012" i="25" s="1"/>
  <c r="G1011" i="25"/>
  <c r="H1011" i="25" s="1"/>
  <c r="I1011" i="25" s="1"/>
  <c r="G1010" i="25"/>
  <c r="H1010" i="25" s="1"/>
  <c r="I1010" i="25" s="1"/>
  <c r="G1009" i="25"/>
  <c r="H1009" i="25" s="1"/>
  <c r="I1009" i="25" s="1"/>
  <c r="G1008" i="25"/>
  <c r="H1008" i="25" s="1"/>
  <c r="I1008" i="25" s="1"/>
  <c r="G1007" i="25"/>
  <c r="H1007" i="25" s="1"/>
  <c r="I1007" i="25" s="1"/>
  <c r="G1006" i="25"/>
  <c r="H1006" i="25" s="1"/>
  <c r="I1006" i="25" s="1"/>
  <c r="G1005" i="25"/>
  <c r="H1005" i="25" s="1"/>
  <c r="I1005" i="25" s="1"/>
  <c r="G1004" i="25"/>
  <c r="H1004" i="25" s="1"/>
  <c r="I1004" i="25" s="1"/>
  <c r="G1003" i="25"/>
  <c r="H1003" i="25" s="1"/>
  <c r="I1003" i="25" s="1"/>
  <c r="G1002" i="25"/>
  <c r="H1002" i="25" s="1"/>
  <c r="I1002" i="25" s="1"/>
  <c r="G1001" i="25"/>
  <c r="H1001" i="25" s="1"/>
  <c r="I1001" i="25" s="1"/>
  <c r="G1000" i="25"/>
  <c r="H1000" i="25" s="1"/>
  <c r="I1000" i="25" s="1"/>
  <c r="G999" i="25"/>
  <c r="H999" i="25" s="1"/>
  <c r="I999" i="25" s="1"/>
  <c r="G998" i="25"/>
  <c r="H998" i="25" s="1"/>
  <c r="I998" i="25" s="1"/>
  <c r="G997" i="25"/>
  <c r="H997" i="25" s="1"/>
  <c r="I997" i="25" s="1"/>
  <c r="G996" i="25"/>
  <c r="H996" i="25" s="1"/>
  <c r="I996" i="25" s="1"/>
  <c r="G995" i="25"/>
  <c r="H995" i="25" s="1"/>
  <c r="I995" i="25" s="1"/>
  <c r="G994" i="25"/>
  <c r="H994" i="25" s="1"/>
  <c r="I994" i="25" s="1"/>
  <c r="G993" i="25"/>
  <c r="H993" i="25" s="1"/>
  <c r="I993" i="25" s="1"/>
  <c r="G992" i="25"/>
  <c r="H992" i="25" s="1"/>
  <c r="I992" i="25" s="1"/>
  <c r="G991" i="25"/>
  <c r="H991" i="25" s="1"/>
  <c r="I991" i="25" s="1"/>
  <c r="G990" i="25"/>
  <c r="H990" i="25" s="1"/>
  <c r="I990" i="25" s="1"/>
  <c r="G989" i="25"/>
  <c r="H989" i="25" s="1"/>
  <c r="I989" i="25" s="1"/>
  <c r="G988" i="25"/>
  <c r="H988" i="25" s="1"/>
  <c r="I988" i="25" s="1"/>
  <c r="G987" i="25"/>
  <c r="H987" i="25" s="1"/>
  <c r="I987" i="25" s="1"/>
  <c r="G986" i="25"/>
  <c r="H986" i="25" s="1"/>
  <c r="I986" i="25" s="1"/>
  <c r="G985" i="25"/>
  <c r="H985" i="25" s="1"/>
  <c r="I985" i="25" s="1"/>
  <c r="G984" i="25"/>
  <c r="H984" i="25" s="1"/>
  <c r="I984" i="25" s="1"/>
  <c r="G983" i="25"/>
  <c r="H983" i="25" s="1"/>
  <c r="I983" i="25" s="1"/>
  <c r="G982" i="25"/>
  <c r="H982" i="25" s="1"/>
  <c r="I982" i="25" s="1"/>
  <c r="G981" i="25"/>
  <c r="H981" i="25" s="1"/>
  <c r="I981" i="25" s="1"/>
  <c r="G980" i="25"/>
  <c r="H980" i="25" s="1"/>
  <c r="I980" i="25" s="1"/>
  <c r="G979" i="25"/>
  <c r="H979" i="25" s="1"/>
  <c r="I979" i="25" s="1"/>
  <c r="G978" i="25"/>
  <c r="H978" i="25" s="1"/>
  <c r="I978" i="25" s="1"/>
  <c r="G977" i="25"/>
  <c r="H977" i="25" s="1"/>
  <c r="I977" i="25" s="1"/>
  <c r="G976" i="25"/>
  <c r="H976" i="25" s="1"/>
  <c r="I976" i="25" s="1"/>
  <c r="G975" i="25"/>
  <c r="H975" i="25" s="1"/>
  <c r="I975" i="25" s="1"/>
  <c r="G974" i="25"/>
  <c r="H974" i="25" s="1"/>
  <c r="I974" i="25" s="1"/>
  <c r="G973" i="25"/>
  <c r="H973" i="25" s="1"/>
  <c r="I973" i="25" s="1"/>
  <c r="G972" i="25"/>
  <c r="H972" i="25" s="1"/>
  <c r="I972" i="25" s="1"/>
  <c r="G971" i="25"/>
  <c r="H971" i="25" s="1"/>
  <c r="I971" i="25" s="1"/>
  <c r="G970" i="25"/>
  <c r="H970" i="25" s="1"/>
  <c r="I970" i="25" s="1"/>
  <c r="G969" i="25"/>
  <c r="H969" i="25" s="1"/>
  <c r="I969" i="25" s="1"/>
  <c r="G968" i="25"/>
  <c r="H968" i="25" s="1"/>
  <c r="I968" i="25" s="1"/>
  <c r="G967" i="25"/>
  <c r="H967" i="25" s="1"/>
  <c r="I967" i="25" s="1"/>
  <c r="G966" i="25"/>
  <c r="H966" i="25" s="1"/>
  <c r="I966" i="25" s="1"/>
  <c r="G965" i="25"/>
  <c r="H965" i="25" s="1"/>
  <c r="I965" i="25" s="1"/>
  <c r="G964" i="25"/>
  <c r="H964" i="25" s="1"/>
  <c r="I964" i="25" s="1"/>
  <c r="G963" i="25"/>
  <c r="H963" i="25" s="1"/>
  <c r="I963" i="25" s="1"/>
  <c r="G962" i="25"/>
  <c r="H962" i="25" s="1"/>
  <c r="I962" i="25" s="1"/>
  <c r="G961" i="25"/>
  <c r="H961" i="25" s="1"/>
  <c r="I961" i="25" s="1"/>
  <c r="G960" i="25"/>
  <c r="H960" i="25" s="1"/>
  <c r="I960" i="25" s="1"/>
  <c r="G959" i="25"/>
  <c r="H959" i="25" s="1"/>
  <c r="I959" i="25" s="1"/>
  <c r="G958" i="25"/>
  <c r="H958" i="25" s="1"/>
  <c r="I958" i="25" s="1"/>
  <c r="G957" i="25"/>
  <c r="H957" i="25" s="1"/>
  <c r="I957" i="25" s="1"/>
  <c r="G956" i="25"/>
  <c r="H956" i="25" s="1"/>
  <c r="I956" i="25" s="1"/>
  <c r="G955" i="25"/>
  <c r="H955" i="25" s="1"/>
  <c r="I955" i="25" s="1"/>
  <c r="G954" i="25"/>
  <c r="H954" i="25" s="1"/>
  <c r="I954" i="25" s="1"/>
  <c r="G953" i="25"/>
  <c r="H953" i="25" s="1"/>
  <c r="I953" i="25" s="1"/>
  <c r="G952" i="25"/>
  <c r="H952" i="25" s="1"/>
  <c r="I952" i="25" s="1"/>
  <c r="G951" i="25"/>
  <c r="H951" i="25" s="1"/>
  <c r="I951" i="25" s="1"/>
  <c r="G950" i="25"/>
  <c r="H950" i="25" s="1"/>
  <c r="I950" i="25" s="1"/>
  <c r="G949" i="25"/>
  <c r="H949" i="25" s="1"/>
  <c r="I949" i="25" s="1"/>
  <c r="G948" i="25"/>
  <c r="H948" i="25" s="1"/>
  <c r="I948" i="25" s="1"/>
  <c r="G947" i="25"/>
  <c r="H947" i="25" s="1"/>
  <c r="I947" i="25" s="1"/>
  <c r="G946" i="25"/>
  <c r="H946" i="25" s="1"/>
  <c r="I946" i="25" s="1"/>
  <c r="G945" i="25"/>
  <c r="H945" i="25" s="1"/>
  <c r="I945" i="25" s="1"/>
  <c r="G944" i="25"/>
  <c r="H944" i="25" s="1"/>
  <c r="I944" i="25" s="1"/>
  <c r="G943" i="25"/>
  <c r="H943" i="25" s="1"/>
  <c r="I943" i="25" s="1"/>
  <c r="G942" i="25"/>
  <c r="H942" i="25" s="1"/>
  <c r="I942" i="25" s="1"/>
  <c r="G941" i="25"/>
  <c r="H941" i="25" s="1"/>
  <c r="I941" i="25" s="1"/>
  <c r="G940" i="25"/>
  <c r="H940" i="25" s="1"/>
  <c r="I940" i="25" s="1"/>
  <c r="G939" i="25"/>
  <c r="H939" i="25" s="1"/>
  <c r="I939" i="25" s="1"/>
  <c r="G938" i="25"/>
  <c r="H938" i="25" s="1"/>
  <c r="I938" i="25" s="1"/>
  <c r="G937" i="25"/>
  <c r="H937" i="25" s="1"/>
  <c r="I937" i="25" s="1"/>
  <c r="G936" i="25"/>
  <c r="H936" i="25" s="1"/>
  <c r="I936" i="25" s="1"/>
  <c r="G935" i="25"/>
  <c r="H935" i="25" s="1"/>
  <c r="I935" i="25" s="1"/>
  <c r="G934" i="25"/>
  <c r="H934" i="25" s="1"/>
  <c r="I934" i="25" s="1"/>
  <c r="G933" i="25"/>
  <c r="H933" i="25" s="1"/>
  <c r="I933" i="25" s="1"/>
  <c r="G932" i="25"/>
  <c r="H932" i="25" s="1"/>
  <c r="I932" i="25" s="1"/>
  <c r="G931" i="25"/>
  <c r="H931" i="25" s="1"/>
  <c r="I931" i="25" s="1"/>
  <c r="G930" i="25"/>
  <c r="H930" i="25" s="1"/>
  <c r="I930" i="25" s="1"/>
  <c r="G929" i="25"/>
  <c r="H929" i="25" s="1"/>
  <c r="I929" i="25" s="1"/>
  <c r="G928" i="25"/>
  <c r="H928" i="25" s="1"/>
  <c r="I928" i="25" s="1"/>
  <c r="G927" i="25"/>
  <c r="H927" i="25" s="1"/>
  <c r="I927" i="25" s="1"/>
  <c r="G926" i="25"/>
  <c r="H926" i="25" s="1"/>
  <c r="I926" i="25" s="1"/>
  <c r="G925" i="25"/>
  <c r="H925" i="25" s="1"/>
  <c r="I925" i="25" s="1"/>
  <c r="G924" i="25"/>
  <c r="H924" i="25" s="1"/>
  <c r="I924" i="25" s="1"/>
  <c r="G923" i="25"/>
  <c r="H923" i="25" s="1"/>
  <c r="I923" i="25" s="1"/>
  <c r="G922" i="25"/>
  <c r="H922" i="25" s="1"/>
  <c r="I922" i="25" s="1"/>
  <c r="G921" i="25"/>
  <c r="H921" i="25" s="1"/>
  <c r="I921" i="25" s="1"/>
  <c r="G920" i="25"/>
  <c r="H920" i="25" s="1"/>
  <c r="I920" i="25" s="1"/>
  <c r="G919" i="25"/>
  <c r="H919" i="25" s="1"/>
  <c r="I919" i="25" s="1"/>
  <c r="G918" i="25"/>
  <c r="H918" i="25" s="1"/>
  <c r="I918" i="25" s="1"/>
  <c r="G917" i="25"/>
  <c r="H917" i="25" s="1"/>
  <c r="I917" i="25" s="1"/>
  <c r="G916" i="25"/>
  <c r="H916" i="25" s="1"/>
  <c r="I916" i="25" s="1"/>
  <c r="G915" i="25"/>
  <c r="H915" i="25" s="1"/>
  <c r="I915" i="25" s="1"/>
  <c r="G914" i="25"/>
  <c r="H914" i="25" s="1"/>
  <c r="I914" i="25" s="1"/>
  <c r="G913" i="25"/>
  <c r="H913" i="25" s="1"/>
  <c r="I913" i="25" s="1"/>
  <c r="G912" i="25"/>
  <c r="H912" i="25" s="1"/>
  <c r="I912" i="25" s="1"/>
  <c r="G911" i="25"/>
  <c r="H911" i="25" s="1"/>
  <c r="I911" i="25" s="1"/>
  <c r="G910" i="25"/>
  <c r="H910" i="25" s="1"/>
  <c r="I910" i="25" s="1"/>
  <c r="G909" i="25"/>
  <c r="H909" i="25" s="1"/>
  <c r="I909" i="25" s="1"/>
  <c r="G908" i="25"/>
  <c r="H908" i="25" s="1"/>
  <c r="I908" i="25" s="1"/>
  <c r="G907" i="25"/>
  <c r="H907" i="25" s="1"/>
  <c r="I907" i="25" s="1"/>
  <c r="G906" i="25"/>
  <c r="H906" i="25" s="1"/>
  <c r="I906" i="25" s="1"/>
  <c r="G905" i="25"/>
  <c r="H905" i="25" s="1"/>
  <c r="I905" i="25" s="1"/>
  <c r="G904" i="25"/>
  <c r="H904" i="25" s="1"/>
  <c r="I904" i="25" s="1"/>
  <c r="G903" i="25"/>
  <c r="H903" i="25" s="1"/>
  <c r="I903" i="25" s="1"/>
  <c r="G902" i="25"/>
  <c r="H902" i="25" s="1"/>
  <c r="I902" i="25" s="1"/>
  <c r="G901" i="25"/>
  <c r="H901" i="25" s="1"/>
  <c r="I901" i="25" s="1"/>
  <c r="G900" i="25"/>
  <c r="H900" i="25" s="1"/>
  <c r="I900" i="25" s="1"/>
  <c r="G899" i="25"/>
  <c r="H899" i="25" s="1"/>
  <c r="I899" i="25" s="1"/>
  <c r="G898" i="25"/>
  <c r="H898" i="25" s="1"/>
  <c r="I898" i="25" s="1"/>
  <c r="G897" i="25"/>
  <c r="H897" i="25" s="1"/>
  <c r="I897" i="25" s="1"/>
  <c r="G896" i="25"/>
  <c r="H896" i="25" s="1"/>
  <c r="I896" i="25" s="1"/>
  <c r="G895" i="25"/>
  <c r="H895" i="25" s="1"/>
  <c r="I895" i="25" s="1"/>
  <c r="G894" i="25"/>
  <c r="H894" i="25" s="1"/>
  <c r="I894" i="25" s="1"/>
  <c r="G893" i="25"/>
  <c r="H893" i="25" s="1"/>
  <c r="I893" i="25" s="1"/>
  <c r="G892" i="25"/>
  <c r="H892" i="25" s="1"/>
  <c r="I892" i="25" s="1"/>
  <c r="G891" i="25"/>
  <c r="H891" i="25" s="1"/>
  <c r="I891" i="25" s="1"/>
  <c r="G890" i="25"/>
  <c r="H890" i="25" s="1"/>
  <c r="I890" i="25" s="1"/>
  <c r="G889" i="25"/>
  <c r="H889" i="25" s="1"/>
  <c r="I889" i="25" s="1"/>
  <c r="G888" i="25"/>
  <c r="H888" i="25" s="1"/>
  <c r="I888" i="25" s="1"/>
  <c r="G887" i="25"/>
  <c r="H887" i="25" s="1"/>
  <c r="I887" i="25" s="1"/>
  <c r="G886" i="25"/>
  <c r="H886" i="25" s="1"/>
  <c r="I886" i="25" s="1"/>
  <c r="G885" i="25"/>
  <c r="H885" i="25" s="1"/>
  <c r="I885" i="25" s="1"/>
  <c r="G884" i="25"/>
  <c r="H884" i="25" s="1"/>
  <c r="I884" i="25" s="1"/>
  <c r="G883" i="25"/>
  <c r="H883" i="25" s="1"/>
  <c r="I883" i="25" s="1"/>
  <c r="G882" i="25"/>
  <c r="H882" i="25" s="1"/>
  <c r="I882" i="25" s="1"/>
  <c r="G881" i="25"/>
  <c r="H881" i="25" s="1"/>
  <c r="I881" i="25" s="1"/>
  <c r="G880" i="25"/>
  <c r="H880" i="25" s="1"/>
  <c r="I880" i="25" s="1"/>
  <c r="G879" i="25"/>
  <c r="H879" i="25" s="1"/>
  <c r="I879" i="25" s="1"/>
  <c r="G878" i="25"/>
  <c r="H878" i="25" s="1"/>
  <c r="I878" i="25" s="1"/>
  <c r="G877" i="25"/>
  <c r="H877" i="25" s="1"/>
  <c r="I877" i="25" s="1"/>
  <c r="G876" i="25"/>
  <c r="H876" i="25" s="1"/>
  <c r="I876" i="25" s="1"/>
  <c r="G875" i="25"/>
  <c r="H875" i="25" s="1"/>
  <c r="I875" i="25" s="1"/>
  <c r="G874" i="25"/>
  <c r="H874" i="25" s="1"/>
  <c r="I874" i="25" s="1"/>
  <c r="G873" i="25"/>
  <c r="H873" i="25" s="1"/>
  <c r="I873" i="25" s="1"/>
  <c r="G872" i="25"/>
  <c r="H872" i="25" s="1"/>
  <c r="I872" i="25" s="1"/>
  <c r="G871" i="25"/>
  <c r="H871" i="25" s="1"/>
  <c r="I871" i="25" s="1"/>
  <c r="G870" i="25"/>
  <c r="H870" i="25" s="1"/>
  <c r="I870" i="25" s="1"/>
  <c r="G869" i="25"/>
  <c r="H869" i="25" s="1"/>
  <c r="I869" i="25" s="1"/>
  <c r="G868" i="25"/>
  <c r="H868" i="25" s="1"/>
  <c r="I868" i="25" s="1"/>
  <c r="G867" i="25"/>
  <c r="H867" i="25" s="1"/>
  <c r="I867" i="25" s="1"/>
  <c r="G866" i="25"/>
  <c r="H866" i="25" s="1"/>
  <c r="I866" i="25" s="1"/>
  <c r="G865" i="25"/>
  <c r="H865" i="25" s="1"/>
  <c r="I865" i="25" s="1"/>
  <c r="G864" i="25"/>
  <c r="H864" i="25" s="1"/>
  <c r="I864" i="25" s="1"/>
  <c r="G863" i="25"/>
  <c r="H863" i="25" s="1"/>
  <c r="I863" i="25" s="1"/>
  <c r="G862" i="25"/>
  <c r="H862" i="25" s="1"/>
  <c r="I862" i="25" s="1"/>
  <c r="G861" i="25"/>
  <c r="H861" i="25" s="1"/>
  <c r="I861" i="25" s="1"/>
  <c r="G860" i="25"/>
  <c r="H860" i="25" s="1"/>
  <c r="I860" i="25" s="1"/>
  <c r="G859" i="25"/>
  <c r="H859" i="25" s="1"/>
  <c r="I859" i="25" s="1"/>
  <c r="G858" i="25"/>
  <c r="H858" i="25" s="1"/>
  <c r="I858" i="25" s="1"/>
  <c r="G857" i="25"/>
  <c r="H857" i="25" s="1"/>
  <c r="I857" i="25" s="1"/>
  <c r="G856" i="25"/>
  <c r="H856" i="25" s="1"/>
  <c r="I856" i="25" s="1"/>
  <c r="G855" i="25"/>
  <c r="H855" i="25" s="1"/>
  <c r="I855" i="25" s="1"/>
  <c r="G854" i="25"/>
  <c r="H854" i="25" s="1"/>
  <c r="I854" i="25" s="1"/>
  <c r="G853" i="25"/>
  <c r="H853" i="25" s="1"/>
  <c r="I853" i="25" s="1"/>
  <c r="G852" i="25"/>
  <c r="H852" i="25" s="1"/>
  <c r="I852" i="25" s="1"/>
  <c r="G851" i="25"/>
  <c r="H851" i="25" s="1"/>
  <c r="I851" i="25" s="1"/>
  <c r="G850" i="25"/>
  <c r="H850" i="25" s="1"/>
  <c r="I850" i="25" s="1"/>
  <c r="G849" i="25"/>
  <c r="H849" i="25" s="1"/>
  <c r="I849" i="25" s="1"/>
  <c r="G848" i="25"/>
  <c r="H848" i="25" s="1"/>
  <c r="I848" i="25" s="1"/>
  <c r="G847" i="25"/>
  <c r="H847" i="25" s="1"/>
  <c r="I847" i="25" s="1"/>
  <c r="G846" i="25"/>
  <c r="H846" i="25" s="1"/>
  <c r="I846" i="25" s="1"/>
  <c r="G845" i="25"/>
  <c r="H845" i="25" s="1"/>
  <c r="I845" i="25" s="1"/>
  <c r="G844" i="25"/>
  <c r="H844" i="25" s="1"/>
  <c r="I844" i="25" s="1"/>
  <c r="G843" i="25"/>
  <c r="H843" i="25" s="1"/>
  <c r="I843" i="25" s="1"/>
  <c r="G842" i="25"/>
  <c r="H842" i="25" s="1"/>
  <c r="I842" i="25" s="1"/>
  <c r="G841" i="25"/>
  <c r="H841" i="25" s="1"/>
  <c r="I841" i="25" s="1"/>
  <c r="G840" i="25"/>
  <c r="H840" i="25" s="1"/>
  <c r="I840" i="25" s="1"/>
  <c r="G839" i="25"/>
  <c r="H839" i="25" s="1"/>
  <c r="I839" i="25" s="1"/>
  <c r="G838" i="25"/>
  <c r="H838" i="25" s="1"/>
  <c r="I838" i="25" s="1"/>
  <c r="G837" i="25"/>
  <c r="H837" i="25" s="1"/>
  <c r="I837" i="25" s="1"/>
  <c r="G836" i="25"/>
  <c r="H836" i="25" s="1"/>
  <c r="I836" i="25" s="1"/>
  <c r="G835" i="25"/>
  <c r="H835" i="25" s="1"/>
  <c r="I835" i="25" s="1"/>
  <c r="G834" i="25"/>
  <c r="H834" i="25" s="1"/>
  <c r="I834" i="25" s="1"/>
  <c r="G833" i="25"/>
  <c r="H833" i="25" s="1"/>
  <c r="I833" i="25" s="1"/>
  <c r="G832" i="25"/>
  <c r="H832" i="25" s="1"/>
  <c r="I832" i="25" s="1"/>
  <c r="G831" i="25"/>
  <c r="H831" i="25" s="1"/>
  <c r="I831" i="25" s="1"/>
  <c r="G830" i="25"/>
  <c r="H830" i="25" s="1"/>
  <c r="I830" i="25" s="1"/>
  <c r="G829" i="25"/>
  <c r="H829" i="25" s="1"/>
  <c r="I829" i="25" s="1"/>
  <c r="G828" i="25"/>
  <c r="H828" i="25" s="1"/>
  <c r="I828" i="25" s="1"/>
  <c r="G827" i="25"/>
  <c r="H827" i="25" s="1"/>
  <c r="I827" i="25" s="1"/>
  <c r="G826" i="25"/>
  <c r="H826" i="25" s="1"/>
  <c r="I826" i="25" s="1"/>
  <c r="G825" i="25"/>
  <c r="H825" i="25" s="1"/>
  <c r="I825" i="25" s="1"/>
  <c r="G824" i="25"/>
  <c r="H824" i="25" s="1"/>
  <c r="I824" i="25" s="1"/>
  <c r="G823" i="25"/>
  <c r="H823" i="25" s="1"/>
  <c r="I823" i="25" s="1"/>
  <c r="G822" i="25"/>
  <c r="H822" i="25" s="1"/>
  <c r="I822" i="25" s="1"/>
  <c r="G821" i="25"/>
  <c r="H821" i="25" s="1"/>
  <c r="I821" i="25" s="1"/>
  <c r="G820" i="25"/>
  <c r="H820" i="25" s="1"/>
  <c r="I820" i="25" s="1"/>
  <c r="G819" i="25"/>
  <c r="H819" i="25" s="1"/>
  <c r="I819" i="25" s="1"/>
  <c r="G818" i="25"/>
  <c r="H818" i="25" s="1"/>
  <c r="I818" i="25" s="1"/>
  <c r="G817" i="25"/>
  <c r="H817" i="25" s="1"/>
  <c r="I817" i="25" s="1"/>
  <c r="G816" i="25"/>
  <c r="H816" i="25" s="1"/>
  <c r="I816" i="25" s="1"/>
  <c r="G815" i="25"/>
  <c r="H815" i="25" s="1"/>
  <c r="I815" i="25" s="1"/>
  <c r="G814" i="25"/>
  <c r="H814" i="25" s="1"/>
  <c r="I814" i="25" s="1"/>
  <c r="G813" i="25"/>
  <c r="H813" i="25" s="1"/>
  <c r="I813" i="25" s="1"/>
  <c r="G812" i="25"/>
  <c r="H812" i="25" s="1"/>
  <c r="I812" i="25" s="1"/>
  <c r="G811" i="25"/>
  <c r="H811" i="25" s="1"/>
  <c r="I811" i="25" s="1"/>
  <c r="G810" i="25"/>
  <c r="H810" i="25" s="1"/>
  <c r="I810" i="25" s="1"/>
  <c r="G809" i="25"/>
  <c r="H809" i="25" s="1"/>
  <c r="I809" i="25" s="1"/>
  <c r="G808" i="25"/>
  <c r="H808" i="25" s="1"/>
  <c r="I808" i="25" s="1"/>
  <c r="G807" i="25"/>
  <c r="H807" i="25" s="1"/>
  <c r="I807" i="25" s="1"/>
  <c r="G806" i="25"/>
  <c r="H806" i="25" s="1"/>
  <c r="I806" i="25" s="1"/>
  <c r="G805" i="25"/>
  <c r="H805" i="25" s="1"/>
  <c r="I805" i="25" s="1"/>
  <c r="G804" i="25"/>
  <c r="H804" i="25" s="1"/>
  <c r="I804" i="25" s="1"/>
  <c r="G803" i="25"/>
  <c r="H803" i="25" s="1"/>
  <c r="I803" i="25" s="1"/>
  <c r="G802" i="25"/>
  <c r="H802" i="25" s="1"/>
  <c r="I802" i="25" s="1"/>
  <c r="G801" i="25"/>
  <c r="H801" i="25" s="1"/>
  <c r="I801" i="25" s="1"/>
  <c r="G800" i="25"/>
  <c r="H800" i="25" s="1"/>
  <c r="I800" i="25" s="1"/>
  <c r="G799" i="25"/>
  <c r="H799" i="25" s="1"/>
  <c r="I799" i="25" s="1"/>
  <c r="G798" i="25"/>
  <c r="H798" i="25" s="1"/>
  <c r="I798" i="25" s="1"/>
  <c r="G797" i="25"/>
  <c r="H797" i="25" s="1"/>
  <c r="I797" i="25" s="1"/>
  <c r="G796" i="25"/>
  <c r="H796" i="25" s="1"/>
  <c r="I796" i="25" s="1"/>
  <c r="G795" i="25"/>
  <c r="H795" i="25" s="1"/>
  <c r="I795" i="25" s="1"/>
  <c r="G794" i="25"/>
  <c r="H794" i="25" s="1"/>
  <c r="I794" i="25" s="1"/>
  <c r="G793" i="25"/>
  <c r="H793" i="25" s="1"/>
  <c r="I793" i="25" s="1"/>
  <c r="H792" i="25"/>
  <c r="I792" i="25" s="1"/>
  <c r="G792" i="25"/>
  <c r="G791" i="25"/>
  <c r="H791" i="25" s="1"/>
  <c r="I791" i="25" s="1"/>
  <c r="G790" i="25"/>
  <c r="H790" i="25" s="1"/>
  <c r="I790" i="25" s="1"/>
  <c r="G789" i="25"/>
  <c r="H789" i="25" s="1"/>
  <c r="I789" i="25" s="1"/>
  <c r="G788" i="25"/>
  <c r="H788" i="25" s="1"/>
  <c r="I788" i="25" s="1"/>
  <c r="G787" i="25"/>
  <c r="H787" i="25" s="1"/>
  <c r="I787" i="25" s="1"/>
  <c r="G786" i="25"/>
  <c r="H786" i="25" s="1"/>
  <c r="I786" i="25" s="1"/>
  <c r="G785" i="25"/>
  <c r="H785" i="25" s="1"/>
  <c r="I785" i="25" s="1"/>
  <c r="G784" i="25"/>
  <c r="H784" i="25" s="1"/>
  <c r="I784" i="25" s="1"/>
  <c r="G783" i="25"/>
  <c r="H783" i="25" s="1"/>
  <c r="I783" i="25" s="1"/>
  <c r="G782" i="25"/>
  <c r="H782" i="25" s="1"/>
  <c r="I782" i="25" s="1"/>
  <c r="G781" i="25"/>
  <c r="H781" i="25" s="1"/>
  <c r="I781" i="25" s="1"/>
  <c r="G780" i="25"/>
  <c r="H780" i="25" s="1"/>
  <c r="I780" i="25" s="1"/>
  <c r="G779" i="25"/>
  <c r="H779" i="25" s="1"/>
  <c r="I779" i="25" s="1"/>
  <c r="G778" i="25"/>
  <c r="H778" i="25" s="1"/>
  <c r="I778" i="25" s="1"/>
  <c r="G777" i="25"/>
  <c r="H777" i="25" s="1"/>
  <c r="I777" i="25" s="1"/>
  <c r="G776" i="25"/>
  <c r="H776" i="25" s="1"/>
  <c r="I776" i="25" s="1"/>
  <c r="G775" i="25"/>
  <c r="H775" i="25" s="1"/>
  <c r="I775" i="25" s="1"/>
  <c r="G774" i="25"/>
  <c r="H774" i="25" s="1"/>
  <c r="I774" i="25" s="1"/>
  <c r="G773" i="25"/>
  <c r="H773" i="25" s="1"/>
  <c r="I773" i="25" s="1"/>
  <c r="G772" i="25"/>
  <c r="H772" i="25" s="1"/>
  <c r="I772" i="25" s="1"/>
  <c r="G771" i="25"/>
  <c r="H771" i="25" s="1"/>
  <c r="I771" i="25" s="1"/>
  <c r="G770" i="25"/>
  <c r="H770" i="25" s="1"/>
  <c r="I770" i="25" s="1"/>
  <c r="G769" i="25"/>
  <c r="H769" i="25" s="1"/>
  <c r="I769" i="25" s="1"/>
  <c r="G768" i="25"/>
  <c r="H768" i="25" s="1"/>
  <c r="I768" i="25" s="1"/>
  <c r="G767" i="25"/>
  <c r="H767" i="25" s="1"/>
  <c r="I767" i="25" s="1"/>
  <c r="G766" i="25"/>
  <c r="H766" i="25" s="1"/>
  <c r="I766" i="25" s="1"/>
  <c r="G765" i="25"/>
  <c r="H765" i="25" s="1"/>
  <c r="I765" i="25" s="1"/>
  <c r="G764" i="25"/>
  <c r="H764" i="25" s="1"/>
  <c r="I764" i="25" s="1"/>
  <c r="G763" i="25"/>
  <c r="H763" i="25" s="1"/>
  <c r="I763" i="25" s="1"/>
  <c r="G762" i="25"/>
  <c r="H762" i="25" s="1"/>
  <c r="I762" i="25" s="1"/>
  <c r="G761" i="25"/>
  <c r="H761" i="25" s="1"/>
  <c r="I761" i="25" s="1"/>
  <c r="G760" i="25"/>
  <c r="H760" i="25" s="1"/>
  <c r="I760" i="25" s="1"/>
  <c r="G759" i="25"/>
  <c r="H759" i="25" s="1"/>
  <c r="I759" i="25" s="1"/>
  <c r="G758" i="25"/>
  <c r="H758" i="25" s="1"/>
  <c r="I758" i="25" s="1"/>
  <c r="G757" i="25"/>
  <c r="H757" i="25" s="1"/>
  <c r="I757" i="25" s="1"/>
  <c r="G756" i="25"/>
  <c r="H756" i="25" s="1"/>
  <c r="I756" i="25" s="1"/>
  <c r="G755" i="25"/>
  <c r="H755" i="25" s="1"/>
  <c r="I755" i="25" s="1"/>
  <c r="G754" i="25"/>
  <c r="H754" i="25" s="1"/>
  <c r="I754" i="25" s="1"/>
  <c r="G753" i="25"/>
  <c r="H753" i="25" s="1"/>
  <c r="I753" i="25" s="1"/>
  <c r="G752" i="25"/>
  <c r="H752" i="25" s="1"/>
  <c r="I752" i="25" s="1"/>
  <c r="G751" i="25"/>
  <c r="H751" i="25" s="1"/>
  <c r="I751" i="25" s="1"/>
  <c r="G750" i="25"/>
  <c r="H750" i="25" s="1"/>
  <c r="I750" i="25" s="1"/>
  <c r="G749" i="25"/>
  <c r="H749" i="25" s="1"/>
  <c r="I749" i="25" s="1"/>
  <c r="G748" i="25"/>
  <c r="H748" i="25" s="1"/>
  <c r="I748" i="25" s="1"/>
  <c r="G747" i="25"/>
  <c r="H747" i="25" s="1"/>
  <c r="I747" i="25" s="1"/>
  <c r="G746" i="25"/>
  <c r="H746" i="25" s="1"/>
  <c r="I746" i="25" s="1"/>
  <c r="G745" i="25"/>
  <c r="H745" i="25" s="1"/>
  <c r="I745" i="25" s="1"/>
  <c r="G744" i="25"/>
  <c r="H744" i="25" s="1"/>
  <c r="I744" i="25" s="1"/>
  <c r="G743" i="25"/>
  <c r="H743" i="25" s="1"/>
  <c r="I743" i="25" s="1"/>
  <c r="G742" i="25"/>
  <c r="H742" i="25" s="1"/>
  <c r="I742" i="25" s="1"/>
  <c r="G741" i="25"/>
  <c r="H741" i="25" s="1"/>
  <c r="I741" i="25" s="1"/>
  <c r="G740" i="25"/>
  <c r="H740" i="25" s="1"/>
  <c r="I740" i="25" s="1"/>
  <c r="G739" i="25"/>
  <c r="H739" i="25" s="1"/>
  <c r="I739" i="25" s="1"/>
  <c r="G738" i="25"/>
  <c r="H738" i="25" s="1"/>
  <c r="I738" i="25" s="1"/>
  <c r="G737" i="25"/>
  <c r="H737" i="25" s="1"/>
  <c r="I737" i="25" s="1"/>
  <c r="G736" i="25"/>
  <c r="H736" i="25" s="1"/>
  <c r="I736" i="25" s="1"/>
  <c r="G735" i="25"/>
  <c r="H735" i="25" s="1"/>
  <c r="I735" i="25" s="1"/>
  <c r="G734" i="25"/>
  <c r="H734" i="25" s="1"/>
  <c r="I734" i="25" s="1"/>
  <c r="G733" i="25"/>
  <c r="H733" i="25" s="1"/>
  <c r="I733" i="25" s="1"/>
  <c r="G732" i="25"/>
  <c r="H732" i="25" s="1"/>
  <c r="I732" i="25" s="1"/>
  <c r="G731" i="25"/>
  <c r="H731" i="25" s="1"/>
  <c r="I731" i="25" s="1"/>
  <c r="G730" i="25"/>
  <c r="H730" i="25" s="1"/>
  <c r="I730" i="25" s="1"/>
  <c r="G729" i="25"/>
  <c r="H729" i="25" s="1"/>
  <c r="I729" i="25" s="1"/>
  <c r="G728" i="25"/>
  <c r="H728" i="25" s="1"/>
  <c r="I728" i="25" s="1"/>
  <c r="G727" i="25"/>
  <c r="H727" i="25" s="1"/>
  <c r="I727" i="25" s="1"/>
  <c r="G726" i="25"/>
  <c r="H726" i="25" s="1"/>
  <c r="I726" i="25" s="1"/>
  <c r="G725" i="25"/>
  <c r="H725" i="25" s="1"/>
  <c r="I725" i="25" s="1"/>
  <c r="G724" i="25"/>
  <c r="H724" i="25" s="1"/>
  <c r="I724" i="25" s="1"/>
  <c r="G723" i="25"/>
  <c r="H723" i="25" s="1"/>
  <c r="I723" i="25" s="1"/>
  <c r="G722" i="25"/>
  <c r="H722" i="25" s="1"/>
  <c r="I722" i="25" s="1"/>
  <c r="G721" i="25"/>
  <c r="H721" i="25" s="1"/>
  <c r="I721" i="25" s="1"/>
  <c r="G720" i="25"/>
  <c r="H720" i="25" s="1"/>
  <c r="I720" i="25" s="1"/>
  <c r="G719" i="25"/>
  <c r="H719" i="25" s="1"/>
  <c r="I719" i="25" s="1"/>
  <c r="G718" i="25"/>
  <c r="H718" i="25" s="1"/>
  <c r="I718" i="25" s="1"/>
  <c r="G717" i="25"/>
  <c r="H717" i="25" s="1"/>
  <c r="I717" i="25" s="1"/>
  <c r="G716" i="25"/>
  <c r="H716" i="25" s="1"/>
  <c r="I716" i="25" s="1"/>
  <c r="G715" i="25"/>
  <c r="H715" i="25" s="1"/>
  <c r="I715" i="25" s="1"/>
  <c r="G714" i="25"/>
  <c r="H714" i="25" s="1"/>
  <c r="I714" i="25" s="1"/>
  <c r="G713" i="25"/>
  <c r="H713" i="25" s="1"/>
  <c r="I713" i="25" s="1"/>
  <c r="G712" i="25"/>
  <c r="H712" i="25" s="1"/>
  <c r="I712" i="25" s="1"/>
  <c r="G711" i="25"/>
  <c r="H711" i="25" s="1"/>
  <c r="I711" i="25" s="1"/>
  <c r="G710" i="25"/>
  <c r="H710" i="25" s="1"/>
  <c r="I710" i="25" s="1"/>
  <c r="G709" i="25"/>
  <c r="H709" i="25" s="1"/>
  <c r="I709" i="25" s="1"/>
  <c r="G708" i="25"/>
  <c r="H708" i="25" s="1"/>
  <c r="I708" i="25" s="1"/>
  <c r="G707" i="25"/>
  <c r="H707" i="25" s="1"/>
  <c r="I707" i="25" s="1"/>
  <c r="G706" i="25"/>
  <c r="H706" i="25" s="1"/>
  <c r="I706" i="25" s="1"/>
  <c r="G705" i="25"/>
  <c r="H705" i="25" s="1"/>
  <c r="I705" i="25" s="1"/>
  <c r="G704" i="25"/>
  <c r="H704" i="25" s="1"/>
  <c r="I704" i="25" s="1"/>
  <c r="G703" i="25"/>
  <c r="H703" i="25" s="1"/>
  <c r="I703" i="25" s="1"/>
  <c r="G702" i="25"/>
  <c r="H702" i="25" s="1"/>
  <c r="I702" i="25" s="1"/>
  <c r="G701" i="25"/>
  <c r="H701" i="25" s="1"/>
  <c r="I701" i="25" s="1"/>
  <c r="G700" i="25"/>
  <c r="H700" i="25" s="1"/>
  <c r="I700" i="25" s="1"/>
  <c r="G699" i="25"/>
  <c r="H699" i="25" s="1"/>
  <c r="I699" i="25" s="1"/>
  <c r="G698" i="25"/>
  <c r="H698" i="25" s="1"/>
  <c r="I698" i="25" s="1"/>
  <c r="G697" i="25"/>
  <c r="H697" i="25" s="1"/>
  <c r="I697" i="25" s="1"/>
  <c r="G696" i="25"/>
  <c r="H696" i="25" s="1"/>
  <c r="I696" i="25" s="1"/>
  <c r="G695" i="25"/>
  <c r="H695" i="25" s="1"/>
  <c r="I695" i="25" s="1"/>
  <c r="G694" i="25"/>
  <c r="H694" i="25" s="1"/>
  <c r="I694" i="25" s="1"/>
  <c r="G693" i="25"/>
  <c r="H693" i="25" s="1"/>
  <c r="I693" i="25" s="1"/>
  <c r="G692" i="25"/>
  <c r="H692" i="25" s="1"/>
  <c r="I692" i="25" s="1"/>
  <c r="G691" i="25"/>
  <c r="H691" i="25" s="1"/>
  <c r="I691" i="25" s="1"/>
  <c r="G690" i="25"/>
  <c r="H690" i="25" s="1"/>
  <c r="I690" i="25" s="1"/>
  <c r="G689" i="25"/>
  <c r="H689" i="25" s="1"/>
  <c r="I689" i="25" s="1"/>
  <c r="G688" i="25"/>
  <c r="H688" i="25" s="1"/>
  <c r="I688" i="25" s="1"/>
  <c r="G687" i="25"/>
  <c r="H687" i="25" s="1"/>
  <c r="I687" i="25" s="1"/>
  <c r="G686" i="25"/>
  <c r="H686" i="25" s="1"/>
  <c r="I686" i="25" s="1"/>
  <c r="G685" i="25"/>
  <c r="H685" i="25" s="1"/>
  <c r="I685" i="25" s="1"/>
  <c r="G684" i="25"/>
  <c r="H684" i="25" s="1"/>
  <c r="I684" i="25" s="1"/>
  <c r="G683" i="25"/>
  <c r="H683" i="25" s="1"/>
  <c r="I683" i="25" s="1"/>
  <c r="G682" i="25"/>
  <c r="H682" i="25" s="1"/>
  <c r="I682" i="25" s="1"/>
  <c r="G681" i="25"/>
  <c r="H681" i="25" s="1"/>
  <c r="I681" i="25" s="1"/>
  <c r="G680" i="25"/>
  <c r="H680" i="25" s="1"/>
  <c r="I680" i="25" s="1"/>
  <c r="G679" i="25"/>
  <c r="H679" i="25" s="1"/>
  <c r="I679" i="25" s="1"/>
  <c r="G678" i="25"/>
  <c r="H678" i="25" s="1"/>
  <c r="I678" i="25" s="1"/>
  <c r="G677" i="25"/>
  <c r="H677" i="25" s="1"/>
  <c r="I677" i="25" s="1"/>
  <c r="G676" i="25"/>
  <c r="H676" i="25" s="1"/>
  <c r="I676" i="25" s="1"/>
  <c r="G675" i="25"/>
  <c r="H675" i="25" s="1"/>
  <c r="I675" i="25" s="1"/>
  <c r="G674" i="25"/>
  <c r="H674" i="25" s="1"/>
  <c r="I674" i="25" s="1"/>
  <c r="G673" i="25"/>
  <c r="H673" i="25" s="1"/>
  <c r="I673" i="25" s="1"/>
  <c r="G672" i="25"/>
  <c r="H672" i="25" s="1"/>
  <c r="I672" i="25" s="1"/>
  <c r="G671" i="25"/>
  <c r="H671" i="25" s="1"/>
  <c r="I671" i="25" s="1"/>
  <c r="G670" i="25"/>
  <c r="H670" i="25" s="1"/>
  <c r="I670" i="25" s="1"/>
  <c r="G669" i="25"/>
  <c r="H669" i="25" s="1"/>
  <c r="I669" i="25" s="1"/>
  <c r="G668" i="25"/>
  <c r="H668" i="25" s="1"/>
  <c r="I668" i="25" s="1"/>
  <c r="G667" i="25"/>
  <c r="H667" i="25" s="1"/>
  <c r="I667" i="25" s="1"/>
  <c r="G666" i="25"/>
  <c r="H666" i="25" s="1"/>
  <c r="I666" i="25" s="1"/>
  <c r="G665" i="25"/>
  <c r="H665" i="25" s="1"/>
  <c r="I665" i="25" s="1"/>
  <c r="G664" i="25"/>
  <c r="H664" i="25" s="1"/>
  <c r="I664" i="25" s="1"/>
  <c r="G663" i="25"/>
  <c r="H663" i="25" s="1"/>
  <c r="I663" i="25" s="1"/>
  <c r="G662" i="25"/>
  <c r="H662" i="25" s="1"/>
  <c r="I662" i="25" s="1"/>
  <c r="G661" i="25"/>
  <c r="H661" i="25" s="1"/>
  <c r="I661" i="25" s="1"/>
  <c r="G660" i="25"/>
  <c r="H660" i="25" s="1"/>
  <c r="I660" i="25" s="1"/>
  <c r="G659" i="25"/>
  <c r="H659" i="25" s="1"/>
  <c r="I659" i="25" s="1"/>
  <c r="G658" i="25"/>
  <c r="H658" i="25" s="1"/>
  <c r="I658" i="25" s="1"/>
  <c r="G657" i="25"/>
  <c r="H657" i="25" s="1"/>
  <c r="I657" i="25" s="1"/>
  <c r="G656" i="25"/>
  <c r="H656" i="25" s="1"/>
  <c r="I656" i="25" s="1"/>
  <c r="G655" i="25"/>
  <c r="H655" i="25" s="1"/>
  <c r="I655" i="25" s="1"/>
  <c r="G654" i="25"/>
  <c r="H654" i="25" s="1"/>
  <c r="I654" i="25" s="1"/>
  <c r="G653" i="25"/>
  <c r="H653" i="25" s="1"/>
  <c r="I653" i="25" s="1"/>
  <c r="G652" i="25"/>
  <c r="H652" i="25" s="1"/>
  <c r="I652" i="25" s="1"/>
  <c r="G651" i="25"/>
  <c r="H651" i="25" s="1"/>
  <c r="I651" i="25" s="1"/>
  <c r="G650" i="25"/>
  <c r="H650" i="25" s="1"/>
  <c r="I650" i="25" s="1"/>
  <c r="G649" i="25"/>
  <c r="H649" i="25" s="1"/>
  <c r="I649" i="25" s="1"/>
  <c r="G648" i="25"/>
  <c r="H648" i="25" s="1"/>
  <c r="I648" i="25" s="1"/>
  <c r="G647" i="25"/>
  <c r="H647" i="25" s="1"/>
  <c r="I647" i="25" s="1"/>
  <c r="G646" i="25"/>
  <c r="H646" i="25" s="1"/>
  <c r="I646" i="25" s="1"/>
  <c r="G645" i="25"/>
  <c r="H645" i="25" s="1"/>
  <c r="I645" i="25" s="1"/>
  <c r="G644" i="25"/>
  <c r="H644" i="25" s="1"/>
  <c r="I644" i="25" s="1"/>
  <c r="G643" i="25"/>
  <c r="H643" i="25" s="1"/>
  <c r="I643" i="25" s="1"/>
  <c r="G642" i="25"/>
  <c r="H642" i="25" s="1"/>
  <c r="I642" i="25" s="1"/>
  <c r="G641" i="25"/>
  <c r="H641" i="25" s="1"/>
  <c r="I641" i="25" s="1"/>
  <c r="G640" i="25"/>
  <c r="H640" i="25" s="1"/>
  <c r="I640" i="25" s="1"/>
  <c r="G639" i="25"/>
  <c r="H639" i="25" s="1"/>
  <c r="I639" i="25" s="1"/>
  <c r="G638" i="25"/>
  <c r="H638" i="25" s="1"/>
  <c r="I638" i="25" s="1"/>
  <c r="G637" i="25"/>
  <c r="H637" i="25" s="1"/>
  <c r="I637" i="25" s="1"/>
  <c r="G636" i="25"/>
  <c r="H636" i="25" s="1"/>
  <c r="I636" i="25" s="1"/>
  <c r="G635" i="25"/>
  <c r="H635" i="25" s="1"/>
  <c r="I635" i="25" s="1"/>
  <c r="G634" i="25"/>
  <c r="H634" i="25" s="1"/>
  <c r="I634" i="25" s="1"/>
  <c r="G633" i="25"/>
  <c r="H633" i="25" s="1"/>
  <c r="I633" i="25" s="1"/>
  <c r="G632" i="25"/>
  <c r="H632" i="25" s="1"/>
  <c r="I632" i="25" s="1"/>
  <c r="G631" i="25"/>
  <c r="H631" i="25" s="1"/>
  <c r="I631" i="25" s="1"/>
  <c r="G630" i="25"/>
  <c r="H630" i="25" s="1"/>
  <c r="I630" i="25" s="1"/>
  <c r="G629" i="25"/>
  <c r="H629" i="25" s="1"/>
  <c r="I629" i="25" s="1"/>
  <c r="G628" i="25"/>
  <c r="H628" i="25" s="1"/>
  <c r="I628" i="25" s="1"/>
  <c r="G627" i="25"/>
  <c r="H627" i="25" s="1"/>
  <c r="I627" i="25" s="1"/>
  <c r="G626" i="25"/>
  <c r="H626" i="25" s="1"/>
  <c r="I626" i="25" s="1"/>
  <c r="G625" i="25"/>
  <c r="H625" i="25" s="1"/>
  <c r="I625" i="25" s="1"/>
  <c r="G624" i="25"/>
  <c r="H624" i="25" s="1"/>
  <c r="I624" i="25" s="1"/>
  <c r="G623" i="25"/>
  <c r="H623" i="25" s="1"/>
  <c r="I623" i="25" s="1"/>
  <c r="G622" i="25"/>
  <c r="H622" i="25" s="1"/>
  <c r="I622" i="25" s="1"/>
  <c r="G621" i="25"/>
  <c r="H621" i="25" s="1"/>
  <c r="I621" i="25" s="1"/>
  <c r="G620" i="25"/>
  <c r="H620" i="25" s="1"/>
  <c r="I620" i="25" s="1"/>
  <c r="G619" i="25"/>
  <c r="H619" i="25" s="1"/>
  <c r="I619" i="25" s="1"/>
  <c r="G618" i="25"/>
  <c r="H618" i="25" s="1"/>
  <c r="I618" i="25" s="1"/>
  <c r="G617" i="25"/>
  <c r="H617" i="25" s="1"/>
  <c r="I617" i="25" s="1"/>
  <c r="G616" i="25"/>
  <c r="H616" i="25" s="1"/>
  <c r="I616" i="25" s="1"/>
  <c r="G615" i="25"/>
  <c r="H615" i="25" s="1"/>
  <c r="I615" i="25" s="1"/>
  <c r="G614" i="25"/>
  <c r="H614" i="25" s="1"/>
  <c r="I614" i="25" s="1"/>
  <c r="G613" i="25"/>
  <c r="H613" i="25" s="1"/>
  <c r="I613" i="25" s="1"/>
  <c r="G612" i="25"/>
  <c r="H612" i="25" s="1"/>
  <c r="I612" i="25" s="1"/>
  <c r="G611" i="25"/>
  <c r="H611" i="25" s="1"/>
  <c r="I611" i="25" s="1"/>
  <c r="G610" i="25"/>
  <c r="H610" i="25" s="1"/>
  <c r="I610" i="25" s="1"/>
  <c r="G609" i="25"/>
  <c r="H609" i="25" s="1"/>
  <c r="I609" i="25" s="1"/>
  <c r="G608" i="25"/>
  <c r="H608" i="25" s="1"/>
  <c r="I608" i="25" s="1"/>
  <c r="G607" i="25"/>
  <c r="H607" i="25" s="1"/>
  <c r="I607" i="25" s="1"/>
  <c r="G606" i="25"/>
  <c r="H606" i="25" s="1"/>
  <c r="I606" i="25" s="1"/>
  <c r="G605" i="25"/>
  <c r="H605" i="25" s="1"/>
  <c r="I605" i="25" s="1"/>
  <c r="G604" i="25"/>
  <c r="H604" i="25" s="1"/>
  <c r="I604" i="25" s="1"/>
  <c r="G603" i="25"/>
  <c r="H603" i="25" s="1"/>
  <c r="I603" i="25" s="1"/>
  <c r="G602" i="25"/>
  <c r="H602" i="25" s="1"/>
  <c r="I602" i="25" s="1"/>
  <c r="G601" i="25"/>
  <c r="H601" i="25" s="1"/>
  <c r="I601" i="25" s="1"/>
  <c r="G600" i="25"/>
  <c r="H600" i="25" s="1"/>
  <c r="I600" i="25" s="1"/>
  <c r="G599" i="25"/>
  <c r="H599" i="25" s="1"/>
  <c r="I599" i="25" s="1"/>
  <c r="G598" i="25"/>
  <c r="H598" i="25" s="1"/>
  <c r="I598" i="25" s="1"/>
  <c r="G597" i="25"/>
  <c r="H597" i="25" s="1"/>
  <c r="I597" i="25" s="1"/>
  <c r="G596" i="25"/>
  <c r="H596" i="25" s="1"/>
  <c r="I596" i="25" s="1"/>
  <c r="G595" i="25"/>
  <c r="H595" i="25" s="1"/>
  <c r="I595" i="25" s="1"/>
  <c r="G594" i="25"/>
  <c r="H594" i="25" s="1"/>
  <c r="I594" i="25" s="1"/>
  <c r="G593" i="25"/>
  <c r="H593" i="25" s="1"/>
  <c r="I593" i="25" s="1"/>
  <c r="G592" i="25"/>
  <c r="H592" i="25" s="1"/>
  <c r="I592" i="25" s="1"/>
  <c r="G591" i="25"/>
  <c r="H591" i="25" s="1"/>
  <c r="I591" i="25" s="1"/>
  <c r="G590" i="25"/>
  <c r="H590" i="25" s="1"/>
  <c r="I590" i="25" s="1"/>
  <c r="G589" i="25"/>
  <c r="H589" i="25" s="1"/>
  <c r="I589" i="25" s="1"/>
  <c r="G588" i="25"/>
  <c r="H588" i="25" s="1"/>
  <c r="I588" i="25" s="1"/>
  <c r="G587" i="25"/>
  <c r="H587" i="25" s="1"/>
  <c r="I587" i="25" s="1"/>
  <c r="G586" i="25"/>
  <c r="H586" i="25" s="1"/>
  <c r="I586" i="25" s="1"/>
  <c r="G585" i="25"/>
  <c r="H585" i="25" s="1"/>
  <c r="I585" i="25" s="1"/>
  <c r="G584" i="25"/>
  <c r="H584" i="25" s="1"/>
  <c r="I584" i="25" s="1"/>
  <c r="G583" i="25"/>
  <c r="H583" i="25" s="1"/>
  <c r="I583" i="25" s="1"/>
  <c r="G582" i="25"/>
  <c r="H582" i="25" s="1"/>
  <c r="I582" i="25" s="1"/>
  <c r="G581" i="25"/>
  <c r="H581" i="25" s="1"/>
  <c r="I581" i="25" s="1"/>
  <c r="G580" i="25"/>
  <c r="H580" i="25" s="1"/>
  <c r="I580" i="25" s="1"/>
  <c r="G579" i="25"/>
  <c r="H579" i="25" s="1"/>
  <c r="I579" i="25" s="1"/>
  <c r="G578" i="25"/>
  <c r="H578" i="25" s="1"/>
  <c r="I578" i="25" s="1"/>
  <c r="G577" i="25"/>
  <c r="H577" i="25" s="1"/>
  <c r="I577" i="25" s="1"/>
  <c r="G576" i="25"/>
  <c r="H576" i="25" s="1"/>
  <c r="I576" i="25" s="1"/>
  <c r="G575" i="25"/>
  <c r="H575" i="25" s="1"/>
  <c r="I575" i="25" s="1"/>
  <c r="G574" i="25"/>
  <c r="H574" i="25" s="1"/>
  <c r="I574" i="25" s="1"/>
  <c r="G573" i="25"/>
  <c r="H573" i="25" s="1"/>
  <c r="I573" i="25" s="1"/>
  <c r="G572" i="25"/>
  <c r="H572" i="25" s="1"/>
  <c r="I572" i="25" s="1"/>
  <c r="G571" i="25"/>
  <c r="H571" i="25" s="1"/>
  <c r="I571" i="25" s="1"/>
  <c r="G570" i="25"/>
  <c r="H570" i="25" s="1"/>
  <c r="I570" i="25" s="1"/>
  <c r="G569" i="25"/>
  <c r="H569" i="25" s="1"/>
  <c r="I569" i="25" s="1"/>
  <c r="G568" i="25"/>
  <c r="H568" i="25" s="1"/>
  <c r="I568" i="25" s="1"/>
  <c r="G567" i="25"/>
  <c r="H567" i="25" s="1"/>
  <c r="I567" i="25" s="1"/>
  <c r="G566" i="25"/>
  <c r="H566" i="25" s="1"/>
  <c r="I566" i="25" s="1"/>
  <c r="G565" i="25"/>
  <c r="H565" i="25" s="1"/>
  <c r="I565" i="25" s="1"/>
  <c r="G564" i="25"/>
  <c r="H564" i="25" s="1"/>
  <c r="I564" i="25" s="1"/>
  <c r="G563" i="25"/>
  <c r="H563" i="25" s="1"/>
  <c r="I563" i="25" s="1"/>
  <c r="G562" i="25"/>
  <c r="H562" i="25" s="1"/>
  <c r="I562" i="25" s="1"/>
  <c r="G561" i="25"/>
  <c r="H561" i="25" s="1"/>
  <c r="I561" i="25" s="1"/>
  <c r="G560" i="25"/>
  <c r="H560" i="25" s="1"/>
  <c r="I560" i="25" s="1"/>
  <c r="G559" i="25"/>
  <c r="H559" i="25" s="1"/>
  <c r="I559" i="25" s="1"/>
  <c r="G558" i="25"/>
  <c r="H558" i="25" s="1"/>
  <c r="I558" i="25" s="1"/>
  <c r="G557" i="25"/>
  <c r="H557" i="25" s="1"/>
  <c r="I557" i="25" s="1"/>
  <c r="G556" i="25"/>
  <c r="H556" i="25" s="1"/>
  <c r="I556" i="25" s="1"/>
  <c r="G555" i="25"/>
  <c r="H555" i="25" s="1"/>
  <c r="I555" i="25" s="1"/>
  <c r="G554" i="25"/>
  <c r="H554" i="25" s="1"/>
  <c r="I554" i="25" s="1"/>
  <c r="G553" i="25"/>
  <c r="H553" i="25" s="1"/>
  <c r="I553" i="25" s="1"/>
  <c r="G552" i="25"/>
  <c r="H552" i="25" s="1"/>
  <c r="I552" i="25" s="1"/>
  <c r="G551" i="25"/>
  <c r="H551" i="25" s="1"/>
  <c r="I551" i="25" s="1"/>
  <c r="G550" i="25"/>
  <c r="H550" i="25" s="1"/>
  <c r="I550" i="25" s="1"/>
  <c r="G549" i="25"/>
  <c r="H549" i="25" s="1"/>
  <c r="I549" i="25" s="1"/>
  <c r="G548" i="25"/>
  <c r="H548" i="25" s="1"/>
  <c r="I548" i="25" s="1"/>
  <c r="G547" i="25"/>
  <c r="H547" i="25" s="1"/>
  <c r="I547" i="25" s="1"/>
  <c r="G546" i="25"/>
  <c r="H546" i="25" s="1"/>
  <c r="I546" i="25" s="1"/>
  <c r="G545" i="25"/>
  <c r="H545" i="25" s="1"/>
  <c r="I545" i="25" s="1"/>
  <c r="G544" i="25"/>
  <c r="H544" i="25" s="1"/>
  <c r="I544" i="25" s="1"/>
  <c r="G543" i="25"/>
  <c r="H543" i="25" s="1"/>
  <c r="I543" i="25" s="1"/>
  <c r="G542" i="25"/>
  <c r="H542" i="25" s="1"/>
  <c r="I542" i="25" s="1"/>
  <c r="G541" i="25"/>
  <c r="H541" i="25" s="1"/>
  <c r="I541" i="25" s="1"/>
  <c r="G540" i="25"/>
  <c r="H540" i="25" s="1"/>
  <c r="I540" i="25" s="1"/>
  <c r="G539" i="25"/>
  <c r="H539" i="25" s="1"/>
  <c r="I539" i="25" s="1"/>
  <c r="G538" i="25"/>
  <c r="H538" i="25" s="1"/>
  <c r="I538" i="25" s="1"/>
  <c r="G537" i="25"/>
  <c r="H537" i="25" s="1"/>
  <c r="I537" i="25" s="1"/>
  <c r="G536" i="25"/>
  <c r="H536" i="25" s="1"/>
  <c r="I536" i="25" s="1"/>
  <c r="G535" i="25"/>
  <c r="H535" i="25" s="1"/>
  <c r="I535" i="25" s="1"/>
  <c r="G534" i="25"/>
  <c r="H534" i="25" s="1"/>
  <c r="I534" i="25" s="1"/>
  <c r="G533" i="25"/>
  <c r="H533" i="25" s="1"/>
  <c r="I533" i="25" s="1"/>
  <c r="G532" i="25"/>
  <c r="H532" i="25" s="1"/>
  <c r="I532" i="25" s="1"/>
  <c r="G531" i="25"/>
  <c r="H531" i="25" s="1"/>
  <c r="I531" i="25" s="1"/>
  <c r="G530" i="25"/>
  <c r="H530" i="25" s="1"/>
  <c r="I530" i="25" s="1"/>
  <c r="G529" i="25"/>
  <c r="H529" i="25" s="1"/>
  <c r="I529" i="25" s="1"/>
  <c r="G528" i="25"/>
  <c r="H528" i="25" s="1"/>
  <c r="I528" i="25" s="1"/>
  <c r="G527" i="25"/>
  <c r="H527" i="25" s="1"/>
  <c r="I527" i="25" s="1"/>
  <c r="G526" i="25"/>
  <c r="H526" i="25" s="1"/>
  <c r="I526" i="25" s="1"/>
  <c r="G525" i="25"/>
  <c r="H525" i="25" s="1"/>
  <c r="I525" i="25" s="1"/>
  <c r="G524" i="25"/>
  <c r="H524" i="25" s="1"/>
  <c r="I524" i="25" s="1"/>
  <c r="G523" i="25"/>
  <c r="H523" i="25" s="1"/>
  <c r="I523" i="25" s="1"/>
  <c r="G522" i="25"/>
  <c r="H522" i="25" s="1"/>
  <c r="I522" i="25" s="1"/>
  <c r="G521" i="25"/>
  <c r="H521" i="25" s="1"/>
  <c r="I521" i="25" s="1"/>
  <c r="G520" i="25"/>
  <c r="H520" i="25" s="1"/>
  <c r="I520" i="25" s="1"/>
  <c r="G519" i="25"/>
  <c r="H519" i="25" s="1"/>
  <c r="I519" i="25" s="1"/>
  <c r="G518" i="25"/>
  <c r="H518" i="25" s="1"/>
  <c r="I518" i="25" s="1"/>
  <c r="G517" i="25"/>
  <c r="H517" i="25" s="1"/>
  <c r="I517" i="25" s="1"/>
  <c r="G516" i="25"/>
  <c r="H516" i="25" s="1"/>
  <c r="I516" i="25" s="1"/>
  <c r="G515" i="25"/>
  <c r="H515" i="25" s="1"/>
  <c r="I515" i="25" s="1"/>
  <c r="G514" i="25"/>
  <c r="H514" i="25" s="1"/>
  <c r="I514" i="25" s="1"/>
  <c r="G513" i="25"/>
  <c r="H513" i="25" s="1"/>
  <c r="I513" i="25" s="1"/>
  <c r="G512" i="25"/>
  <c r="H512" i="25" s="1"/>
  <c r="I512" i="25" s="1"/>
  <c r="G511" i="25"/>
  <c r="H511" i="25" s="1"/>
  <c r="I511" i="25" s="1"/>
  <c r="G510" i="25"/>
  <c r="H510" i="25" s="1"/>
  <c r="I510" i="25" s="1"/>
  <c r="G509" i="25"/>
  <c r="H509" i="25" s="1"/>
  <c r="I509" i="25" s="1"/>
  <c r="G508" i="25"/>
  <c r="H508" i="25" s="1"/>
  <c r="I508" i="25" s="1"/>
  <c r="G507" i="25"/>
  <c r="H507" i="25" s="1"/>
  <c r="I507" i="25" s="1"/>
  <c r="G506" i="25"/>
  <c r="H506" i="25" s="1"/>
  <c r="I506" i="25" s="1"/>
  <c r="G505" i="25"/>
  <c r="H505" i="25" s="1"/>
  <c r="I505" i="25" s="1"/>
  <c r="G504" i="25"/>
  <c r="H504" i="25" s="1"/>
  <c r="I504" i="25" s="1"/>
  <c r="G503" i="25"/>
  <c r="H503" i="25" s="1"/>
  <c r="I503" i="25" s="1"/>
  <c r="G502" i="25"/>
  <c r="H502" i="25" s="1"/>
  <c r="I502" i="25" s="1"/>
  <c r="G501" i="25"/>
  <c r="H501" i="25" s="1"/>
  <c r="I501" i="25" s="1"/>
  <c r="G500" i="25"/>
  <c r="H500" i="25" s="1"/>
  <c r="I500" i="25" s="1"/>
  <c r="G499" i="25"/>
  <c r="H499" i="25" s="1"/>
  <c r="I499" i="25" s="1"/>
  <c r="G498" i="25"/>
  <c r="H498" i="25" s="1"/>
  <c r="I498" i="25" s="1"/>
  <c r="G497" i="25"/>
  <c r="H497" i="25" s="1"/>
  <c r="I497" i="25" s="1"/>
  <c r="G496" i="25"/>
  <c r="H496" i="25" s="1"/>
  <c r="I496" i="25" s="1"/>
  <c r="G495" i="25"/>
  <c r="H495" i="25" s="1"/>
  <c r="I495" i="25" s="1"/>
  <c r="G494" i="25"/>
  <c r="H494" i="25" s="1"/>
  <c r="I494" i="25" s="1"/>
  <c r="G493" i="25"/>
  <c r="H493" i="25" s="1"/>
  <c r="I493" i="25" s="1"/>
  <c r="G492" i="25"/>
  <c r="H492" i="25" s="1"/>
  <c r="I492" i="25" s="1"/>
  <c r="G491" i="25"/>
  <c r="H491" i="25" s="1"/>
  <c r="I491" i="25" s="1"/>
  <c r="G490" i="25"/>
  <c r="H490" i="25" s="1"/>
  <c r="I490" i="25" s="1"/>
  <c r="G489" i="25"/>
  <c r="H489" i="25" s="1"/>
  <c r="I489" i="25" s="1"/>
  <c r="G488" i="25"/>
  <c r="H488" i="25" s="1"/>
  <c r="I488" i="25" s="1"/>
  <c r="G487" i="25"/>
  <c r="H487" i="25" s="1"/>
  <c r="I487" i="25" s="1"/>
  <c r="G486" i="25"/>
  <c r="H486" i="25" s="1"/>
  <c r="I486" i="25" s="1"/>
  <c r="G485" i="25"/>
  <c r="H485" i="25" s="1"/>
  <c r="I485" i="25" s="1"/>
  <c r="G484" i="25"/>
  <c r="H484" i="25" s="1"/>
  <c r="I484" i="25" s="1"/>
  <c r="G483" i="25"/>
  <c r="H483" i="25" s="1"/>
  <c r="I483" i="25" s="1"/>
  <c r="G482" i="25"/>
  <c r="H482" i="25" s="1"/>
  <c r="I482" i="25" s="1"/>
  <c r="G481" i="25"/>
  <c r="H481" i="25" s="1"/>
  <c r="I481" i="25" s="1"/>
  <c r="G480" i="25"/>
  <c r="H480" i="25" s="1"/>
  <c r="I480" i="25" s="1"/>
  <c r="G479" i="25"/>
  <c r="H479" i="25" s="1"/>
  <c r="I479" i="25" s="1"/>
  <c r="G478" i="25"/>
  <c r="H478" i="25" s="1"/>
  <c r="I478" i="25" s="1"/>
  <c r="G477" i="25"/>
  <c r="H477" i="25" s="1"/>
  <c r="I477" i="25" s="1"/>
  <c r="G476" i="25"/>
  <c r="H476" i="25" s="1"/>
  <c r="I476" i="25" s="1"/>
  <c r="G475" i="25"/>
  <c r="H475" i="25" s="1"/>
  <c r="I475" i="25" s="1"/>
  <c r="G474" i="25"/>
  <c r="H474" i="25" s="1"/>
  <c r="I474" i="25" s="1"/>
  <c r="G473" i="25"/>
  <c r="H473" i="25" s="1"/>
  <c r="I473" i="25" s="1"/>
  <c r="G472" i="25"/>
  <c r="H472" i="25" s="1"/>
  <c r="I472" i="25" s="1"/>
  <c r="G471" i="25"/>
  <c r="H471" i="25" s="1"/>
  <c r="I471" i="25" s="1"/>
  <c r="G470" i="25"/>
  <c r="H470" i="25" s="1"/>
  <c r="I470" i="25" s="1"/>
  <c r="G469" i="25"/>
  <c r="H469" i="25" s="1"/>
  <c r="I469" i="25" s="1"/>
  <c r="G468" i="25"/>
  <c r="H468" i="25" s="1"/>
  <c r="I468" i="25" s="1"/>
  <c r="G467" i="25"/>
  <c r="H467" i="25" s="1"/>
  <c r="I467" i="25" s="1"/>
  <c r="G466" i="25"/>
  <c r="H466" i="25" s="1"/>
  <c r="I466" i="25" s="1"/>
  <c r="G465" i="25"/>
  <c r="H465" i="25" s="1"/>
  <c r="I465" i="25" s="1"/>
  <c r="G464" i="25"/>
  <c r="H464" i="25" s="1"/>
  <c r="I464" i="25" s="1"/>
  <c r="G463" i="25"/>
  <c r="H463" i="25" s="1"/>
  <c r="I463" i="25" s="1"/>
  <c r="G462" i="25"/>
  <c r="H462" i="25" s="1"/>
  <c r="I462" i="25" s="1"/>
  <c r="G461" i="25"/>
  <c r="H461" i="25" s="1"/>
  <c r="I461" i="25" s="1"/>
  <c r="G460" i="25"/>
  <c r="H460" i="25" s="1"/>
  <c r="I460" i="25" s="1"/>
  <c r="G459" i="25"/>
  <c r="H459" i="25" s="1"/>
  <c r="I459" i="25" s="1"/>
  <c r="G458" i="25"/>
  <c r="H458" i="25" s="1"/>
  <c r="I458" i="25" s="1"/>
  <c r="G457" i="25"/>
  <c r="H457" i="25" s="1"/>
  <c r="I457" i="25" s="1"/>
  <c r="G456" i="25"/>
  <c r="H456" i="25" s="1"/>
  <c r="I456" i="25" s="1"/>
  <c r="G455" i="25"/>
  <c r="H455" i="25" s="1"/>
  <c r="I455" i="25" s="1"/>
  <c r="G454" i="25"/>
  <c r="H454" i="25" s="1"/>
  <c r="I454" i="25" s="1"/>
  <c r="G453" i="25"/>
  <c r="H453" i="25" s="1"/>
  <c r="I453" i="25" s="1"/>
  <c r="G452" i="25"/>
  <c r="H452" i="25" s="1"/>
  <c r="I452" i="25" s="1"/>
  <c r="G451" i="25"/>
  <c r="H451" i="25" s="1"/>
  <c r="I451" i="25" s="1"/>
  <c r="G450" i="25"/>
  <c r="H450" i="25" s="1"/>
  <c r="I450" i="25" s="1"/>
  <c r="G449" i="25"/>
  <c r="H449" i="25" s="1"/>
  <c r="I449" i="25" s="1"/>
  <c r="G448" i="25"/>
  <c r="H448" i="25" s="1"/>
  <c r="I448" i="25" s="1"/>
  <c r="G447" i="25"/>
  <c r="H447" i="25" s="1"/>
  <c r="I447" i="25" s="1"/>
  <c r="G446" i="25"/>
  <c r="H446" i="25" s="1"/>
  <c r="I446" i="25" s="1"/>
  <c r="G445" i="25"/>
  <c r="H445" i="25" s="1"/>
  <c r="I445" i="25" s="1"/>
  <c r="G444" i="25"/>
  <c r="H444" i="25" s="1"/>
  <c r="I444" i="25" s="1"/>
  <c r="G443" i="25"/>
  <c r="H443" i="25" s="1"/>
  <c r="I443" i="25" s="1"/>
  <c r="G442" i="25"/>
  <c r="H442" i="25" s="1"/>
  <c r="I442" i="25" s="1"/>
  <c r="G441" i="25"/>
  <c r="H441" i="25" s="1"/>
  <c r="I441" i="25" s="1"/>
  <c r="G440" i="25"/>
  <c r="H440" i="25" s="1"/>
  <c r="I440" i="25" s="1"/>
  <c r="G439" i="25"/>
  <c r="H439" i="25" s="1"/>
  <c r="I439" i="25" s="1"/>
  <c r="G438" i="25"/>
  <c r="H438" i="25" s="1"/>
  <c r="I438" i="25" s="1"/>
  <c r="G437" i="25"/>
  <c r="H437" i="25" s="1"/>
  <c r="I437" i="25" s="1"/>
  <c r="G436" i="25"/>
  <c r="H436" i="25" s="1"/>
  <c r="I436" i="25" s="1"/>
  <c r="G435" i="25"/>
  <c r="H435" i="25" s="1"/>
  <c r="I435" i="25" s="1"/>
  <c r="G434" i="25"/>
  <c r="H434" i="25" s="1"/>
  <c r="I434" i="25" s="1"/>
  <c r="G433" i="25"/>
  <c r="H433" i="25" s="1"/>
  <c r="I433" i="25" s="1"/>
  <c r="G432" i="25"/>
  <c r="H432" i="25" s="1"/>
  <c r="I432" i="25" s="1"/>
  <c r="G431" i="25"/>
  <c r="H431" i="25" s="1"/>
  <c r="I431" i="25" s="1"/>
  <c r="G430" i="25"/>
  <c r="H430" i="25" s="1"/>
  <c r="I430" i="25" s="1"/>
  <c r="G429" i="25"/>
  <c r="H429" i="25" s="1"/>
  <c r="I429" i="25" s="1"/>
  <c r="G428" i="25"/>
  <c r="H428" i="25" s="1"/>
  <c r="I428" i="25" s="1"/>
  <c r="G427" i="25"/>
  <c r="H427" i="25" s="1"/>
  <c r="I427" i="25" s="1"/>
  <c r="G426" i="25"/>
  <c r="H426" i="25" s="1"/>
  <c r="I426" i="25" s="1"/>
  <c r="G425" i="25"/>
  <c r="H425" i="25" s="1"/>
  <c r="I425" i="25" s="1"/>
  <c r="G424" i="25"/>
  <c r="H424" i="25" s="1"/>
  <c r="I424" i="25" s="1"/>
  <c r="G423" i="25"/>
  <c r="H423" i="25" s="1"/>
  <c r="I423" i="25" s="1"/>
  <c r="G422" i="25"/>
  <c r="H422" i="25" s="1"/>
  <c r="I422" i="25" s="1"/>
  <c r="G421" i="25"/>
  <c r="H421" i="25" s="1"/>
  <c r="I421" i="25" s="1"/>
  <c r="G420" i="25"/>
  <c r="H420" i="25" s="1"/>
  <c r="I420" i="25" s="1"/>
  <c r="G419" i="25"/>
  <c r="H419" i="25" s="1"/>
  <c r="I419" i="25" s="1"/>
  <c r="G418" i="25"/>
  <c r="H418" i="25" s="1"/>
  <c r="I418" i="25" s="1"/>
  <c r="G417" i="25"/>
  <c r="H417" i="25" s="1"/>
  <c r="I417" i="25" s="1"/>
  <c r="G416" i="25"/>
  <c r="H416" i="25" s="1"/>
  <c r="I416" i="25" s="1"/>
  <c r="G415" i="25"/>
  <c r="H415" i="25" s="1"/>
  <c r="I415" i="25" s="1"/>
  <c r="G414" i="25"/>
  <c r="H414" i="25" s="1"/>
  <c r="I414" i="25" s="1"/>
  <c r="G413" i="25"/>
  <c r="H413" i="25" s="1"/>
  <c r="I413" i="25" s="1"/>
  <c r="G412" i="25"/>
  <c r="H412" i="25" s="1"/>
  <c r="I412" i="25" s="1"/>
  <c r="G411" i="25"/>
  <c r="H411" i="25" s="1"/>
  <c r="I411" i="25" s="1"/>
  <c r="G410" i="25"/>
  <c r="H410" i="25" s="1"/>
  <c r="I410" i="25" s="1"/>
  <c r="G409" i="25"/>
  <c r="H409" i="25" s="1"/>
  <c r="I409" i="25" s="1"/>
  <c r="G408" i="25"/>
  <c r="H408" i="25" s="1"/>
  <c r="I408" i="25" s="1"/>
  <c r="G407" i="25"/>
  <c r="H407" i="25" s="1"/>
  <c r="I407" i="25" s="1"/>
  <c r="G406" i="25"/>
  <c r="H406" i="25" s="1"/>
  <c r="I406" i="25" s="1"/>
  <c r="G405" i="25"/>
  <c r="H405" i="25" s="1"/>
  <c r="I405" i="25" s="1"/>
  <c r="G404" i="25"/>
  <c r="H404" i="25" s="1"/>
  <c r="I404" i="25" s="1"/>
  <c r="G403" i="25"/>
  <c r="H403" i="25" s="1"/>
  <c r="I403" i="25" s="1"/>
  <c r="G402" i="25"/>
  <c r="H402" i="25" s="1"/>
  <c r="I402" i="25" s="1"/>
  <c r="G401" i="25"/>
  <c r="H401" i="25" s="1"/>
  <c r="I401" i="25" s="1"/>
  <c r="G400" i="25"/>
  <c r="H400" i="25" s="1"/>
  <c r="I400" i="25" s="1"/>
  <c r="G399" i="25"/>
  <c r="H399" i="25" s="1"/>
  <c r="I399" i="25" s="1"/>
  <c r="G398" i="25"/>
  <c r="H398" i="25" s="1"/>
  <c r="I398" i="25" s="1"/>
  <c r="G397" i="25"/>
  <c r="H397" i="25" s="1"/>
  <c r="I397" i="25" s="1"/>
  <c r="G396" i="25"/>
  <c r="H396" i="25" s="1"/>
  <c r="I396" i="25" s="1"/>
  <c r="G395" i="25"/>
  <c r="H395" i="25" s="1"/>
  <c r="I395" i="25" s="1"/>
  <c r="G394" i="25"/>
  <c r="H394" i="25" s="1"/>
  <c r="I394" i="25" s="1"/>
  <c r="G393" i="25"/>
  <c r="H393" i="25" s="1"/>
  <c r="I393" i="25" s="1"/>
  <c r="G392" i="25"/>
  <c r="H392" i="25" s="1"/>
  <c r="I392" i="25" s="1"/>
  <c r="G391" i="25"/>
  <c r="H391" i="25" s="1"/>
  <c r="I391" i="25" s="1"/>
  <c r="G390" i="25"/>
  <c r="H390" i="25" s="1"/>
  <c r="I390" i="25" s="1"/>
  <c r="G389" i="25"/>
  <c r="H389" i="25" s="1"/>
  <c r="I389" i="25" s="1"/>
  <c r="G388" i="25"/>
  <c r="H388" i="25" s="1"/>
  <c r="I388" i="25" s="1"/>
  <c r="G387" i="25"/>
  <c r="H387" i="25" s="1"/>
  <c r="I387" i="25" s="1"/>
  <c r="G386" i="25"/>
  <c r="H386" i="25" s="1"/>
  <c r="I386" i="25" s="1"/>
  <c r="G385" i="25"/>
  <c r="H385" i="25" s="1"/>
  <c r="I385" i="25" s="1"/>
  <c r="G384" i="25"/>
  <c r="H384" i="25" s="1"/>
  <c r="I384" i="25" s="1"/>
  <c r="G383" i="25"/>
  <c r="H383" i="25" s="1"/>
  <c r="I383" i="25" s="1"/>
  <c r="G382" i="25"/>
  <c r="H382" i="25" s="1"/>
  <c r="I382" i="25" s="1"/>
  <c r="G381" i="25"/>
  <c r="H381" i="25" s="1"/>
  <c r="I381" i="25" s="1"/>
  <c r="G380" i="25"/>
  <c r="H380" i="25" s="1"/>
  <c r="I380" i="25" s="1"/>
  <c r="G379" i="25"/>
  <c r="H379" i="25" s="1"/>
  <c r="I379" i="25" s="1"/>
  <c r="G378" i="25"/>
  <c r="H378" i="25" s="1"/>
  <c r="I378" i="25" s="1"/>
  <c r="G377" i="25"/>
  <c r="H377" i="25" s="1"/>
  <c r="I377" i="25" s="1"/>
  <c r="G376" i="25"/>
  <c r="H376" i="25" s="1"/>
  <c r="I376" i="25" s="1"/>
  <c r="G375" i="25"/>
  <c r="H375" i="25" s="1"/>
  <c r="I375" i="25" s="1"/>
  <c r="G374" i="25"/>
  <c r="H374" i="25" s="1"/>
  <c r="I374" i="25" s="1"/>
  <c r="G373" i="25"/>
  <c r="H373" i="25" s="1"/>
  <c r="I373" i="25" s="1"/>
  <c r="G372" i="25"/>
  <c r="H372" i="25" s="1"/>
  <c r="I372" i="25" s="1"/>
  <c r="G371" i="25"/>
  <c r="H371" i="25" s="1"/>
  <c r="I371" i="25" s="1"/>
  <c r="G370" i="25"/>
  <c r="H370" i="25" s="1"/>
  <c r="I370" i="25" s="1"/>
  <c r="G369" i="25"/>
  <c r="H369" i="25" s="1"/>
  <c r="I369" i="25" s="1"/>
  <c r="G368" i="25"/>
  <c r="H368" i="25" s="1"/>
  <c r="I368" i="25" s="1"/>
  <c r="G367" i="25"/>
  <c r="H367" i="25" s="1"/>
  <c r="I367" i="25" s="1"/>
  <c r="G366" i="25"/>
  <c r="H366" i="25" s="1"/>
  <c r="I366" i="25" s="1"/>
  <c r="G365" i="25"/>
  <c r="H365" i="25" s="1"/>
  <c r="I365" i="25" s="1"/>
  <c r="G364" i="25"/>
  <c r="H364" i="25" s="1"/>
  <c r="I364" i="25" s="1"/>
  <c r="G363" i="25"/>
  <c r="H363" i="25" s="1"/>
  <c r="I363" i="25" s="1"/>
  <c r="G362" i="25"/>
  <c r="H362" i="25" s="1"/>
  <c r="I362" i="25" s="1"/>
  <c r="G361" i="25"/>
  <c r="H361" i="25" s="1"/>
  <c r="I361" i="25" s="1"/>
  <c r="G360" i="25"/>
  <c r="H360" i="25" s="1"/>
  <c r="I360" i="25" s="1"/>
  <c r="G359" i="25"/>
  <c r="H359" i="25" s="1"/>
  <c r="I359" i="25" s="1"/>
  <c r="G358" i="25"/>
  <c r="H358" i="25" s="1"/>
  <c r="I358" i="25" s="1"/>
  <c r="G357" i="25"/>
  <c r="H357" i="25" s="1"/>
  <c r="I357" i="25" s="1"/>
  <c r="G356" i="25"/>
  <c r="H356" i="25" s="1"/>
  <c r="I356" i="25" s="1"/>
  <c r="G355" i="25"/>
  <c r="H355" i="25" s="1"/>
  <c r="I355" i="25" s="1"/>
  <c r="G354" i="25"/>
  <c r="H354" i="25" s="1"/>
  <c r="I354" i="25" s="1"/>
  <c r="G353" i="25"/>
  <c r="H353" i="25" s="1"/>
  <c r="I353" i="25" s="1"/>
  <c r="G352" i="25"/>
  <c r="H352" i="25" s="1"/>
  <c r="I352" i="25" s="1"/>
  <c r="G351" i="25"/>
  <c r="H351" i="25" s="1"/>
  <c r="I351" i="25" s="1"/>
  <c r="G350" i="25"/>
  <c r="H350" i="25" s="1"/>
  <c r="I350" i="25" s="1"/>
  <c r="G349" i="25"/>
  <c r="H349" i="25" s="1"/>
  <c r="I349" i="25" s="1"/>
  <c r="G348" i="25"/>
  <c r="H348" i="25" s="1"/>
  <c r="I348" i="25" s="1"/>
  <c r="G347" i="25"/>
  <c r="H347" i="25" s="1"/>
  <c r="I347" i="25" s="1"/>
  <c r="G346" i="25"/>
  <c r="H346" i="25" s="1"/>
  <c r="I346" i="25" s="1"/>
  <c r="G345" i="25"/>
  <c r="H345" i="25" s="1"/>
  <c r="I345" i="25" s="1"/>
  <c r="G344" i="25"/>
  <c r="H344" i="25" s="1"/>
  <c r="I344" i="25" s="1"/>
  <c r="G343" i="25"/>
  <c r="H343" i="25" s="1"/>
  <c r="I343" i="25" s="1"/>
  <c r="G342" i="25"/>
  <c r="H342" i="25" s="1"/>
  <c r="I342" i="25" s="1"/>
  <c r="G341" i="25"/>
  <c r="H341" i="25" s="1"/>
  <c r="I341" i="25" s="1"/>
  <c r="G340" i="25"/>
  <c r="H340" i="25" s="1"/>
  <c r="I340" i="25" s="1"/>
  <c r="G339" i="25"/>
  <c r="H339" i="25" s="1"/>
  <c r="I339" i="25" s="1"/>
  <c r="G338" i="25"/>
  <c r="H338" i="25" s="1"/>
  <c r="I338" i="25" s="1"/>
  <c r="G337" i="25"/>
  <c r="H337" i="25" s="1"/>
  <c r="I337" i="25" s="1"/>
  <c r="G336" i="25"/>
  <c r="H336" i="25" s="1"/>
  <c r="I336" i="25" s="1"/>
  <c r="G335" i="25"/>
  <c r="H335" i="25" s="1"/>
  <c r="I335" i="25" s="1"/>
  <c r="G334" i="25"/>
  <c r="H334" i="25" s="1"/>
  <c r="I334" i="25" s="1"/>
  <c r="G333" i="25"/>
  <c r="H333" i="25" s="1"/>
  <c r="I333" i="25" s="1"/>
  <c r="G332" i="25"/>
  <c r="H332" i="25" s="1"/>
  <c r="I332" i="25" s="1"/>
  <c r="G331" i="25"/>
  <c r="H331" i="25" s="1"/>
  <c r="I331" i="25" s="1"/>
  <c r="G330" i="25"/>
  <c r="H330" i="25" s="1"/>
  <c r="I330" i="25" s="1"/>
  <c r="G329" i="25"/>
  <c r="H329" i="25" s="1"/>
  <c r="I329" i="25" s="1"/>
  <c r="G328" i="25"/>
  <c r="H328" i="25" s="1"/>
  <c r="I328" i="25" s="1"/>
  <c r="G327" i="25"/>
  <c r="H327" i="25" s="1"/>
  <c r="I327" i="25" s="1"/>
  <c r="G326" i="25"/>
  <c r="H326" i="25" s="1"/>
  <c r="I326" i="25" s="1"/>
  <c r="G325" i="25"/>
  <c r="H325" i="25" s="1"/>
  <c r="I325" i="25" s="1"/>
  <c r="G324" i="25"/>
  <c r="H324" i="25" s="1"/>
  <c r="I324" i="25" s="1"/>
  <c r="G323" i="25"/>
  <c r="H323" i="25" s="1"/>
  <c r="I323" i="25" s="1"/>
  <c r="G322" i="25"/>
  <c r="H322" i="25" s="1"/>
  <c r="I322" i="25" s="1"/>
  <c r="G321" i="25"/>
  <c r="H321" i="25" s="1"/>
  <c r="I321" i="25" s="1"/>
  <c r="G320" i="25"/>
  <c r="H320" i="25" s="1"/>
  <c r="I320" i="25" s="1"/>
  <c r="G319" i="25"/>
  <c r="H319" i="25" s="1"/>
  <c r="I319" i="25" s="1"/>
  <c r="G318" i="25"/>
  <c r="H318" i="25" s="1"/>
  <c r="I318" i="25" s="1"/>
  <c r="G317" i="25"/>
  <c r="H317" i="25" s="1"/>
  <c r="I317" i="25" s="1"/>
  <c r="G316" i="25"/>
  <c r="H316" i="25" s="1"/>
  <c r="I316" i="25" s="1"/>
  <c r="G315" i="25"/>
  <c r="H315" i="25" s="1"/>
  <c r="I315" i="25" s="1"/>
  <c r="G314" i="25"/>
  <c r="H314" i="25" s="1"/>
  <c r="I314" i="25" s="1"/>
  <c r="G313" i="25"/>
  <c r="H313" i="25" s="1"/>
  <c r="I313" i="25" s="1"/>
  <c r="G312" i="25"/>
  <c r="H312" i="25" s="1"/>
  <c r="I312" i="25" s="1"/>
  <c r="G311" i="25"/>
  <c r="H311" i="25" s="1"/>
  <c r="I311" i="25" s="1"/>
  <c r="G310" i="25"/>
  <c r="H310" i="25" s="1"/>
  <c r="I310" i="25" s="1"/>
  <c r="G309" i="25"/>
  <c r="H309" i="25" s="1"/>
  <c r="I309" i="25" s="1"/>
  <c r="G308" i="25"/>
  <c r="H308" i="25" s="1"/>
  <c r="I308" i="25" s="1"/>
  <c r="G307" i="25"/>
  <c r="H307" i="25" s="1"/>
  <c r="I307" i="25" s="1"/>
  <c r="G306" i="25"/>
  <c r="H306" i="25" s="1"/>
  <c r="I306" i="25" s="1"/>
  <c r="G305" i="25"/>
  <c r="H305" i="25" s="1"/>
  <c r="I305" i="25" s="1"/>
  <c r="G304" i="25"/>
  <c r="H304" i="25" s="1"/>
  <c r="I304" i="25" s="1"/>
  <c r="G303" i="25"/>
  <c r="H303" i="25" s="1"/>
  <c r="I303" i="25" s="1"/>
  <c r="G302" i="25"/>
  <c r="H302" i="25" s="1"/>
  <c r="I302" i="25" s="1"/>
  <c r="G301" i="25"/>
  <c r="H301" i="25" s="1"/>
  <c r="I301" i="25" s="1"/>
  <c r="G300" i="25"/>
  <c r="H300" i="25" s="1"/>
  <c r="I300" i="25" s="1"/>
  <c r="G299" i="25"/>
  <c r="H299" i="25" s="1"/>
  <c r="I299" i="25" s="1"/>
  <c r="G298" i="25"/>
  <c r="H298" i="25" s="1"/>
  <c r="I298" i="25" s="1"/>
  <c r="G297" i="25"/>
  <c r="H297" i="25" s="1"/>
  <c r="I297" i="25" s="1"/>
  <c r="G296" i="25"/>
  <c r="H296" i="25" s="1"/>
  <c r="I296" i="25" s="1"/>
  <c r="G295" i="25"/>
  <c r="H295" i="25" s="1"/>
  <c r="I295" i="25" s="1"/>
  <c r="G294" i="25"/>
  <c r="H294" i="25" s="1"/>
  <c r="I294" i="25" s="1"/>
  <c r="G293" i="25"/>
  <c r="H293" i="25" s="1"/>
  <c r="I293" i="25" s="1"/>
  <c r="G292" i="25"/>
  <c r="H292" i="25" s="1"/>
  <c r="I292" i="25" s="1"/>
  <c r="G291" i="25"/>
  <c r="H291" i="25" s="1"/>
  <c r="I291" i="25" s="1"/>
  <c r="G290" i="25"/>
  <c r="H290" i="25" s="1"/>
  <c r="I290" i="25" s="1"/>
  <c r="G289" i="25"/>
  <c r="H289" i="25" s="1"/>
  <c r="I289" i="25" s="1"/>
  <c r="G288" i="25"/>
  <c r="H288" i="25" s="1"/>
  <c r="I288" i="25" s="1"/>
  <c r="G287" i="25"/>
  <c r="H287" i="25" s="1"/>
  <c r="I287" i="25" s="1"/>
  <c r="G286" i="25"/>
  <c r="H286" i="25" s="1"/>
  <c r="I286" i="25" s="1"/>
  <c r="G285" i="25"/>
  <c r="H285" i="25" s="1"/>
  <c r="I285" i="25" s="1"/>
  <c r="G284" i="25"/>
  <c r="H284" i="25" s="1"/>
  <c r="I284" i="25" s="1"/>
  <c r="G283" i="25"/>
  <c r="H283" i="25" s="1"/>
  <c r="I283" i="25" s="1"/>
  <c r="G282" i="25"/>
  <c r="H282" i="25" s="1"/>
  <c r="I282" i="25" s="1"/>
  <c r="G281" i="25"/>
  <c r="H281" i="25" s="1"/>
  <c r="I281" i="25" s="1"/>
  <c r="G280" i="25"/>
  <c r="H280" i="25" s="1"/>
  <c r="I280" i="25" s="1"/>
  <c r="G279" i="25"/>
  <c r="H279" i="25" s="1"/>
  <c r="I279" i="25" s="1"/>
  <c r="G278" i="25"/>
  <c r="H278" i="25" s="1"/>
  <c r="I278" i="25" s="1"/>
  <c r="G277" i="25"/>
  <c r="H277" i="25" s="1"/>
  <c r="I277" i="25" s="1"/>
  <c r="G276" i="25"/>
  <c r="H276" i="25" s="1"/>
  <c r="I276" i="25" s="1"/>
  <c r="G275" i="25"/>
  <c r="H275" i="25" s="1"/>
  <c r="I275" i="25" s="1"/>
  <c r="G274" i="25"/>
  <c r="H274" i="25" s="1"/>
  <c r="I274" i="25" s="1"/>
  <c r="G273" i="25"/>
  <c r="H273" i="25" s="1"/>
  <c r="I273" i="25" s="1"/>
  <c r="G272" i="25"/>
  <c r="H272" i="25" s="1"/>
  <c r="I272" i="25" s="1"/>
  <c r="G271" i="25"/>
  <c r="H271" i="25" s="1"/>
  <c r="I271" i="25" s="1"/>
  <c r="G270" i="25"/>
  <c r="H270" i="25" s="1"/>
  <c r="I270" i="25" s="1"/>
  <c r="G269" i="25"/>
  <c r="H269" i="25" s="1"/>
  <c r="I269" i="25" s="1"/>
  <c r="G268" i="25"/>
  <c r="H268" i="25" s="1"/>
  <c r="I268" i="25" s="1"/>
  <c r="G267" i="25"/>
  <c r="H267" i="25" s="1"/>
  <c r="I267" i="25" s="1"/>
  <c r="G266" i="25"/>
  <c r="H266" i="25" s="1"/>
  <c r="I266" i="25" s="1"/>
  <c r="G265" i="25"/>
  <c r="H265" i="25" s="1"/>
  <c r="I265" i="25" s="1"/>
  <c r="G264" i="25"/>
  <c r="H264" i="25" s="1"/>
  <c r="I264" i="25" s="1"/>
  <c r="G263" i="25"/>
  <c r="H263" i="25" s="1"/>
  <c r="I263" i="25" s="1"/>
  <c r="G262" i="25"/>
  <c r="H262" i="25" s="1"/>
  <c r="I262" i="25" s="1"/>
  <c r="G261" i="25"/>
  <c r="H261" i="25" s="1"/>
  <c r="I261" i="25" s="1"/>
  <c r="G260" i="25"/>
  <c r="H260" i="25" s="1"/>
  <c r="I260" i="25" s="1"/>
  <c r="G259" i="25"/>
  <c r="H259" i="25" s="1"/>
  <c r="I259" i="25" s="1"/>
  <c r="G258" i="25"/>
  <c r="H258" i="25" s="1"/>
  <c r="I258" i="25" s="1"/>
  <c r="G257" i="25"/>
  <c r="H257" i="25" s="1"/>
  <c r="I257" i="25" s="1"/>
  <c r="G256" i="25"/>
  <c r="H256" i="25" s="1"/>
  <c r="I256" i="25" s="1"/>
  <c r="G255" i="25"/>
  <c r="H255" i="25" s="1"/>
  <c r="I255" i="25" s="1"/>
  <c r="G254" i="25"/>
  <c r="H254" i="25" s="1"/>
  <c r="I254" i="25" s="1"/>
  <c r="G253" i="25"/>
  <c r="H253" i="25" s="1"/>
  <c r="I253" i="25" s="1"/>
  <c r="G252" i="25"/>
  <c r="H252" i="25" s="1"/>
  <c r="I252" i="25" s="1"/>
  <c r="G251" i="25"/>
  <c r="H251" i="25" s="1"/>
  <c r="I251" i="25" s="1"/>
  <c r="G250" i="25"/>
  <c r="H250" i="25" s="1"/>
  <c r="I250" i="25" s="1"/>
  <c r="G249" i="25"/>
  <c r="H249" i="25" s="1"/>
  <c r="I249" i="25" s="1"/>
  <c r="G248" i="25"/>
  <c r="H248" i="25" s="1"/>
  <c r="I248" i="25" s="1"/>
  <c r="G247" i="25"/>
  <c r="H247" i="25" s="1"/>
  <c r="I247" i="25" s="1"/>
  <c r="G246" i="25"/>
  <c r="H246" i="25" s="1"/>
  <c r="I246" i="25" s="1"/>
  <c r="G245" i="25"/>
  <c r="H245" i="25" s="1"/>
  <c r="I245" i="25" s="1"/>
  <c r="G244" i="25"/>
  <c r="H244" i="25" s="1"/>
  <c r="I244" i="25" s="1"/>
  <c r="G243" i="25"/>
  <c r="H243" i="25" s="1"/>
  <c r="I243" i="25" s="1"/>
  <c r="G242" i="25"/>
  <c r="H242" i="25" s="1"/>
  <c r="I242" i="25" s="1"/>
  <c r="G241" i="25"/>
  <c r="H241" i="25" s="1"/>
  <c r="I241" i="25" s="1"/>
  <c r="G240" i="25"/>
  <c r="H240" i="25" s="1"/>
  <c r="I240" i="25" s="1"/>
  <c r="G239" i="25"/>
  <c r="H239" i="25" s="1"/>
  <c r="I239" i="25" s="1"/>
  <c r="G238" i="25"/>
  <c r="H238" i="25" s="1"/>
  <c r="I238" i="25" s="1"/>
  <c r="G237" i="25"/>
  <c r="H237" i="25" s="1"/>
  <c r="I237" i="25" s="1"/>
  <c r="G236" i="25"/>
  <c r="H236" i="25" s="1"/>
  <c r="I236" i="25" s="1"/>
  <c r="G235" i="25"/>
  <c r="H235" i="25" s="1"/>
  <c r="I235" i="25" s="1"/>
  <c r="G234" i="25"/>
  <c r="H234" i="25" s="1"/>
  <c r="I234" i="25" s="1"/>
  <c r="G233" i="25"/>
  <c r="H233" i="25" s="1"/>
  <c r="I233" i="25" s="1"/>
  <c r="G232" i="25"/>
  <c r="H232" i="25" s="1"/>
  <c r="I232" i="25" s="1"/>
  <c r="G231" i="25"/>
  <c r="H231" i="25" s="1"/>
  <c r="I231" i="25" s="1"/>
  <c r="G230" i="25"/>
  <c r="H230" i="25" s="1"/>
  <c r="I230" i="25" s="1"/>
  <c r="G229" i="25"/>
  <c r="H229" i="25" s="1"/>
  <c r="I229" i="25" s="1"/>
  <c r="G228" i="25"/>
  <c r="H228" i="25" s="1"/>
  <c r="I228" i="25" s="1"/>
  <c r="G227" i="25"/>
  <c r="H227" i="25" s="1"/>
  <c r="I227" i="25" s="1"/>
  <c r="G226" i="25"/>
  <c r="H226" i="25" s="1"/>
  <c r="I226" i="25" s="1"/>
  <c r="G225" i="25"/>
  <c r="H225" i="25" s="1"/>
  <c r="I225" i="25" s="1"/>
  <c r="G224" i="25"/>
  <c r="H224" i="25" s="1"/>
  <c r="I224" i="25" s="1"/>
  <c r="G223" i="25"/>
  <c r="H223" i="25" s="1"/>
  <c r="I223" i="25" s="1"/>
  <c r="G222" i="25"/>
  <c r="H222" i="25" s="1"/>
  <c r="I222" i="25" s="1"/>
  <c r="G221" i="25"/>
  <c r="H221" i="25" s="1"/>
  <c r="I221" i="25" s="1"/>
  <c r="G220" i="25"/>
  <c r="H220" i="25" s="1"/>
  <c r="I220" i="25" s="1"/>
  <c r="G219" i="25"/>
  <c r="H219" i="25" s="1"/>
  <c r="I219" i="25" s="1"/>
  <c r="G218" i="25"/>
  <c r="H218" i="25" s="1"/>
  <c r="I218" i="25" s="1"/>
  <c r="G217" i="25"/>
  <c r="H217" i="25" s="1"/>
  <c r="I217" i="25" s="1"/>
  <c r="G216" i="25"/>
  <c r="H216" i="25" s="1"/>
  <c r="I216" i="25" s="1"/>
  <c r="G215" i="25"/>
  <c r="H215" i="25" s="1"/>
  <c r="I215" i="25" s="1"/>
  <c r="G214" i="25"/>
  <c r="H214" i="25" s="1"/>
  <c r="I214" i="25" s="1"/>
  <c r="G213" i="25"/>
  <c r="H213" i="25" s="1"/>
  <c r="I213" i="25" s="1"/>
  <c r="G212" i="25"/>
  <c r="H212" i="25" s="1"/>
  <c r="I212" i="25" s="1"/>
  <c r="G211" i="25"/>
  <c r="H211" i="25" s="1"/>
  <c r="I211" i="25" s="1"/>
  <c r="G210" i="25"/>
  <c r="H210" i="25" s="1"/>
  <c r="I210" i="25" s="1"/>
  <c r="G209" i="25"/>
  <c r="H209" i="25" s="1"/>
  <c r="I209" i="25" s="1"/>
  <c r="G208" i="25"/>
  <c r="H208" i="25" s="1"/>
  <c r="I208" i="25" s="1"/>
  <c r="G207" i="25"/>
  <c r="H207" i="25" s="1"/>
  <c r="I207" i="25" s="1"/>
  <c r="G206" i="25"/>
  <c r="H206" i="25" s="1"/>
  <c r="I206" i="25" s="1"/>
  <c r="G205" i="25"/>
  <c r="H205" i="25" s="1"/>
  <c r="I205" i="25" s="1"/>
  <c r="G204" i="25"/>
  <c r="H204" i="25" s="1"/>
  <c r="I204" i="25" s="1"/>
  <c r="G203" i="25"/>
  <c r="H203" i="25" s="1"/>
  <c r="I203" i="25" s="1"/>
  <c r="G202" i="25"/>
  <c r="H202" i="25" s="1"/>
  <c r="I202" i="25" s="1"/>
  <c r="G201" i="25"/>
  <c r="H201" i="25" s="1"/>
  <c r="I201" i="25" s="1"/>
  <c r="G200" i="25"/>
  <c r="H200" i="25" s="1"/>
  <c r="I200" i="25" s="1"/>
  <c r="G199" i="25"/>
  <c r="H199" i="25" s="1"/>
  <c r="I199" i="25" s="1"/>
  <c r="G198" i="25"/>
  <c r="H198" i="25" s="1"/>
  <c r="I198" i="25" s="1"/>
  <c r="G197" i="25"/>
  <c r="H197" i="25" s="1"/>
  <c r="I197" i="25" s="1"/>
  <c r="G196" i="25"/>
  <c r="H196" i="25" s="1"/>
  <c r="I196" i="25" s="1"/>
  <c r="G195" i="25"/>
  <c r="H195" i="25" s="1"/>
  <c r="I195" i="25" s="1"/>
  <c r="G194" i="25"/>
  <c r="H194" i="25" s="1"/>
  <c r="I194" i="25" s="1"/>
  <c r="G193" i="25"/>
  <c r="H193" i="25" s="1"/>
  <c r="I193" i="25" s="1"/>
  <c r="G192" i="25"/>
  <c r="H192" i="25" s="1"/>
  <c r="I192" i="25" s="1"/>
  <c r="G191" i="25"/>
  <c r="H191" i="25" s="1"/>
  <c r="I191" i="25" s="1"/>
  <c r="G190" i="25"/>
  <c r="H190" i="25" s="1"/>
  <c r="I190" i="25" s="1"/>
  <c r="G189" i="25"/>
  <c r="H189" i="25" s="1"/>
  <c r="I189" i="25" s="1"/>
  <c r="G188" i="25"/>
  <c r="H188" i="25" s="1"/>
  <c r="I188" i="25" s="1"/>
  <c r="G187" i="25"/>
  <c r="H187" i="25" s="1"/>
  <c r="I187" i="25" s="1"/>
  <c r="G186" i="25"/>
  <c r="H186" i="25" s="1"/>
  <c r="I186" i="25" s="1"/>
  <c r="G185" i="25"/>
  <c r="H185" i="25" s="1"/>
  <c r="I185" i="25" s="1"/>
  <c r="G184" i="25"/>
  <c r="H184" i="25" s="1"/>
  <c r="I184" i="25" s="1"/>
  <c r="G183" i="25"/>
  <c r="H183" i="25" s="1"/>
  <c r="I183" i="25" s="1"/>
  <c r="G182" i="25"/>
  <c r="H182" i="25" s="1"/>
  <c r="I182" i="25" s="1"/>
  <c r="H181" i="25"/>
  <c r="I181" i="25" s="1"/>
  <c r="G181" i="25"/>
  <c r="G180" i="25"/>
  <c r="H180" i="25" s="1"/>
  <c r="I180" i="25" s="1"/>
  <c r="G179" i="25"/>
  <c r="H179" i="25" s="1"/>
  <c r="I179" i="25" s="1"/>
  <c r="G178" i="25"/>
  <c r="H178" i="25" s="1"/>
  <c r="I178" i="25" s="1"/>
  <c r="G177" i="25"/>
  <c r="H177" i="25" s="1"/>
  <c r="I177" i="25" s="1"/>
  <c r="G176" i="25"/>
  <c r="H176" i="25" s="1"/>
  <c r="I176" i="25" s="1"/>
  <c r="G175" i="25"/>
  <c r="H175" i="25" s="1"/>
  <c r="I175" i="25" s="1"/>
  <c r="G174" i="25"/>
  <c r="H174" i="25" s="1"/>
  <c r="I174" i="25" s="1"/>
  <c r="G173" i="25"/>
  <c r="H173" i="25" s="1"/>
  <c r="I173" i="25" s="1"/>
  <c r="G172" i="25"/>
  <c r="H172" i="25" s="1"/>
  <c r="I172" i="25" s="1"/>
  <c r="G171" i="25"/>
  <c r="H171" i="25" s="1"/>
  <c r="I171" i="25" s="1"/>
  <c r="G170" i="25"/>
  <c r="H170" i="25" s="1"/>
  <c r="I170" i="25" s="1"/>
  <c r="G169" i="25"/>
  <c r="H169" i="25" s="1"/>
  <c r="I169" i="25" s="1"/>
  <c r="G168" i="25"/>
  <c r="H168" i="25" s="1"/>
  <c r="I168" i="25" s="1"/>
  <c r="G167" i="25"/>
  <c r="H167" i="25" s="1"/>
  <c r="I167" i="25" s="1"/>
  <c r="G166" i="25"/>
  <c r="H166" i="25" s="1"/>
  <c r="I166" i="25" s="1"/>
  <c r="G165" i="25"/>
  <c r="H165" i="25" s="1"/>
  <c r="I165" i="25" s="1"/>
  <c r="G164" i="25"/>
  <c r="H164" i="25" s="1"/>
  <c r="I164" i="25" s="1"/>
  <c r="G163" i="25"/>
  <c r="H163" i="25" s="1"/>
  <c r="I163" i="25" s="1"/>
  <c r="G162" i="25"/>
  <c r="H162" i="25" s="1"/>
  <c r="I162" i="25" s="1"/>
  <c r="G161" i="25"/>
  <c r="H161" i="25" s="1"/>
  <c r="I161" i="25" s="1"/>
  <c r="G160" i="25"/>
  <c r="H160" i="25" s="1"/>
  <c r="I160" i="25" s="1"/>
  <c r="G159" i="25"/>
  <c r="H159" i="25" s="1"/>
  <c r="I159" i="25" s="1"/>
  <c r="G158" i="25"/>
  <c r="H158" i="25" s="1"/>
  <c r="I158" i="25" s="1"/>
  <c r="G157" i="25"/>
  <c r="H157" i="25" s="1"/>
  <c r="I157" i="25" s="1"/>
  <c r="G156" i="25"/>
  <c r="H156" i="25" s="1"/>
  <c r="I156" i="25" s="1"/>
  <c r="G155" i="25"/>
  <c r="H155" i="25" s="1"/>
  <c r="I155" i="25" s="1"/>
  <c r="G154" i="25"/>
  <c r="H154" i="25" s="1"/>
  <c r="I154" i="25" s="1"/>
  <c r="G153" i="25"/>
  <c r="H153" i="25" s="1"/>
  <c r="I153" i="25" s="1"/>
  <c r="G152" i="25"/>
  <c r="H152" i="25" s="1"/>
  <c r="I152" i="25" s="1"/>
  <c r="G151" i="25"/>
  <c r="H151" i="25" s="1"/>
  <c r="I151" i="25" s="1"/>
  <c r="G150" i="25"/>
  <c r="H150" i="25" s="1"/>
  <c r="I150" i="25" s="1"/>
  <c r="G149" i="25"/>
  <c r="H149" i="25" s="1"/>
  <c r="I149" i="25" s="1"/>
  <c r="G148" i="25"/>
  <c r="H148" i="25" s="1"/>
  <c r="I148" i="25" s="1"/>
  <c r="G147" i="25"/>
  <c r="H147" i="25" s="1"/>
  <c r="I147" i="25" s="1"/>
  <c r="G146" i="25"/>
  <c r="H146" i="25" s="1"/>
  <c r="I146" i="25" s="1"/>
  <c r="G145" i="25"/>
  <c r="H145" i="25" s="1"/>
  <c r="I145" i="25" s="1"/>
  <c r="G144" i="25"/>
  <c r="H144" i="25" s="1"/>
  <c r="I144" i="25" s="1"/>
  <c r="G143" i="25"/>
  <c r="H143" i="25" s="1"/>
  <c r="I143" i="25" s="1"/>
  <c r="G142" i="25"/>
  <c r="H142" i="25" s="1"/>
  <c r="I142" i="25" s="1"/>
  <c r="G141" i="25"/>
  <c r="H141" i="25" s="1"/>
  <c r="I141" i="25" s="1"/>
  <c r="G140" i="25"/>
  <c r="H140" i="25" s="1"/>
  <c r="I140" i="25" s="1"/>
  <c r="G139" i="25"/>
  <c r="H139" i="25" s="1"/>
  <c r="I139" i="25" s="1"/>
  <c r="G138" i="25"/>
  <c r="H138" i="25" s="1"/>
  <c r="I138" i="25" s="1"/>
  <c r="G137" i="25"/>
  <c r="H137" i="25" s="1"/>
  <c r="I137" i="25" s="1"/>
  <c r="G136" i="25"/>
  <c r="H136" i="25" s="1"/>
  <c r="I136" i="25" s="1"/>
  <c r="G135" i="25"/>
  <c r="H135" i="25" s="1"/>
  <c r="I135" i="25" s="1"/>
  <c r="G134" i="25"/>
  <c r="H134" i="25" s="1"/>
  <c r="I134" i="25" s="1"/>
  <c r="G133" i="25"/>
  <c r="H133" i="25" s="1"/>
  <c r="I133" i="25" s="1"/>
  <c r="G132" i="25"/>
  <c r="H132" i="25" s="1"/>
  <c r="I132" i="25" s="1"/>
  <c r="G131" i="25"/>
  <c r="H131" i="25" s="1"/>
  <c r="I131" i="25" s="1"/>
  <c r="G130" i="25"/>
  <c r="H130" i="25" s="1"/>
  <c r="I130" i="25" s="1"/>
  <c r="G129" i="25"/>
  <c r="H129" i="25" s="1"/>
  <c r="I129" i="25" s="1"/>
  <c r="G128" i="25"/>
  <c r="H128" i="25" s="1"/>
  <c r="I128" i="25" s="1"/>
  <c r="G127" i="25"/>
  <c r="H127" i="25" s="1"/>
  <c r="I127" i="25" s="1"/>
  <c r="G126" i="25"/>
  <c r="H126" i="25" s="1"/>
  <c r="I126" i="25" s="1"/>
  <c r="G125" i="25"/>
  <c r="H125" i="25" s="1"/>
  <c r="I125" i="25" s="1"/>
  <c r="G124" i="25"/>
  <c r="H124" i="25" s="1"/>
  <c r="I124" i="25" s="1"/>
  <c r="G123" i="25"/>
  <c r="H123" i="25" s="1"/>
  <c r="I123" i="25" s="1"/>
  <c r="G122" i="25"/>
  <c r="H122" i="25" s="1"/>
  <c r="I122" i="25" s="1"/>
  <c r="G121" i="25"/>
  <c r="H121" i="25" s="1"/>
  <c r="I121" i="25" s="1"/>
  <c r="G120" i="25"/>
  <c r="H120" i="25" s="1"/>
  <c r="I120" i="25" s="1"/>
  <c r="G119" i="25"/>
  <c r="H119" i="25" s="1"/>
  <c r="I119" i="25" s="1"/>
  <c r="G118" i="25"/>
  <c r="H118" i="25" s="1"/>
  <c r="I118" i="25" s="1"/>
  <c r="G117" i="25"/>
  <c r="H117" i="25" s="1"/>
  <c r="I117" i="25" s="1"/>
  <c r="G116" i="25"/>
  <c r="H116" i="25" s="1"/>
  <c r="I116" i="25" s="1"/>
  <c r="G115" i="25"/>
  <c r="H115" i="25" s="1"/>
  <c r="I115" i="25" s="1"/>
  <c r="G114" i="25"/>
  <c r="H114" i="25" s="1"/>
  <c r="I114" i="25" s="1"/>
  <c r="G113" i="25"/>
  <c r="H113" i="25" s="1"/>
  <c r="I113" i="25" s="1"/>
  <c r="G112" i="25"/>
  <c r="H112" i="25" s="1"/>
  <c r="I112" i="25" s="1"/>
  <c r="G111" i="25"/>
  <c r="H111" i="25" s="1"/>
  <c r="I111" i="25" s="1"/>
  <c r="G110" i="25"/>
  <c r="H110" i="25" s="1"/>
  <c r="I110" i="25" s="1"/>
  <c r="G109" i="25"/>
  <c r="H109" i="25" s="1"/>
  <c r="I109" i="25" s="1"/>
  <c r="G108" i="25"/>
  <c r="H108" i="25" s="1"/>
  <c r="I108" i="25" s="1"/>
  <c r="G107" i="25"/>
  <c r="H107" i="25" s="1"/>
  <c r="I107" i="25" s="1"/>
  <c r="G106" i="25"/>
  <c r="H106" i="25" s="1"/>
  <c r="I106" i="25" s="1"/>
  <c r="G105" i="25"/>
  <c r="H105" i="25" s="1"/>
  <c r="I105" i="25" s="1"/>
  <c r="G104" i="25"/>
  <c r="H104" i="25" s="1"/>
  <c r="I104" i="25" s="1"/>
  <c r="G103" i="25"/>
  <c r="H103" i="25" s="1"/>
  <c r="I103" i="25" s="1"/>
  <c r="G102" i="25"/>
  <c r="H102" i="25" s="1"/>
  <c r="I102" i="25" s="1"/>
  <c r="G101" i="25"/>
  <c r="H101" i="25" s="1"/>
  <c r="I101" i="25" s="1"/>
  <c r="G100" i="25"/>
  <c r="H100" i="25" s="1"/>
  <c r="I100" i="25" s="1"/>
  <c r="G99" i="25"/>
  <c r="H99" i="25" s="1"/>
  <c r="I99" i="25" s="1"/>
  <c r="G98" i="25"/>
  <c r="H98" i="25" s="1"/>
  <c r="I98" i="25" s="1"/>
  <c r="G97" i="25"/>
  <c r="H97" i="25" s="1"/>
  <c r="I97" i="25" s="1"/>
  <c r="G96" i="25"/>
  <c r="H96" i="25" s="1"/>
  <c r="I96" i="25" s="1"/>
  <c r="G95" i="25"/>
  <c r="H95" i="25" s="1"/>
  <c r="I95" i="25" s="1"/>
  <c r="G94" i="25"/>
  <c r="H94" i="25" s="1"/>
  <c r="I94" i="25" s="1"/>
  <c r="G93" i="25"/>
  <c r="H93" i="25" s="1"/>
  <c r="I93" i="25" s="1"/>
  <c r="G92" i="25"/>
  <c r="H92" i="25" s="1"/>
  <c r="I92" i="25" s="1"/>
  <c r="G91" i="25"/>
  <c r="H91" i="25" s="1"/>
  <c r="I91" i="25" s="1"/>
  <c r="G90" i="25"/>
  <c r="H90" i="25" s="1"/>
  <c r="I90" i="25" s="1"/>
  <c r="G89" i="25"/>
  <c r="H89" i="25" s="1"/>
  <c r="I89" i="25" s="1"/>
  <c r="G88" i="25"/>
  <c r="H88" i="25" s="1"/>
  <c r="I88" i="25" s="1"/>
  <c r="G87" i="25"/>
  <c r="H87" i="25" s="1"/>
  <c r="I87" i="25" s="1"/>
  <c r="G86" i="25"/>
  <c r="H86" i="25" s="1"/>
  <c r="I86" i="25" s="1"/>
  <c r="G85" i="25"/>
  <c r="H85" i="25" s="1"/>
  <c r="I85" i="25" s="1"/>
  <c r="G84" i="25"/>
  <c r="H84" i="25" s="1"/>
  <c r="I84" i="25" s="1"/>
  <c r="G83" i="25"/>
  <c r="H83" i="25" s="1"/>
  <c r="I83" i="25" s="1"/>
  <c r="G82" i="25"/>
  <c r="H82" i="25" s="1"/>
  <c r="I82" i="25" s="1"/>
  <c r="G81" i="25"/>
  <c r="H81" i="25" s="1"/>
  <c r="I81" i="25" s="1"/>
  <c r="G80" i="25"/>
  <c r="H80" i="25" s="1"/>
  <c r="I80" i="25" s="1"/>
  <c r="G79" i="25"/>
  <c r="H79" i="25" s="1"/>
  <c r="I79" i="25" s="1"/>
  <c r="G78" i="25"/>
  <c r="H78" i="25" s="1"/>
  <c r="I78" i="25" s="1"/>
  <c r="G77" i="25"/>
  <c r="H77" i="25" s="1"/>
  <c r="I77" i="25" s="1"/>
  <c r="G76" i="25"/>
  <c r="H76" i="25" s="1"/>
  <c r="I76" i="25" s="1"/>
  <c r="G75" i="25"/>
  <c r="H75" i="25" s="1"/>
  <c r="I75" i="25" s="1"/>
  <c r="G74" i="25"/>
  <c r="H74" i="25" s="1"/>
  <c r="I74" i="25" s="1"/>
  <c r="G73" i="25"/>
  <c r="H73" i="25" s="1"/>
  <c r="I73" i="25" s="1"/>
  <c r="G72" i="25"/>
  <c r="H72" i="25" s="1"/>
  <c r="I72" i="25" s="1"/>
  <c r="G71" i="25"/>
  <c r="H71" i="25" s="1"/>
  <c r="I71" i="25" s="1"/>
  <c r="G70" i="25"/>
  <c r="H70" i="25" s="1"/>
  <c r="I70" i="25" s="1"/>
  <c r="G69" i="25"/>
  <c r="H69" i="25" s="1"/>
  <c r="I69" i="25" s="1"/>
  <c r="G68" i="25"/>
  <c r="H68" i="25" s="1"/>
  <c r="I68" i="25" s="1"/>
  <c r="G67" i="25"/>
  <c r="H67" i="25" s="1"/>
  <c r="I67" i="25" s="1"/>
  <c r="G66" i="25"/>
  <c r="H66" i="25" s="1"/>
  <c r="I66" i="25" s="1"/>
  <c r="G65" i="25"/>
  <c r="H65" i="25" s="1"/>
  <c r="I65" i="25" s="1"/>
  <c r="G64" i="25"/>
  <c r="H64" i="25" s="1"/>
  <c r="I64" i="25" s="1"/>
  <c r="G63" i="25"/>
  <c r="H63" i="25" s="1"/>
  <c r="I63" i="25" s="1"/>
  <c r="G62" i="25"/>
  <c r="H62" i="25" s="1"/>
  <c r="I62" i="25" s="1"/>
  <c r="G61" i="25"/>
  <c r="H61" i="25" s="1"/>
  <c r="I61" i="25" s="1"/>
  <c r="G60" i="25"/>
  <c r="H60" i="25" s="1"/>
  <c r="I60" i="25" s="1"/>
  <c r="G59" i="25"/>
  <c r="H59" i="25" s="1"/>
  <c r="I59" i="25" s="1"/>
  <c r="G58" i="25"/>
  <c r="H58" i="25" s="1"/>
  <c r="I58" i="25" s="1"/>
  <c r="G57" i="25"/>
  <c r="H57" i="25" s="1"/>
  <c r="I57" i="25" s="1"/>
  <c r="G56" i="25"/>
  <c r="H56" i="25" s="1"/>
  <c r="I56" i="25" s="1"/>
  <c r="G55" i="25"/>
  <c r="H55" i="25" s="1"/>
  <c r="I55" i="25" s="1"/>
  <c r="G54" i="25"/>
  <c r="H54" i="25" s="1"/>
  <c r="I54" i="25" s="1"/>
  <c r="G53" i="25"/>
  <c r="H53" i="25" s="1"/>
  <c r="I53" i="25" s="1"/>
  <c r="G52" i="25"/>
  <c r="H52" i="25" s="1"/>
  <c r="I52" i="25" s="1"/>
  <c r="G51" i="25"/>
  <c r="H51" i="25" s="1"/>
  <c r="I51" i="25" s="1"/>
  <c r="G50" i="25"/>
  <c r="H50" i="25" s="1"/>
  <c r="I50" i="25" s="1"/>
  <c r="G49" i="25"/>
  <c r="H49" i="25" s="1"/>
  <c r="I49" i="25" s="1"/>
  <c r="G48" i="25"/>
  <c r="H48" i="25" s="1"/>
  <c r="I48" i="25" s="1"/>
  <c r="G47" i="25"/>
  <c r="H47" i="25" s="1"/>
  <c r="I47" i="25" s="1"/>
  <c r="G46" i="25"/>
  <c r="H46" i="25" s="1"/>
  <c r="I46" i="25" s="1"/>
  <c r="G45" i="25"/>
  <c r="H45" i="25" s="1"/>
  <c r="I45" i="25" s="1"/>
  <c r="G44" i="25"/>
  <c r="H44" i="25" s="1"/>
  <c r="I44" i="25" s="1"/>
  <c r="G43" i="25"/>
  <c r="H43" i="25" s="1"/>
  <c r="I43" i="25" s="1"/>
  <c r="G42" i="25"/>
  <c r="H42" i="25" s="1"/>
  <c r="I42" i="25" s="1"/>
  <c r="G41" i="25"/>
  <c r="H41" i="25" s="1"/>
  <c r="I41" i="25" s="1"/>
  <c r="G40" i="25"/>
  <c r="H40" i="25" s="1"/>
  <c r="I40" i="25" s="1"/>
  <c r="G39" i="25"/>
  <c r="H39" i="25" s="1"/>
  <c r="I39" i="25" s="1"/>
  <c r="G38" i="25"/>
  <c r="H38" i="25" s="1"/>
  <c r="I38" i="25" s="1"/>
  <c r="G37" i="25"/>
  <c r="H37" i="25" s="1"/>
  <c r="I37" i="25" s="1"/>
  <c r="G36" i="25"/>
  <c r="H36" i="25" s="1"/>
  <c r="I36" i="25" s="1"/>
  <c r="G35" i="25"/>
  <c r="H35" i="25" s="1"/>
  <c r="I35" i="25" s="1"/>
  <c r="G34" i="25"/>
  <c r="H34" i="25" s="1"/>
  <c r="I34" i="25" s="1"/>
  <c r="E33" i="25"/>
  <c r="D31" i="25"/>
  <c r="B31" i="25"/>
  <c r="M31" i="25" s="1"/>
  <c r="B30" i="25"/>
  <c r="M30" i="25" s="1"/>
  <c r="B29" i="25"/>
  <c r="M29" i="25" s="1"/>
  <c r="B28" i="25"/>
  <c r="L28" i="25" s="1"/>
  <c r="B27" i="25"/>
  <c r="L27" i="25" s="1"/>
  <c r="B26" i="25"/>
  <c r="M26" i="25" s="1"/>
  <c r="B25" i="25"/>
  <c r="M25" i="25" s="1"/>
  <c r="B24" i="25"/>
  <c r="M24" i="25" s="1"/>
  <c r="B23" i="25"/>
  <c r="L23" i="25" s="1"/>
  <c r="B22" i="25"/>
  <c r="M22" i="25" s="1"/>
  <c r="B21" i="25"/>
  <c r="M21" i="25" s="1"/>
  <c r="B20" i="25"/>
  <c r="M20" i="25" s="1"/>
  <c r="B19" i="25"/>
  <c r="L19" i="25" s="1"/>
  <c r="B18" i="25"/>
  <c r="M18" i="25" s="1"/>
  <c r="B17" i="25"/>
  <c r="L17" i="25" s="1"/>
  <c r="B16" i="25"/>
  <c r="M16" i="25" s="1"/>
  <c r="B15" i="25"/>
  <c r="L15" i="25" s="1"/>
  <c r="B14" i="25"/>
  <c r="L14" i="25" s="1"/>
  <c r="B13" i="25"/>
  <c r="M13" i="25" s="1"/>
  <c r="B12" i="25"/>
  <c r="M12" i="25" s="1"/>
  <c r="M14" i="25" l="1"/>
  <c r="M27" i="25"/>
  <c r="M23" i="25"/>
  <c r="M15" i="25"/>
  <c r="M28" i="25"/>
  <c r="M19" i="25"/>
  <c r="L26" i="25"/>
  <c r="L22" i="25"/>
  <c r="L18" i="25"/>
  <c r="P26" i="25"/>
  <c r="L25" i="25"/>
  <c r="L30" i="25"/>
  <c r="L12" i="25"/>
  <c r="M17" i="25"/>
  <c r="L20" i="25"/>
  <c r="L13" i="25"/>
  <c r="L21" i="25"/>
  <c r="L16" i="25"/>
  <c r="L24" i="25"/>
  <c r="L29" i="25"/>
  <c r="W25" i="12"/>
  <c r="W26" i="12"/>
  <c r="W27" i="12"/>
  <c r="W28" i="12"/>
  <c r="W29" i="12"/>
  <c r="W30" i="12"/>
  <c r="W31" i="12"/>
  <c r="W32" i="12"/>
  <c r="W33" i="12"/>
  <c r="W34" i="12"/>
  <c r="W35" i="12"/>
  <c r="W36" i="12"/>
  <c r="W37" i="12"/>
  <c r="W38" i="12"/>
  <c r="W39" i="12"/>
  <c r="W40" i="12"/>
  <c r="W41" i="12"/>
  <c r="W42" i="12"/>
  <c r="W43" i="12"/>
  <c r="W44" i="12"/>
  <c r="W45" i="12"/>
  <c r="W46" i="12"/>
  <c r="W47" i="12"/>
  <c r="W48" i="12"/>
  <c r="W49" i="12"/>
  <c r="W50" i="12"/>
  <c r="W51" i="12"/>
  <c r="W52" i="12"/>
  <c r="W53" i="12"/>
  <c r="W54" i="12"/>
  <c r="W55" i="12"/>
  <c r="W56" i="12"/>
  <c r="W57" i="12"/>
  <c r="W58" i="12"/>
  <c r="W59" i="12"/>
  <c r="W60" i="12"/>
  <c r="W61" i="12"/>
  <c r="W62" i="12"/>
  <c r="W63" i="12"/>
  <c r="W64" i="12"/>
  <c r="W65" i="12"/>
  <c r="W66" i="12"/>
  <c r="W67" i="12"/>
  <c r="W68" i="12"/>
  <c r="W69" i="12"/>
  <c r="W70" i="12"/>
  <c r="W71" i="12"/>
  <c r="W72" i="12"/>
  <c r="W73" i="12"/>
  <c r="W74" i="12"/>
  <c r="W75" i="12"/>
  <c r="W76" i="12"/>
  <c r="W77" i="12"/>
  <c r="W78" i="12"/>
  <c r="W79" i="12"/>
  <c r="W80" i="12"/>
  <c r="W81" i="12"/>
  <c r="W82" i="12"/>
  <c r="W83" i="12"/>
  <c r="W84" i="12"/>
  <c r="W85" i="12"/>
  <c r="W86" i="12"/>
  <c r="W87" i="12"/>
  <c r="W88" i="12"/>
  <c r="W89" i="12"/>
  <c r="W90" i="12"/>
  <c r="W91" i="12"/>
  <c r="W92" i="12"/>
  <c r="W93" i="12"/>
  <c r="W94" i="12"/>
  <c r="W95" i="12"/>
  <c r="W96" i="12"/>
  <c r="W97" i="12"/>
  <c r="W98" i="12"/>
  <c r="W99" i="12"/>
  <c r="W100" i="12"/>
  <c r="W101" i="12"/>
  <c r="W102" i="12"/>
  <c r="W103" i="12"/>
  <c r="W104" i="12"/>
  <c r="W105" i="12"/>
  <c r="W106" i="12"/>
  <c r="W107" i="12"/>
  <c r="W108" i="12"/>
  <c r="W109" i="12"/>
  <c r="W110" i="12"/>
  <c r="W111" i="12"/>
  <c r="W112" i="12"/>
  <c r="W113" i="12"/>
  <c r="W114" i="12"/>
  <c r="W115" i="12"/>
  <c r="W116" i="12"/>
  <c r="W117" i="12"/>
  <c r="W118" i="12"/>
  <c r="W119" i="12"/>
  <c r="W120" i="12"/>
  <c r="W121" i="12"/>
  <c r="W122" i="12"/>
  <c r="W123" i="12"/>
  <c r="W124" i="12"/>
  <c r="W125" i="12"/>
  <c r="W126" i="12"/>
  <c r="W127" i="12"/>
  <c r="L31" i="25" l="1"/>
  <c r="B10" i="25" s="1"/>
  <c r="F45" i="2"/>
  <c r="E8" i="25" l="1"/>
  <c r="D7" i="25"/>
  <c r="F14" i="13"/>
  <c r="D11" i="19" l="1"/>
  <c r="C5" i="13" l="1"/>
  <c r="E5" i="2"/>
  <c r="C4" i="13"/>
  <c r="E4" i="2"/>
  <c r="N10" i="13" l="1"/>
  <c r="M15" i="12" l="1"/>
  <c r="M9" i="12"/>
  <c r="N9" i="12" s="1"/>
  <c r="A9" i="13"/>
  <c r="N15" i="12" l="1"/>
  <c r="R18" i="12"/>
  <c r="Y18" i="12" s="1"/>
  <c r="R19" i="12"/>
  <c r="Y19" i="12" s="1"/>
  <c r="R20" i="12"/>
  <c r="Y20" i="12" s="1"/>
  <c r="R21" i="12"/>
  <c r="Y21" i="12" s="1"/>
  <c r="R22" i="12"/>
  <c r="Y22" i="12" s="1"/>
  <c r="R23" i="12"/>
  <c r="Y23" i="12" s="1"/>
  <c r="R24" i="12"/>
  <c r="Y24" i="12" s="1"/>
  <c r="R25" i="12"/>
  <c r="Y25" i="12" s="1"/>
  <c r="R26" i="12"/>
  <c r="Y26" i="12" s="1"/>
  <c r="R27" i="12"/>
  <c r="Y27" i="12" s="1"/>
  <c r="R28" i="12"/>
  <c r="Y28" i="12" s="1"/>
  <c r="R29" i="12"/>
  <c r="Y29" i="12" s="1"/>
  <c r="R30" i="12"/>
  <c r="Y30" i="12" s="1"/>
  <c r="R31" i="12"/>
  <c r="Y31" i="12" s="1"/>
  <c r="R32" i="12"/>
  <c r="Y32" i="12" s="1"/>
  <c r="R33" i="12"/>
  <c r="Y33" i="12" s="1"/>
  <c r="R34" i="12"/>
  <c r="Y34" i="12" s="1"/>
  <c r="R35" i="12"/>
  <c r="Y35" i="12" s="1"/>
  <c r="R36" i="12"/>
  <c r="Y36" i="12" s="1"/>
  <c r="R37" i="12"/>
  <c r="Y37" i="12" s="1"/>
  <c r="R38" i="12"/>
  <c r="Y38" i="12" s="1"/>
  <c r="R39" i="12"/>
  <c r="Y39" i="12" s="1"/>
  <c r="R40" i="12"/>
  <c r="Y40" i="12" s="1"/>
  <c r="R41" i="12"/>
  <c r="Y41" i="12" s="1"/>
  <c r="R42" i="12"/>
  <c r="Y42" i="12" s="1"/>
  <c r="R43" i="12"/>
  <c r="Y43" i="12" s="1"/>
  <c r="R44" i="12"/>
  <c r="Y44" i="12" s="1"/>
  <c r="R45" i="12"/>
  <c r="Y45" i="12" s="1"/>
  <c r="R46" i="12"/>
  <c r="Y46" i="12" s="1"/>
  <c r="R47" i="12"/>
  <c r="Y47" i="12" s="1"/>
  <c r="R48" i="12"/>
  <c r="Y48" i="12" s="1"/>
  <c r="R49" i="12"/>
  <c r="Y49" i="12" s="1"/>
  <c r="R50" i="12"/>
  <c r="Y50" i="12" s="1"/>
  <c r="R51" i="12"/>
  <c r="Y51" i="12" s="1"/>
  <c r="R52" i="12"/>
  <c r="Y52" i="12" s="1"/>
  <c r="R53" i="12"/>
  <c r="Y53" i="12" s="1"/>
  <c r="R54" i="12"/>
  <c r="Y54" i="12" s="1"/>
  <c r="R55" i="12"/>
  <c r="Y55" i="12" s="1"/>
  <c r="R56" i="12"/>
  <c r="Y56" i="12" s="1"/>
  <c r="R57" i="12"/>
  <c r="Y57" i="12" s="1"/>
  <c r="R58" i="12"/>
  <c r="Y58" i="12" s="1"/>
  <c r="R59" i="12"/>
  <c r="Y59" i="12" s="1"/>
  <c r="R60" i="12"/>
  <c r="Y60" i="12" s="1"/>
  <c r="R61" i="12"/>
  <c r="Y61" i="12" s="1"/>
  <c r="R62" i="12"/>
  <c r="Y62" i="12" s="1"/>
  <c r="R63" i="12"/>
  <c r="Y63" i="12" s="1"/>
  <c r="R64" i="12"/>
  <c r="Y64" i="12" s="1"/>
  <c r="R65" i="12"/>
  <c r="Y65" i="12" s="1"/>
  <c r="R66" i="12"/>
  <c r="Y66" i="12" s="1"/>
  <c r="R67" i="12"/>
  <c r="Y67" i="12" s="1"/>
  <c r="R68" i="12"/>
  <c r="Y68" i="12" s="1"/>
  <c r="R69" i="12"/>
  <c r="Y69" i="12" s="1"/>
  <c r="R70" i="12"/>
  <c r="Y70" i="12" s="1"/>
  <c r="R71" i="12"/>
  <c r="Y71" i="12" s="1"/>
  <c r="R72" i="12"/>
  <c r="Y72" i="12" s="1"/>
  <c r="R73" i="12"/>
  <c r="Y73" i="12" s="1"/>
  <c r="R74" i="12"/>
  <c r="Y74" i="12" s="1"/>
  <c r="R75" i="12"/>
  <c r="Y75" i="12" s="1"/>
  <c r="R76" i="12"/>
  <c r="Y76" i="12" s="1"/>
  <c r="R77" i="12"/>
  <c r="Y77" i="12" s="1"/>
  <c r="R78" i="12"/>
  <c r="Y78" i="12" s="1"/>
  <c r="R79" i="12"/>
  <c r="Y79" i="12" s="1"/>
  <c r="R80" i="12"/>
  <c r="Y80" i="12" s="1"/>
  <c r="R81" i="12"/>
  <c r="Y81" i="12" s="1"/>
  <c r="R82" i="12"/>
  <c r="Y82" i="12" s="1"/>
  <c r="R83" i="12"/>
  <c r="Y83" i="12" s="1"/>
  <c r="R84" i="12"/>
  <c r="Y84" i="12" s="1"/>
  <c r="R85" i="12"/>
  <c r="Y85" i="12" s="1"/>
  <c r="R86" i="12"/>
  <c r="Y86" i="12" s="1"/>
  <c r="R87" i="12"/>
  <c r="Y87" i="12" s="1"/>
  <c r="R88" i="12"/>
  <c r="Y88" i="12" s="1"/>
  <c r="R89" i="12"/>
  <c r="Y89" i="12" s="1"/>
  <c r="R90" i="12"/>
  <c r="Y90" i="12" s="1"/>
  <c r="R91" i="12"/>
  <c r="Y91" i="12" s="1"/>
  <c r="R92" i="12"/>
  <c r="Y92" i="12" s="1"/>
  <c r="R93" i="12"/>
  <c r="Y93" i="12" s="1"/>
  <c r="R94" i="12"/>
  <c r="Y94" i="12" s="1"/>
  <c r="R95" i="12"/>
  <c r="Y95" i="12" s="1"/>
  <c r="R96" i="12"/>
  <c r="Y96" i="12" s="1"/>
  <c r="R97" i="12"/>
  <c r="Y97" i="12" s="1"/>
  <c r="R98" i="12"/>
  <c r="Y98" i="12" s="1"/>
  <c r="R99" i="12"/>
  <c r="Y99" i="12" s="1"/>
  <c r="R100" i="12"/>
  <c r="Y100" i="12" s="1"/>
  <c r="R101" i="12"/>
  <c r="Y101" i="12" s="1"/>
  <c r="R102" i="12"/>
  <c r="Y102" i="12" s="1"/>
  <c r="R103" i="12"/>
  <c r="Y103" i="12" s="1"/>
  <c r="R104" i="12"/>
  <c r="Y104" i="12" s="1"/>
  <c r="R105" i="12"/>
  <c r="Y105" i="12" s="1"/>
  <c r="R106" i="12"/>
  <c r="Y106" i="12" s="1"/>
  <c r="R107" i="12"/>
  <c r="Y107" i="12" s="1"/>
  <c r="R108" i="12"/>
  <c r="Y108" i="12" s="1"/>
  <c r="R109" i="12"/>
  <c r="Y109" i="12" s="1"/>
  <c r="R110" i="12"/>
  <c r="Y110" i="12" s="1"/>
  <c r="R111" i="12"/>
  <c r="Y111" i="12" s="1"/>
  <c r="R112" i="12"/>
  <c r="Y112" i="12" s="1"/>
  <c r="R113" i="12"/>
  <c r="Y113" i="12" s="1"/>
  <c r="R114" i="12"/>
  <c r="Y114" i="12" s="1"/>
  <c r="R115" i="12"/>
  <c r="Y115" i="12" s="1"/>
  <c r="R116" i="12"/>
  <c r="Y116" i="12" s="1"/>
  <c r="R117" i="12"/>
  <c r="Y117" i="12" s="1"/>
  <c r="R118" i="12"/>
  <c r="Y118" i="12" s="1"/>
  <c r="R119" i="12"/>
  <c r="Y119" i="12" s="1"/>
  <c r="R120" i="12"/>
  <c r="Y120" i="12" s="1"/>
  <c r="R121" i="12"/>
  <c r="Y121" i="12" s="1"/>
  <c r="R122" i="12"/>
  <c r="Y122" i="12" s="1"/>
  <c r="R123" i="12"/>
  <c r="Y123" i="12" s="1"/>
  <c r="R124" i="12"/>
  <c r="Y124" i="12" s="1"/>
  <c r="R125" i="12"/>
  <c r="Y125" i="12" s="1"/>
  <c r="R126" i="12"/>
  <c r="Y126" i="12" s="1"/>
  <c r="R127" i="12"/>
  <c r="Y127" i="12" s="1"/>
  <c r="R17" i="12"/>
  <c r="Y17" i="12" s="1"/>
  <c r="Q18" i="12"/>
  <c r="Q19" i="12"/>
  <c r="Q20" i="12"/>
  <c r="Q21" i="12"/>
  <c r="Q22" i="12"/>
  <c r="Q23" i="12"/>
  <c r="Q24" i="12"/>
  <c r="Q25" i="12"/>
  <c r="Q26" i="12"/>
  <c r="Q27" i="12"/>
  <c r="Q28" i="12"/>
  <c r="Q29" i="12"/>
  <c r="Q30" i="12"/>
  <c r="Q31" i="12"/>
  <c r="Q32" i="12"/>
  <c r="Q33" i="12"/>
  <c r="Q34" i="12"/>
  <c r="Q35" i="12"/>
  <c r="Q36" i="12"/>
  <c r="Q37" i="12"/>
  <c r="Q38" i="12"/>
  <c r="Q39" i="12"/>
  <c r="Q40" i="12"/>
  <c r="Q41" i="12"/>
  <c r="Q42" i="12"/>
  <c r="Q43" i="12"/>
  <c r="Q44" i="12"/>
  <c r="Q45" i="12"/>
  <c r="Q46" i="12"/>
  <c r="Q47" i="12"/>
  <c r="Q48" i="12"/>
  <c r="Q49" i="12"/>
  <c r="Q50" i="12"/>
  <c r="Q51" i="12"/>
  <c r="Q52" i="12"/>
  <c r="Q53" i="12"/>
  <c r="Q54" i="12"/>
  <c r="Q55" i="12"/>
  <c r="Q56" i="12"/>
  <c r="Q57" i="12"/>
  <c r="Q58" i="12"/>
  <c r="Q59" i="12"/>
  <c r="Q60" i="12"/>
  <c r="Q61" i="12"/>
  <c r="Q62" i="12"/>
  <c r="Q63" i="12"/>
  <c r="Q64" i="12"/>
  <c r="Q65" i="12"/>
  <c r="Q66" i="12"/>
  <c r="Q67" i="12"/>
  <c r="Q68" i="12"/>
  <c r="Q69" i="12"/>
  <c r="Q70" i="12"/>
  <c r="Q71" i="12"/>
  <c r="Q72" i="12"/>
  <c r="Q73" i="12"/>
  <c r="Q74" i="12"/>
  <c r="Q75" i="12"/>
  <c r="Q76" i="12"/>
  <c r="Q77" i="12"/>
  <c r="Q78" i="12"/>
  <c r="Q79" i="12"/>
  <c r="Q80" i="12"/>
  <c r="Q81" i="12"/>
  <c r="Q82" i="12"/>
  <c r="Q83" i="12"/>
  <c r="Q84" i="12"/>
  <c r="Q85" i="12"/>
  <c r="Q86" i="12"/>
  <c r="Q87" i="12"/>
  <c r="Q88" i="12"/>
  <c r="Q89" i="12"/>
  <c r="Q90" i="12"/>
  <c r="Q91" i="12"/>
  <c r="Q92" i="12"/>
  <c r="Q93" i="12"/>
  <c r="Q94" i="12"/>
  <c r="Q95" i="12"/>
  <c r="Q96" i="12"/>
  <c r="Q97" i="12"/>
  <c r="Q98" i="12"/>
  <c r="Q99" i="12"/>
  <c r="Q100" i="12"/>
  <c r="Q101" i="12"/>
  <c r="Q102" i="12"/>
  <c r="Q103" i="12"/>
  <c r="Q104" i="12"/>
  <c r="Q105" i="12"/>
  <c r="Q106" i="12"/>
  <c r="Q107" i="12"/>
  <c r="Q108" i="12"/>
  <c r="Q109" i="12"/>
  <c r="Q110" i="12"/>
  <c r="Q111" i="12"/>
  <c r="Q112" i="12"/>
  <c r="Q113" i="12"/>
  <c r="Q114" i="12"/>
  <c r="Q115" i="12"/>
  <c r="Q116" i="12"/>
  <c r="Q117" i="12"/>
  <c r="Q118" i="12"/>
  <c r="Q119" i="12"/>
  <c r="Q120" i="12"/>
  <c r="Q121" i="12"/>
  <c r="Q122" i="12"/>
  <c r="Q123" i="12"/>
  <c r="Q124" i="12"/>
  <c r="Q125" i="12"/>
  <c r="Q126" i="12"/>
  <c r="Q127" i="12"/>
  <c r="Q17" i="12"/>
  <c r="A8" i="2"/>
  <c r="L16" i="12"/>
  <c r="C14" i="2" l="1"/>
  <c r="C13" i="2"/>
  <c r="B15" i="2"/>
  <c r="B14" i="2"/>
  <c r="B13" i="2"/>
  <c r="C15" i="2"/>
  <c r="I15" i="2"/>
  <c r="L13" i="2"/>
  <c r="L14" i="2"/>
  <c r="C10" i="2"/>
  <c r="C11" i="2"/>
  <c r="C9" i="2"/>
  <c r="C8" i="2"/>
  <c r="C12" i="2"/>
  <c r="B12" i="2"/>
  <c r="B11" i="2"/>
  <c r="B10" i="2"/>
  <c r="B9" i="2"/>
  <c r="B8" i="2"/>
  <c r="Y16" i="12"/>
  <c r="A24" i="2"/>
  <c r="A10" i="13"/>
  <c r="A16" i="2"/>
  <c r="M16" i="12"/>
  <c r="C21" i="2" l="1"/>
  <c r="B23" i="2"/>
  <c r="B22" i="2"/>
  <c r="B21" i="2"/>
  <c r="C23" i="2"/>
  <c r="C22" i="2"/>
  <c r="L22" i="2"/>
  <c r="I23" i="2"/>
  <c r="I21" i="2"/>
  <c r="L15" i="2"/>
  <c r="Q15" i="2"/>
  <c r="C30" i="2"/>
  <c r="B31" i="2"/>
  <c r="B30" i="2"/>
  <c r="B29" i="2"/>
  <c r="C31" i="2"/>
  <c r="C29" i="2"/>
  <c r="I30" i="2"/>
  <c r="I29" i="2"/>
  <c r="L31" i="2"/>
  <c r="I13" i="2"/>
  <c r="Q13" i="2"/>
  <c r="I14" i="2"/>
  <c r="Q14" i="2"/>
  <c r="L9" i="2"/>
  <c r="Q9" i="2"/>
  <c r="L12" i="2"/>
  <c r="Q12" i="2"/>
  <c r="I8" i="2"/>
  <c r="Q8" i="2"/>
  <c r="I11" i="2"/>
  <c r="Q11" i="2"/>
  <c r="I10" i="2"/>
  <c r="Q10" i="2"/>
  <c r="I12" i="2"/>
  <c r="L10" i="2"/>
  <c r="L11" i="2"/>
  <c r="L8" i="2"/>
  <c r="I9" i="2"/>
  <c r="C18" i="2"/>
  <c r="C17" i="2"/>
  <c r="C16" i="2"/>
  <c r="C20" i="2"/>
  <c r="C19" i="2"/>
  <c r="C28" i="2"/>
  <c r="C24" i="2"/>
  <c r="C27" i="2"/>
  <c r="C26" i="2"/>
  <c r="C25" i="2"/>
  <c r="B28" i="2"/>
  <c r="B27" i="2"/>
  <c r="B24" i="2"/>
  <c r="B26" i="2"/>
  <c r="B25" i="2"/>
  <c r="B17" i="2"/>
  <c r="B16" i="2"/>
  <c r="B20" i="2"/>
  <c r="B19" i="2"/>
  <c r="B18" i="2"/>
  <c r="A11" i="13"/>
  <c r="N16" i="12"/>
  <c r="O11" i="12"/>
  <c r="I31" i="2" l="1"/>
  <c r="Q31" i="2"/>
  <c r="L23" i="2"/>
  <c r="Q23" i="2"/>
  <c r="I22" i="2"/>
  <c r="Q22" i="2"/>
  <c r="L30" i="2"/>
  <c r="Q30" i="2"/>
  <c r="L29" i="2"/>
  <c r="Q29" i="2"/>
  <c r="L21" i="2"/>
  <c r="Q21" i="2"/>
  <c r="I18" i="2"/>
  <c r="Q18" i="2"/>
  <c r="L27" i="2"/>
  <c r="Q27" i="2"/>
  <c r="I24" i="2"/>
  <c r="Q24" i="2"/>
  <c r="L28" i="2"/>
  <c r="Q28" i="2"/>
  <c r="I19" i="2"/>
  <c r="Q19" i="2"/>
  <c r="L26" i="2"/>
  <c r="Q26" i="2"/>
  <c r="I20" i="2"/>
  <c r="Q20" i="2"/>
  <c r="I16" i="2"/>
  <c r="Q16" i="2"/>
  <c r="I25" i="2"/>
  <c r="Q25" i="2"/>
  <c r="L17" i="2"/>
  <c r="Q17" i="2"/>
  <c r="I17" i="2"/>
  <c r="L18" i="2"/>
  <c r="I26" i="2"/>
  <c r="L24" i="2"/>
  <c r="I27" i="2"/>
  <c r="L19" i="2"/>
  <c r="I28" i="2"/>
  <c r="L20" i="2"/>
  <c r="L16" i="2"/>
  <c r="L25" i="2"/>
  <c r="O15" i="12"/>
  <c r="A12" i="13"/>
  <c r="A32" i="2"/>
  <c r="O16" i="12"/>
  <c r="O6" i="12" s="1"/>
  <c r="O13" i="12"/>
  <c r="K18" i="12"/>
  <c r="W18" i="12" s="1"/>
  <c r="K19" i="12"/>
  <c r="W19" i="12" s="1"/>
  <c r="K20" i="12"/>
  <c r="W20" i="12" s="1"/>
  <c r="K21" i="12"/>
  <c r="W21" i="12" s="1"/>
  <c r="K22" i="12"/>
  <c r="W22" i="12" s="1"/>
  <c r="K23" i="12"/>
  <c r="W23" i="12" s="1"/>
  <c r="K24" i="12"/>
  <c r="W24" i="12" s="1"/>
  <c r="K25" i="12"/>
  <c r="K26" i="12"/>
  <c r="K27" i="12"/>
  <c r="K28" i="12"/>
  <c r="K29" i="12"/>
  <c r="K30" i="12"/>
  <c r="K31" i="12"/>
  <c r="K32" i="12"/>
  <c r="K33" i="12"/>
  <c r="K34" i="12"/>
  <c r="K35" i="12"/>
  <c r="K36" i="12"/>
  <c r="K37" i="12"/>
  <c r="K38" i="12"/>
  <c r="K39" i="12"/>
  <c r="K40" i="12"/>
  <c r="K41" i="12"/>
  <c r="K42" i="12"/>
  <c r="K43" i="12"/>
  <c r="K44" i="12"/>
  <c r="K45" i="12"/>
  <c r="K46" i="12"/>
  <c r="K47" i="12"/>
  <c r="K48" i="12"/>
  <c r="K49" i="12"/>
  <c r="K50" i="12"/>
  <c r="K51" i="12"/>
  <c r="K52" i="12"/>
  <c r="K53" i="12"/>
  <c r="K54" i="12"/>
  <c r="K55" i="12"/>
  <c r="K56" i="12"/>
  <c r="K57" i="12"/>
  <c r="K58" i="12"/>
  <c r="K59" i="12"/>
  <c r="K60" i="12"/>
  <c r="K61" i="12"/>
  <c r="K62" i="12"/>
  <c r="K63" i="12"/>
  <c r="K64" i="12"/>
  <c r="K65" i="12"/>
  <c r="K66" i="12"/>
  <c r="K67" i="12"/>
  <c r="K68" i="12"/>
  <c r="K69" i="12"/>
  <c r="K70" i="12"/>
  <c r="K71" i="12"/>
  <c r="K72" i="12"/>
  <c r="K73" i="12"/>
  <c r="K74" i="12"/>
  <c r="K75" i="12"/>
  <c r="K76" i="12"/>
  <c r="K77" i="12"/>
  <c r="K78" i="12"/>
  <c r="K79" i="12"/>
  <c r="K80" i="12"/>
  <c r="K81" i="12"/>
  <c r="K82" i="12"/>
  <c r="K83" i="12"/>
  <c r="K84" i="12"/>
  <c r="K85" i="12"/>
  <c r="K86" i="12"/>
  <c r="K87" i="12"/>
  <c r="K88" i="12"/>
  <c r="K89" i="12"/>
  <c r="K90" i="12"/>
  <c r="K91" i="12"/>
  <c r="K92" i="12"/>
  <c r="K93" i="12"/>
  <c r="K94" i="12"/>
  <c r="K95" i="12"/>
  <c r="K96" i="12"/>
  <c r="K97" i="12"/>
  <c r="K98" i="12"/>
  <c r="K99" i="12"/>
  <c r="K100" i="12"/>
  <c r="K101" i="12"/>
  <c r="K102" i="12"/>
  <c r="K103" i="12"/>
  <c r="K104" i="12"/>
  <c r="K105" i="12"/>
  <c r="K106" i="12"/>
  <c r="K107" i="12"/>
  <c r="K108" i="12"/>
  <c r="K109" i="12"/>
  <c r="K110" i="12"/>
  <c r="K111" i="12"/>
  <c r="K112" i="12"/>
  <c r="K113" i="12"/>
  <c r="K114" i="12"/>
  <c r="K115" i="12"/>
  <c r="K116" i="12"/>
  <c r="K117" i="12"/>
  <c r="K118" i="12"/>
  <c r="K119" i="12"/>
  <c r="K120" i="12"/>
  <c r="K121" i="12"/>
  <c r="K122" i="12"/>
  <c r="K123" i="12"/>
  <c r="K124" i="12"/>
  <c r="K125" i="12"/>
  <c r="K126" i="12"/>
  <c r="K127" i="12"/>
  <c r="K17" i="12"/>
  <c r="C39" i="2" l="1"/>
  <c r="C38" i="2"/>
  <c r="B39" i="2"/>
  <c r="B38" i="2"/>
  <c r="B37" i="2"/>
  <c r="C37" i="2"/>
  <c r="I39" i="2"/>
  <c r="I37" i="2"/>
  <c r="I38" i="2"/>
  <c r="W17" i="12"/>
  <c r="X17" i="12" s="1"/>
  <c r="C32" i="2"/>
  <c r="C36" i="2"/>
  <c r="C35" i="2"/>
  <c r="C33" i="2"/>
  <c r="C34" i="2"/>
  <c r="B36" i="2"/>
  <c r="B32" i="2"/>
  <c r="B34" i="2"/>
  <c r="B33" i="2"/>
  <c r="B35" i="2"/>
  <c r="X99" i="12"/>
  <c r="X106" i="12"/>
  <c r="X90" i="12"/>
  <c r="X82" i="12"/>
  <c r="X74" i="12"/>
  <c r="X66" i="12"/>
  <c r="X58" i="12"/>
  <c r="X50" i="12"/>
  <c r="X42" i="12"/>
  <c r="X34" i="12"/>
  <c r="X26" i="12"/>
  <c r="X121" i="12"/>
  <c r="X113" i="12"/>
  <c r="X105" i="12"/>
  <c r="X97" i="12"/>
  <c r="X89" i="12"/>
  <c r="X81" i="12"/>
  <c r="X73" i="12"/>
  <c r="X65" i="12"/>
  <c r="X57" i="12"/>
  <c r="X49" i="12"/>
  <c r="X41" i="12"/>
  <c r="X33" i="12"/>
  <c r="X25" i="12"/>
  <c r="X100" i="12"/>
  <c r="X60" i="12"/>
  <c r="X91" i="12"/>
  <c r="X120" i="12"/>
  <c r="X88" i="12"/>
  <c r="X72" i="12"/>
  <c r="X64" i="12"/>
  <c r="X56" i="12"/>
  <c r="X48" i="12"/>
  <c r="X40" i="12"/>
  <c r="X32" i="12"/>
  <c r="X24" i="12"/>
  <c r="X116" i="12"/>
  <c r="X76" i="12"/>
  <c r="X44" i="12"/>
  <c r="X123" i="12"/>
  <c r="X122" i="12"/>
  <c r="X98" i="12"/>
  <c r="X112" i="12"/>
  <c r="X96" i="12"/>
  <c r="X80" i="12"/>
  <c r="X127" i="12"/>
  <c r="X119" i="12"/>
  <c r="X111" i="12"/>
  <c r="X103" i="12"/>
  <c r="X95" i="12"/>
  <c r="X87" i="12"/>
  <c r="X79" i="12"/>
  <c r="X71" i="12"/>
  <c r="X63" i="12"/>
  <c r="X55" i="12"/>
  <c r="X47" i="12"/>
  <c r="X39" i="12"/>
  <c r="X31" i="12"/>
  <c r="X23" i="12"/>
  <c r="X108" i="12"/>
  <c r="X52" i="12"/>
  <c r="X110" i="12"/>
  <c r="X84" i="12"/>
  <c r="X28" i="12"/>
  <c r="X107" i="12"/>
  <c r="X114" i="12"/>
  <c r="X104" i="12"/>
  <c r="X126" i="12"/>
  <c r="X118" i="12"/>
  <c r="X102" i="12"/>
  <c r="X94" i="12"/>
  <c r="X86" i="12"/>
  <c r="X78" i="12"/>
  <c r="X70" i="12"/>
  <c r="X62" i="12"/>
  <c r="X54" i="12"/>
  <c r="X46" i="12"/>
  <c r="X38" i="12"/>
  <c r="X30" i="12"/>
  <c r="X22" i="12"/>
  <c r="X125" i="12"/>
  <c r="X117" i="12"/>
  <c r="X109" i="12"/>
  <c r="X101" i="12"/>
  <c r="X93" i="12"/>
  <c r="X85" i="12"/>
  <c r="X77" i="12"/>
  <c r="X69" i="12"/>
  <c r="X61" i="12"/>
  <c r="X53" i="12"/>
  <c r="X45" i="12"/>
  <c r="X37" i="12"/>
  <c r="X29" i="12"/>
  <c r="X21" i="12"/>
  <c r="X36" i="12"/>
  <c r="X124" i="12"/>
  <c r="X92" i="12"/>
  <c r="X68" i="12"/>
  <c r="X115" i="12"/>
  <c r="X83" i="12"/>
  <c r="X75" i="12"/>
  <c r="X67" i="12"/>
  <c r="X59" i="12"/>
  <c r="X51" i="12"/>
  <c r="X43" i="12"/>
  <c r="X35" i="12"/>
  <c r="X27" i="12"/>
  <c r="X19" i="12"/>
  <c r="X18" i="12"/>
  <c r="X20" i="12"/>
  <c r="P16" i="12"/>
  <c r="A13" i="13"/>
  <c r="A40" i="2"/>
  <c r="N11" i="13"/>
  <c r="N12" i="13"/>
  <c r="N13" i="13"/>
  <c r="N9" i="13"/>
  <c r="C14" i="13"/>
  <c r="D14" i="13"/>
  <c r="E14" i="13"/>
  <c r="G14" i="13"/>
  <c r="H14" i="13"/>
  <c r="I14" i="13"/>
  <c r="J14" i="13"/>
  <c r="K14" i="13"/>
  <c r="L14" i="13"/>
  <c r="M14" i="13"/>
  <c r="B14" i="13"/>
  <c r="U127" i="12"/>
  <c r="U126" i="12"/>
  <c r="U125" i="12"/>
  <c r="U124" i="12"/>
  <c r="U123" i="12"/>
  <c r="U122" i="12"/>
  <c r="U121" i="12"/>
  <c r="U120" i="12"/>
  <c r="U119" i="12"/>
  <c r="U118" i="12"/>
  <c r="U117" i="12"/>
  <c r="U116" i="12"/>
  <c r="U115" i="12"/>
  <c r="U114" i="12"/>
  <c r="U113" i="12"/>
  <c r="U112" i="12"/>
  <c r="U111" i="12"/>
  <c r="U110" i="12"/>
  <c r="U109" i="12"/>
  <c r="U108" i="12"/>
  <c r="U107" i="12"/>
  <c r="U106" i="12"/>
  <c r="U105" i="12"/>
  <c r="U104" i="12"/>
  <c r="U103" i="12"/>
  <c r="U102" i="12"/>
  <c r="U101" i="12"/>
  <c r="U100" i="12"/>
  <c r="U99" i="12"/>
  <c r="U98" i="12"/>
  <c r="U97" i="12"/>
  <c r="U96" i="12"/>
  <c r="U95" i="12"/>
  <c r="U94" i="12"/>
  <c r="U93" i="12"/>
  <c r="U92" i="12"/>
  <c r="U91" i="12"/>
  <c r="U90" i="12"/>
  <c r="U89" i="12"/>
  <c r="U88" i="12"/>
  <c r="U87" i="12"/>
  <c r="U86" i="12"/>
  <c r="U85" i="12"/>
  <c r="U84" i="12"/>
  <c r="U83" i="12"/>
  <c r="U82" i="12"/>
  <c r="U81" i="12"/>
  <c r="U80" i="12"/>
  <c r="U79" i="12"/>
  <c r="U78" i="12"/>
  <c r="U77" i="12"/>
  <c r="U76" i="12"/>
  <c r="U75" i="12"/>
  <c r="U74" i="12"/>
  <c r="U73" i="12"/>
  <c r="U72" i="12"/>
  <c r="U71" i="12"/>
  <c r="U70" i="12"/>
  <c r="U69" i="12"/>
  <c r="U68" i="12"/>
  <c r="U67" i="12"/>
  <c r="U66" i="12"/>
  <c r="U65" i="12"/>
  <c r="U64" i="12"/>
  <c r="U63" i="12"/>
  <c r="U62" i="12"/>
  <c r="U61" i="12"/>
  <c r="U60" i="12"/>
  <c r="U59" i="12"/>
  <c r="U58" i="12"/>
  <c r="U57" i="12"/>
  <c r="U56" i="12"/>
  <c r="U55" i="12"/>
  <c r="U54" i="12"/>
  <c r="U53" i="12"/>
  <c r="U52" i="12"/>
  <c r="U51" i="12"/>
  <c r="U50" i="12"/>
  <c r="U49" i="12"/>
  <c r="U48" i="12"/>
  <c r="U47" i="12"/>
  <c r="U46" i="12"/>
  <c r="U45" i="12"/>
  <c r="U44" i="12"/>
  <c r="U43" i="12"/>
  <c r="U42" i="12"/>
  <c r="U41" i="12"/>
  <c r="U40" i="12"/>
  <c r="U39" i="12"/>
  <c r="U38" i="12"/>
  <c r="U37" i="12"/>
  <c r="U36" i="12"/>
  <c r="U35" i="12"/>
  <c r="U34" i="12"/>
  <c r="U33" i="12"/>
  <c r="U32" i="12"/>
  <c r="U31" i="12"/>
  <c r="U30" i="12"/>
  <c r="U29" i="12"/>
  <c r="U28" i="12"/>
  <c r="U27" i="12"/>
  <c r="U26" i="12"/>
  <c r="U25" i="12"/>
  <c r="U24" i="12"/>
  <c r="U23" i="12"/>
  <c r="U22" i="12"/>
  <c r="U21" i="12"/>
  <c r="U20" i="12"/>
  <c r="U19" i="12"/>
  <c r="AA24" i="12" s="1"/>
  <c r="U18" i="12"/>
  <c r="AA23" i="12" s="1"/>
  <c r="Q11" i="12"/>
  <c r="Q12" i="12"/>
  <c r="U12" i="12" s="1"/>
  <c r="T11" i="12"/>
  <c r="T13" i="12" s="1"/>
  <c r="P11" i="12"/>
  <c r="N11" i="12"/>
  <c r="N6" i="12" s="1"/>
  <c r="M11" i="12"/>
  <c r="M6" i="12" s="1"/>
  <c r="L11" i="12"/>
  <c r="L6" i="12" s="1"/>
  <c r="L37" i="2" l="1"/>
  <c r="Q37" i="2"/>
  <c r="L38" i="2"/>
  <c r="Q38" i="2"/>
  <c r="L39" i="2"/>
  <c r="Q39" i="2"/>
  <c r="AA25" i="12"/>
  <c r="AD20" i="12"/>
  <c r="L34" i="2"/>
  <c r="Q34" i="2"/>
  <c r="I33" i="2"/>
  <c r="Q33" i="2"/>
  <c r="I35" i="2"/>
  <c r="Q35" i="2"/>
  <c r="I36" i="2"/>
  <c r="Q36" i="2"/>
  <c r="I32" i="2"/>
  <c r="Q32" i="2"/>
  <c r="L35" i="2"/>
  <c r="L32" i="2"/>
  <c r="L33" i="2"/>
  <c r="L36" i="2"/>
  <c r="I34" i="2"/>
  <c r="P6" i="12"/>
  <c r="C43" i="2"/>
  <c r="I43" i="2" s="1"/>
  <c r="C42" i="2"/>
  <c r="I42" i="2" s="1"/>
  <c r="C40" i="2"/>
  <c r="L40" i="2" s="1"/>
  <c r="C41" i="2"/>
  <c r="I41" i="2" s="1"/>
  <c r="C44" i="2"/>
  <c r="L44" i="2" s="1"/>
  <c r="B42" i="2"/>
  <c r="B41" i="2"/>
  <c r="B40" i="2"/>
  <c r="B44" i="2"/>
  <c r="B43" i="2"/>
  <c r="W16" i="12"/>
  <c r="P13" i="12"/>
  <c r="L13" i="12"/>
  <c r="M13" i="12"/>
  <c r="N13" i="12"/>
  <c r="N14" i="13"/>
  <c r="Q13" i="12"/>
  <c r="U17" i="12"/>
  <c r="AD17" i="12" s="1"/>
  <c r="U11" i="12" l="1"/>
  <c r="U13" i="12" s="1"/>
  <c r="AA22" i="12"/>
  <c r="AA26" i="12" s="1"/>
  <c r="F7" i="12"/>
  <c r="L43" i="2"/>
  <c r="I44" i="2"/>
  <c r="L41" i="2"/>
  <c r="L42" i="2"/>
  <c r="I40" i="2"/>
  <c r="C45" i="2"/>
  <c r="O9" i="12"/>
  <c r="I45" i="2" l="1"/>
</calcChain>
</file>

<file path=xl/sharedStrings.xml><?xml version="1.0" encoding="utf-8"?>
<sst xmlns="http://schemas.openxmlformats.org/spreadsheetml/2006/main" count="288" uniqueCount="236">
  <si>
    <t>OPRÁVNENÉ VÝDAVKY PROJEKTU</t>
  </si>
  <si>
    <t>Výdavky projektu  v EUR (na 2 des.miesta)</t>
  </si>
  <si>
    <t>1. Oprávnené výdavky spolu</t>
  </si>
  <si>
    <t>2. Neoprávnené výdavky spolu</t>
  </si>
  <si>
    <t>3. Celkové výdavky spolu (1+2)</t>
  </si>
  <si>
    <t>Korekcia</t>
  </si>
  <si>
    <t>Celkom v EUR</t>
  </si>
  <si>
    <t>Spolu</t>
  </si>
  <si>
    <t>Kontrola  pre žiadateľa</t>
  </si>
  <si>
    <t>Korekcia
(vypĺňa PPA)</t>
  </si>
  <si>
    <t>Suma po korekcii</t>
  </si>
  <si>
    <t>Množstvo</t>
  </si>
  <si>
    <t>Jednotková cena</t>
  </si>
  <si>
    <t>Rozpis oprávnených výdavkov</t>
  </si>
  <si>
    <t xml:space="preserve"> (v EUR na 2 desatiné miesta)</t>
  </si>
  <si>
    <t>INTENZITA POMOCI</t>
  </si>
  <si>
    <t>Rok</t>
  </si>
  <si>
    <t>Oprávnené výdavky projektu</t>
  </si>
  <si>
    <t>Výška žiadaného príspevku</t>
  </si>
  <si>
    <t>Vlastné zdroje</t>
  </si>
  <si>
    <t>% žiadaného prispevku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</si>
  <si>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</si>
  <si>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</si>
  <si>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</si>
  <si>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</si>
  <si>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</si>
  <si>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</si>
  <si>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</si>
  <si>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</si>
  <si>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</si>
  <si>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</si>
  <si>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</si>
  <si>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</si>
  <si>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Požadovaná výška príspevku z verejných zdrojov v EUR</t>
  </si>
  <si>
    <t xml:space="preserve">ČASOVÝ HARMONOGRAM PREDKLADANIA ŽIADOSTÍ O PLATBU </t>
  </si>
  <si>
    <t>Tabuľka č. 2</t>
  </si>
  <si>
    <t>Tabuľka č. 3</t>
  </si>
  <si>
    <t>vysúťažená suma celkom v EUR</t>
  </si>
  <si>
    <t xml:space="preserve">Roky spolu </t>
  </si>
  <si>
    <t>vyberte rok</t>
  </si>
  <si>
    <t>pre podmienené formátovanie</t>
  </si>
  <si>
    <t>počet chýb</t>
  </si>
  <si>
    <t>Tabuľka č. 1</t>
  </si>
  <si>
    <t>Roky spolu po korekcii</t>
  </si>
  <si>
    <t>Žiadateľ</t>
  </si>
  <si>
    <t>Tabuľka č. 4</t>
  </si>
  <si>
    <t xml:space="preserve">Termín podania Žiadostí o platbu podľa mesiacov </t>
  </si>
  <si>
    <t xml:space="preserve">Odberateľ: </t>
  </si>
  <si>
    <t xml:space="preserve">Spracoval: </t>
  </si>
  <si>
    <t>V module</t>
  </si>
  <si>
    <t>Hlavička1</t>
  </si>
  <si>
    <t>Mena</t>
  </si>
  <si>
    <t>Hlavička2</t>
  </si>
  <si>
    <t>Obdobie</t>
  </si>
  <si>
    <t xml:space="preserve">Projektant: </t>
  </si>
  <si>
    <t xml:space="preserve">JKSO: </t>
  </si>
  <si>
    <t>Rozpočet</t>
  </si>
  <si>
    <t>Prehľad rozpočtových nákladov v</t>
  </si>
  <si>
    <t>EUR</t>
  </si>
  <si>
    <t xml:space="preserve">Dodávateľ: </t>
  </si>
  <si>
    <t xml:space="preserve">Dátum: </t>
  </si>
  <si>
    <t>Čerpanie</t>
  </si>
  <si>
    <t>Súpis vykonaných prác a dodávok v</t>
  </si>
  <si>
    <t>za obdobie</t>
  </si>
  <si>
    <t>Mesiac 2011</t>
  </si>
  <si>
    <t>VK</t>
  </si>
  <si>
    <t>Prehľad kalkulovaných nákladov v</t>
  </si>
  <si>
    <t>Stavba:</t>
  </si>
  <si>
    <t>VF</t>
  </si>
  <si>
    <t>Objekt:</t>
  </si>
  <si>
    <t>Časť:</t>
  </si>
  <si>
    <t>Licencia:</t>
  </si>
  <si>
    <t>Por.</t>
  </si>
  <si>
    <t>Kód</t>
  </si>
  <si>
    <t>Kód položky</t>
  </si>
  <si>
    <t>Popis položky, stavebného dielu, remesla,</t>
  </si>
  <si>
    <t>Merná</t>
  </si>
  <si>
    <t>Jednotková</t>
  </si>
  <si>
    <t>Konštrukcie</t>
  </si>
  <si>
    <t>Špecifikovaný</t>
  </si>
  <si>
    <t>Hmotnosť v tonách</t>
  </si>
  <si>
    <t>Suť v tonách</t>
  </si>
  <si>
    <t>DPH</t>
  </si>
  <si>
    <t>Pozícia</t>
  </si>
  <si>
    <t>Vyňatý</t>
  </si>
  <si>
    <t>Vysoká sadzba</t>
  </si>
  <si>
    <t>Typ</t>
  </si>
  <si>
    <t>Nh</t>
  </si>
  <si>
    <t>X</t>
  </si>
  <si>
    <t>Y</t>
  </si>
  <si>
    <t>Klasifikácia</t>
  </si>
  <si>
    <t>Katalógové</t>
  </si>
  <si>
    <t>číslo</t>
  </si>
  <si>
    <t>cen.</t>
  </si>
  <si>
    <t>výkaz-výmer</t>
  </si>
  <si>
    <t>výmera</t>
  </si>
  <si>
    <t>jednotka</t>
  </si>
  <si>
    <t>cena</t>
  </si>
  <si>
    <t>materiál</t>
  </si>
  <si>
    <t>%</t>
  </si>
  <si>
    <t>rozpočtované</t>
  </si>
  <si>
    <t>od začiatku</t>
  </si>
  <si>
    <t>dodatok</t>
  </si>
  <si>
    <t>z režimu stavba</t>
  </si>
  <si>
    <t>DPH ( materiál )</t>
  </si>
  <si>
    <t>položky</t>
  </si>
  <si>
    <t>produkcie</t>
  </si>
  <si>
    <t>001</t>
  </si>
  <si>
    <t>131301102</t>
  </si>
  <si>
    <t xml:space="preserve">Hĺbenie jám nezapaž. v horn. tr. 4 nad 100 do 1 000 m3        </t>
  </si>
  <si>
    <t>m3</t>
  </si>
  <si>
    <t>272</t>
  </si>
  <si>
    <t>131301109</t>
  </si>
  <si>
    <t xml:space="preserve">Príplatok za lepivosť horniny tr.4   </t>
  </si>
  <si>
    <t>253</t>
  </si>
  <si>
    <t xml:space="preserve">162207111  </t>
  </si>
  <si>
    <t xml:space="preserve">Vodor. premiestnenie výkop. horn. 1-4 50 m      </t>
  </si>
  <si>
    <t>Prehľad rozpočtových nákladov</t>
  </si>
  <si>
    <t>podopatrenie</t>
  </si>
  <si>
    <t>Podopatrenie</t>
  </si>
  <si>
    <t>4.1</t>
  </si>
  <si>
    <t>4.2</t>
  </si>
  <si>
    <t>8.6</t>
  </si>
  <si>
    <t>Oprávnené náklady</t>
  </si>
  <si>
    <t>x</t>
  </si>
  <si>
    <t>IČO partner projektu</t>
  </si>
  <si>
    <t>IČO GP</t>
  </si>
  <si>
    <t>V tabuľke sa neuvádzajú riadky s nadradenými úrovňami položiek rozpočtu, ako napr. HSV, PSV, M;  napr. 3 - Zvislé a kompletné konštrukcie,766 - Konštrukcie stolárske  a podobne.</t>
  </si>
  <si>
    <r>
      <t>V </t>
    </r>
    <r>
      <rPr>
        <b/>
        <sz val="11"/>
        <color rgb="FFFF0000"/>
        <rFont val="Calibri"/>
        <family val="2"/>
        <charset val="238"/>
        <scheme val="minor"/>
      </rPr>
      <t>stĺpci „Poradové číslo“</t>
    </r>
    <r>
      <rPr>
        <sz val="11"/>
        <color theme="1"/>
        <rFont val="Calibri"/>
        <family val="2"/>
        <charset val="238"/>
        <scheme val="minor"/>
      </rPr>
      <t xml:space="preserve"> sa uvedie poradové číslo položky rozpočtu.  </t>
    </r>
  </si>
  <si>
    <r>
      <t>V </t>
    </r>
    <r>
      <rPr>
        <b/>
        <sz val="11"/>
        <color rgb="FFFF0000"/>
        <rFont val="Calibri"/>
        <family val="2"/>
        <charset val="238"/>
        <scheme val="minor"/>
      </rPr>
      <t>stĺpci „Kód cenníka“</t>
    </r>
    <r>
      <rPr>
        <sz val="11"/>
        <color theme="1"/>
        <rFont val="Calibri"/>
        <family val="2"/>
        <charset val="238"/>
        <scheme val="minor"/>
      </rPr>
      <t xml:space="preserve"> sa uvedie 3-miestny číselný kód, prípadne označenie MAT. Ak ide o položku rozpočtu bez kódu, alebo príslušný subjekt  nevie aký kód tam treba dať, uvedie sa tu označenie R.  </t>
    </r>
  </si>
  <si>
    <r>
      <t>V </t>
    </r>
    <r>
      <rPr>
        <b/>
        <sz val="11"/>
        <color rgb="FFFF0000"/>
        <rFont val="Calibri"/>
        <family val="2"/>
        <charset val="238"/>
        <scheme val="minor"/>
      </rPr>
      <t>stĺpci „Kód položky“</t>
    </r>
    <r>
      <rPr>
        <sz val="11"/>
        <color theme="1"/>
        <rFont val="Calibri"/>
        <family val="2"/>
        <charset val="238"/>
        <scheme val="minor"/>
      </rPr>
      <t xml:space="preserve"> sa uvedie 9-miestny číselný kód podľa katalógu stavebných prác. Katalógy stavebných prác vychádzajú  z triediacej sústavy tvorenej triednikom stavebných konštrukcií a prác (TSKP). V prípade položky s označením MAT môže ísť o 10-miestny kód. Žiadateľ/prijímateľ k vlastným položkám rozpočtu priradí vecne príbuzný 9-miestny číselný kód (alebo 10-miestny kód) podľa katalógu stavebných prác. V prípade, že takéto rozpísanie vlastných položiek rozpočtu nie je možné, žiadateľ/prijímateľ musí daný stav adekvátne vysvetliť poskytovateľovi pomoci/PPA a preukázať hospodárnosť a efektívnosť danej položky. </t>
    </r>
  </si>
  <si>
    <r>
      <t>V </t>
    </r>
    <r>
      <rPr>
        <b/>
        <sz val="11"/>
        <color rgb="FFFF0000"/>
        <rFont val="Calibri"/>
        <family val="2"/>
        <charset val="238"/>
        <scheme val="minor"/>
      </rPr>
      <t>stĺpci „Popis položky"</t>
    </r>
    <r>
      <rPr>
        <sz val="11"/>
        <color theme="1"/>
        <rFont val="Calibri"/>
        <family val="2"/>
        <charset val="238"/>
        <scheme val="minor"/>
      </rPr>
      <t xml:space="preserve">, stavebného dielu, remesla, výkaz-výmer“ sa uvedie popis položky,       t. j. čo všetko obsahuje daná položka rozpočtu zaradená pod príslušný kód podľa katalógu stavebných prác, a to vrátane doplňujúcich údajov, ako napr. rozmer, výška, šírka, objem, vzdialenosť premiestnenia výkopu atď. </t>
    </r>
  </si>
  <si>
    <r>
      <t>V </t>
    </r>
    <r>
      <rPr>
        <b/>
        <sz val="11"/>
        <color rgb="FFFF0000"/>
        <rFont val="Calibri"/>
        <family val="2"/>
        <charset val="238"/>
        <scheme val="minor"/>
      </rPr>
      <t>stĺpci „Množstvo výmera“</t>
    </r>
    <r>
      <rPr>
        <sz val="11"/>
        <color theme="1"/>
        <rFont val="Calibri"/>
        <family val="2"/>
        <charset val="238"/>
        <scheme val="minor"/>
      </rPr>
      <t xml:space="preserve"> sa uvedie výpočet množstva, a to zaokrúhlené na 3 desatinné miesta.</t>
    </r>
  </si>
  <si>
    <r>
      <t>V</t>
    </r>
    <r>
      <rPr>
        <b/>
        <sz val="11"/>
        <color rgb="FFFF0000"/>
        <rFont val="Calibri"/>
        <family val="2"/>
        <charset val="238"/>
        <scheme val="minor"/>
      </rPr>
      <t> stĺpci „Merná jednotka“</t>
    </r>
    <r>
      <rPr>
        <sz val="11"/>
        <color theme="1"/>
        <rFont val="Calibri"/>
        <family val="2"/>
        <charset val="238"/>
        <scheme val="minor"/>
      </rPr>
      <t xml:space="preserve"> sa uvedie merná jednotka pre danú položku (m, 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, m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>, t, ks ...).</t>
    </r>
  </si>
  <si>
    <r>
      <t>V </t>
    </r>
    <r>
      <rPr>
        <b/>
        <sz val="11"/>
        <color rgb="FFFF0000"/>
        <rFont val="Calibri"/>
        <family val="2"/>
        <charset val="238"/>
        <scheme val="minor"/>
      </rPr>
      <t>stĺpci „Jednotková cena“</t>
    </r>
    <r>
      <rPr>
        <sz val="11"/>
        <color theme="1"/>
        <rFont val="Calibri"/>
        <family val="2"/>
        <charset val="238"/>
        <scheme val="minor"/>
      </rPr>
      <t xml:space="preserve"> sa uvedie jednotková cena v EUR  zaokrúhlená na 3 desatinné miesta.</t>
    </r>
  </si>
  <si>
    <t>Popis k tabuľke „Prehľad rozpočtových nákladov v EUR“</t>
  </si>
  <si>
    <t>Tabuľka č. 5</t>
  </si>
  <si>
    <t>Vyberte typ účtovníctva</t>
  </si>
  <si>
    <t>PODIEL TRŽIEB Z LESNÍCKEJ PRVOVÝROBY ALEBO POSKYTOVANÝCH LESNÍCKYCH SLUŽIEB</t>
  </si>
  <si>
    <t>obnova lesa</t>
  </si>
  <si>
    <t>jednoduché účtovníctvo</t>
  </si>
  <si>
    <t>ochrana lesa</t>
  </si>
  <si>
    <t>podvojné účtovníctvo</t>
  </si>
  <si>
    <t>výchova</t>
  </si>
  <si>
    <t>mikro účtovná jednotka</t>
  </si>
  <si>
    <t>IČO</t>
  </si>
  <si>
    <t>ťažba dreva</t>
  </si>
  <si>
    <t>sústreďovanie</t>
  </si>
  <si>
    <t>Prijímateľ</t>
  </si>
  <si>
    <t>Vyberte typ prijímateľa</t>
  </si>
  <si>
    <t>odvoz/preprava dreva</t>
  </si>
  <si>
    <t>Typ účtovníctva</t>
  </si>
  <si>
    <t>ročné tržby z poskytovaných lesníckych služieb za rok 2017</t>
  </si>
  <si>
    <t>ročné tržby z lesníckej výroby za rok 2017</t>
  </si>
  <si>
    <t>výkaz o ťažbe</t>
  </si>
  <si>
    <t>zoznam obhospodarovateľov, ktorým boli poskytnuté služby</t>
  </si>
  <si>
    <t xml:space="preserve">podiel ročných tržieb z lesníckej výroby voči celkovým tržbám </t>
  </si>
  <si>
    <t xml:space="preserve">podiel ročných tržieb z poskytovaných lesníckych služieb voči celkovým tržbám </t>
  </si>
  <si>
    <t>IČO odberateľa</t>
  </si>
  <si>
    <t>podvojné</t>
  </si>
  <si>
    <t>súčet chýb</t>
  </si>
  <si>
    <t>Tržby z predaja tovaru (604, 607)</t>
  </si>
  <si>
    <t>Tržby z predaja vlastných výrobkov (601)</t>
  </si>
  <si>
    <t>Tržby z predaja služieb (602, 606)</t>
  </si>
  <si>
    <t>Poskytnutá služba</t>
  </si>
  <si>
    <t>Zmeny stavu vnútroorganizačných zásob (+/-) (účtová skupina 61)</t>
  </si>
  <si>
    <t>Predaný tovar</t>
  </si>
  <si>
    <t>Aktivácia (účtová skupina 62)</t>
  </si>
  <si>
    <t>Poskytnutá služba a predaný tovar</t>
  </si>
  <si>
    <t>Tržby z predaja dlhodobého nehmotného majetku, dlhodobého hmotného majetku a materiálu (641, 642)</t>
  </si>
  <si>
    <t>Ostatné výnosy z hospodárskej činnosti (644, 645, 646, 648, 655, 657)</t>
  </si>
  <si>
    <t>Názov odberateľa</t>
  </si>
  <si>
    <t>Tržby z predaja cenných papierov a podielov (661)</t>
  </si>
  <si>
    <t>Faktúra číslo</t>
  </si>
  <si>
    <t>Obchodné meno odberateľa</t>
  </si>
  <si>
    <t>Fakturovaná suma bez DPH</t>
  </si>
  <si>
    <t>typ činnosti</t>
  </si>
  <si>
    <t>kontrola</t>
  </si>
  <si>
    <t>podmienene</t>
  </si>
  <si>
    <t>Názov dodávateľa</t>
  </si>
  <si>
    <t>Výnosy z cenných papierov a podielov od prepojených účtovných jednotiek (665A)</t>
  </si>
  <si>
    <t>Výnosy z cenných papierov a podielov v podielovej účasti okrem výnosov prepojených účtovných jednotiek (665A)</t>
  </si>
  <si>
    <t>Ostatné výnosy z cenných papierov a podielov (665A)</t>
  </si>
  <si>
    <t>Výnosy z krátkodobého finančného majetku od prepojených účtovných jednotiek (666A)</t>
  </si>
  <si>
    <t>Fyzické a právnické osoby obhospodarujúce lesy</t>
  </si>
  <si>
    <t>Výnosy z krátkodobého finančného majetku v podielovej účasti okrem výnosov prepojených účtovných jednotiek (666A)</t>
  </si>
  <si>
    <t>Fyzické a právnické osoby poskytujúce služby v lesníctve</t>
  </si>
  <si>
    <t>Ostatné výnosy z krátkodobého finančného majetku (666A)</t>
  </si>
  <si>
    <t>Kombinácia Fyzické a právnické osoby obhospodarujúce lesy a zároveň poskytujúce služby v lesníctve</t>
  </si>
  <si>
    <t>Výnosové úroky od prepojených účtovných jednotiek (662A)</t>
  </si>
  <si>
    <t>Ostatné výnosové úroky (662A)</t>
  </si>
  <si>
    <t>Kurzové zisky (663)</t>
  </si>
  <si>
    <t>Výnosy z precenenia cenných papierov a výnosy z derivátových operácií (664, 667)</t>
  </si>
  <si>
    <t>výchova lesa</t>
  </si>
  <si>
    <t>Ostatné výnosy z finančnej činnosti (668)</t>
  </si>
  <si>
    <t>približovanie dreva</t>
  </si>
  <si>
    <t>preprava dreva</t>
  </si>
  <si>
    <t>predaj vlastného dreva</t>
  </si>
  <si>
    <t>mikroúčtovná</t>
  </si>
  <si>
    <t>semenárstvo, škôlkárstvo</t>
  </si>
  <si>
    <t>Tržby z predaja vlastných výrobkov a služieb (601, 602, 606)</t>
  </si>
  <si>
    <t>Zmena stavu vnútroorganizačných zásob (+/-) (účtová skupina 61)</t>
  </si>
  <si>
    <t>obnova lesa  - služby</t>
  </si>
  <si>
    <t>ochrana lesa - služby</t>
  </si>
  <si>
    <t>výchova lesa - služby</t>
  </si>
  <si>
    <t>ťažba dreva - služby</t>
  </si>
  <si>
    <t>približovanie dreva - služby</t>
  </si>
  <si>
    <t>Výnosy z dlhodobého finančného majetku (665)</t>
  </si>
  <si>
    <t>preprava dreva - služby</t>
  </si>
  <si>
    <t>Výnosy z krátkodobého finančného majetku (666)</t>
  </si>
  <si>
    <t>Výnosové úroky (662)</t>
  </si>
  <si>
    <t>jednoduché</t>
  </si>
  <si>
    <t>Predaj tovaru</t>
  </si>
  <si>
    <t>Predaj výrobkov a služieb</t>
  </si>
  <si>
    <t>Ostatné príjmy</t>
  </si>
  <si>
    <t>Celková hodnota</t>
  </si>
  <si>
    <t>Fokusová oblasť</t>
  </si>
  <si>
    <t>2A</t>
  </si>
  <si>
    <t>3A</t>
  </si>
  <si>
    <t>16.1</t>
  </si>
  <si>
    <t>1A</t>
  </si>
  <si>
    <t>1B</t>
  </si>
  <si>
    <t>4C</t>
  </si>
  <si>
    <t>5C</t>
  </si>
  <si>
    <t>6C</t>
  </si>
  <si>
    <t>PRIAME neinvestičné náklady - personálne náklady</t>
  </si>
  <si>
    <t>PRIAME ostatné neinvestičné náklady</t>
  </si>
  <si>
    <t>PRIAME investičné náklady</t>
  </si>
  <si>
    <t>NEPRIAME náklady</t>
  </si>
  <si>
    <t>podmienený súčet</t>
  </si>
  <si>
    <t>8.2</t>
  </si>
  <si>
    <t>8.3</t>
  </si>
  <si>
    <t>8.4</t>
  </si>
  <si>
    <t>8.5</t>
  </si>
  <si>
    <t>súčet výdavkov na IČO</t>
  </si>
  <si>
    <t>jedinečné IČO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</si>
</sst>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00"/>
    <numFmt numFmtId="165" formatCode="#,##0.000"/>
    <numFmt numFmtId="166" formatCode="0.000"/>
    <numFmt numFmtId="167" formatCode="00000000"/>
  </numFmts>
  <fonts count="2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7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8"/>
      <name val="Arial Narrow"/>
      <family val="2"/>
      <charset val="238"/>
    </font>
    <font>
      <sz val="8"/>
      <name val="Arial Narrow"/>
      <family val="2"/>
      <charset val="238"/>
    </font>
    <font>
      <sz val="10"/>
      <name val="Arial CE"/>
      <family val="2"/>
      <charset val="238"/>
    </font>
    <font>
      <sz val="8"/>
      <color indexed="9"/>
      <name val="Arial Narrow"/>
      <family val="2"/>
      <charset val="238"/>
    </font>
    <font>
      <b/>
      <sz val="8"/>
      <color indexed="9"/>
      <name val="Arial Narrow"/>
      <family val="2"/>
      <charset val="238"/>
    </font>
    <font>
      <b/>
      <sz val="10"/>
      <name val="Arial Narrow"/>
      <family val="2"/>
      <charset val="238"/>
    </font>
    <font>
      <sz val="8"/>
      <color indexed="12"/>
      <name val="Arial Narrow"/>
      <family val="2"/>
      <charset val="238"/>
    </font>
    <font>
      <sz val="8"/>
      <color indexed="8"/>
      <name val="Arial CE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000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9" fillId="0" borderId="0" applyNumberFormat="0" applyFill="0" applyBorder="0" applyAlignment="0" applyProtection="0"/>
    <xf numFmtId="0" fontId="13" fillId="0" borderId="0"/>
    <xf numFmtId="0" fontId="11" fillId="0" borderId="0"/>
    <xf numFmtId="0" fontId="14" fillId="0" borderId="0"/>
    <xf numFmtId="0" fontId="17" fillId="0" borderId="0"/>
    <xf numFmtId="0" fontId="1" fillId="0" borderId="0"/>
  </cellStyleXfs>
  <cellXfs count="242">
    <xf numFmtId="0" fontId="0" fillId="0" borderId="0" xfId="0"/>
    <xf numFmtId="0" fontId="2" fillId="0" borderId="19" xfId="0" applyFont="1" applyBorder="1" applyAlignment="1" applyProtection="1">
      <alignment horizontal="left" vertical="center" wrapText="1"/>
      <protection locked="0"/>
    </xf>
    <xf numFmtId="0" fontId="5" fillId="0" borderId="0" xfId="0" applyFont="1"/>
    <xf numFmtId="0" fontId="4" fillId="0" borderId="0" xfId="0" applyFont="1"/>
    <xf numFmtId="0" fontId="5" fillId="0" borderId="0" xfId="0" applyFont="1" applyFill="1" applyBorder="1" applyAlignment="1">
      <alignment vertical="center"/>
    </xf>
    <xf numFmtId="4" fontId="3" fillId="0" borderId="2" xfId="0" applyNumberFormat="1" applyFont="1" applyBorder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0" fontId="5" fillId="0" borderId="26" xfId="0" applyFont="1" applyBorder="1" applyAlignment="1" applyProtection="1">
      <alignment horizontal="center" vertical="center" wrapText="1"/>
      <protection locked="0"/>
    </xf>
    <xf numFmtId="0" fontId="5" fillId="0" borderId="38" xfId="0" applyFont="1" applyBorder="1" applyAlignment="1" applyProtection="1">
      <alignment horizontal="center" vertical="center" wrapText="1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7" fillId="0" borderId="0" xfId="0" applyFont="1" applyFill="1"/>
    <xf numFmtId="0" fontId="8" fillId="0" borderId="0" xfId="0" applyFont="1" applyFill="1"/>
    <xf numFmtId="0" fontId="8" fillId="0" borderId="0" xfId="0" applyFont="1"/>
    <xf numFmtId="4" fontId="8" fillId="0" borderId="0" xfId="0" applyNumberFormat="1" applyFont="1"/>
    <xf numFmtId="0" fontId="8" fillId="7" borderId="0" xfId="0" applyFont="1" applyFill="1" applyAlignment="1">
      <alignment vertical="center"/>
    </xf>
    <xf numFmtId="0" fontId="8" fillId="7" borderId="0" xfId="0" applyFont="1" applyFill="1" applyAlignment="1">
      <alignment horizontal="center" vertical="center"/>
    </xf>
    <xf numFmtId="0" fontId="7" fillId="0" borderId="0" xfId="0" applyFont="1"/>
    <xf numFmtId="0" fontId="8" fillId="0" borderId="0" xfId="0" applyFont="1" applyFill="1" applyBorder="1" applyAlignment="1">
      <alignment vertical="center"/>
    </xf>
    <xf numFmtId="0" fontId="7" fillId="3" borderId="36" xfId="0" applyFont="1" applyFill="1" applyBorder="1" applyAlignment="1">
      <alignment horizontal="left" vertical="center"/>
    </xf>
    <xf numFmtId="0" fontId="7" fillId="3" borderId="32" xfId="0" applyFont="1" applyFill="1" applyBorder="1" applyAlignment="1">
      <alignment vertical="center"/>
    </xf>
    <xf numFmtId="0" fontId="7" fillId="3" borderId="32" xfId="0" applyFont="1" applyFill="1" applyBorder="1" applyAlignment="1" applyProtection="1">
      <alignment vertical="center"/>
      <protection hidden="1"/>
    </xf>
    <xf numFmtId="0" fontId="7" fillId="3" borderId="32" xfId="0" applyFont="1" applyFill="1" applyBorder="1" applyAlignment="1" applyProtection="1">
      <alignment horizontal="center" vertical="center"/>
      <protection hidden="1"/>
    </xf>
    <xf numFmtId="0" fontId="7" fillId="3" borderId="32" xfId="0" applyFont="1" applyFill="1" applyBorder="1" applyAlignment="1" applyProtection="1">
      <alignment horizontal="left" vertical="center"/>
      <protection hidden="1"/>
    </xf>
    <xf numFmtId="0" fontId="7" fillId="3" borderId="33" xfId="0" applyFont="1" applyFill="1" applyBorder="1" applyAlignment="1">
      <alignment vertical="center"/>
    </xf>
    <xf numFmtId="0" fontId="7" fillId="3" borderId="37" xfId="0" applyFont="1" applyFill="1" applyBorder="1" applyAlignment="1">
      <alignment horizontal="left" vertical="center"/>
    </xf>
    <xf numFmtId="0" fontId="7" fillId="3" borderId="17" xfId="0" applyFont="1" applyFill="1" applyBorder="1" applyAlignment="1">
      <alignment vertical="center"/>
    </xf>
    <xf numFmtId="0" fontId="7" fillId="3" borderId="29" xfId="0" applyFont="1" applyFill="1" applyBorder="1" applyAlignment="1" applyProtection="1">
      <alignment horizontal="center" vertical="center"/>
      <protection locked="0"/>
    </xf>
    <xf numFmtId="0" fontId="7" fillId="3" borderId="29" xfId="0" applyFont="1" applyFill="1" applyBorder="1" applyAlignment="1" applyProtection="1">
      <alignment horizontal="center" vertical="center"/>
      <protection hidden="1"/>
    </xf>
    <xf numFmtId="0" fontId="7" fillId="3" borderId="29" xfId="0" applyFont="1" applyFill="1" applyBorder="1" applyAlignment="1">
      <alignment horizontal="center" vertical="center"/>
    </xf>
    <xf numFmtId="4" fontId="7" fillId="3" borderId="17" xfId="0" applyNumberFormat="1" applyFont="1" applyFill="1" applyBorder="1" applyAlignment="1">
      <alignment vertical="center"/>
    </xf>
    <xf numFmtId="0" fontId="7" fillId="3" borderId="31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2" borderId="24" xfId="0" applyFont="1" applyFill="1" applyBorder="1" applyAlignment="1">
      <alignment vertical="center"/>
    </xf>
    <xf numFmtId="0" fontId="7" fillId="2" borderId="7" xfId="0" applyFont="1" applyFill="1" applyBorder="1" applyAlignment="1">
      <alignment vertical="center"/>
    </xf>
    <xf numFmtId="4" fontId="7" fillId="2" borderId="19" xfId="0" applyNumberFormat="1" applyFont="1" applyFill="1" applyBorder="1" applyAlignment="1">
      <alignment vertical="center"/>
    </xf>
    <xf numFmtId="0" fontId="7" fillId="2" borderId="8" xfId="0" applyFont="1" applyFill="1" applyBorder="1" applyAlignment="1">
      <alignment vertical="center"/>
    </xf>
    <xf numFmtId="0" fontId="7" fillId="2" borderId="19" xfId="0" applyFont="1" applyFill="1" applyBorder="1" applyAlignment="1">
      <alignment vertical="center"/>
    </xf>
    <xf numFmtId="4" fontId="7" fillId="2" borderId="22" xfId="0" applyNumberFormat="1" applyFont="1" applyFill="1" applyBorder="1" applyAlignment="1">
      <alignment vertical="center"/>
    </xf>
    <xf numFmtId="0" fontId="7" fillId="2" borderId="16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0" fontId="7" fillId="2" borderId="28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4" fontId="7" fillId="0" borderId="19" xfId="0" applyNumberFormat="1" applyFont="1" applyBorder="1" applyAlignment="1" applyProtection="1">
      <alignment vertical="center"/>
      <protection locked="0"/>
    </xf>
    <xf numFmtId="4" fontId="7" fillId="2" borderId="2" xfId="0" applyNumberFormat="1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7" fillId="0" borderId="2" xfId="0" applyFont="1" applyBorder="1" applyAlignment="1" applyProtection="1">
      <alignment vertical="center"/>
      <protection locked="0"/>
    </xf>
    <xf numFmtId="4" fontId="7" fillId="2" borderId="20" xfId="0" applyNumberFormat="1" applyFont="1" applyFill="1" applyBorder="1" applyAlignment="1">
      <alignment vertical="center"/>
    </xf>
    <xf numFmtId="0" fontId="7" fillId="2" borderId="21" xfId="0" applyFont="1" applyFill="1" applyBorder="1" applyAlignment="1">
      <alignment vertical="center"/>
    </xf>
    <xf numFmtId="0" fontId="7" fillId="2" borderId="17" xfId="0" applyFont="1" applyFill="1" applyBorder="1" applyAlignment="1">
      <alignment vertical="center"/>
    </xf>
    <xf numFmtId="0" fontId="7" fillId="2" borderId="18" xfId="0" applyFont="1" applyFill="1" applyBorder="1" applyAlignment="1">
      <alignment vertical="center"/>
    </xf>
    <xf numFmtId="4" fontId="7" fillId="2" borderId="1" xfId="0" applyNumberFormat="1" applyFont="1" applyFill="1" applyBorder="1" applyAlignment="1">
      <alignment vertical="center"/>
    </xf>
    <xf numFmtId="4" fontId="7" fillId="2" borderId="17" xfId="0" applyNumberFormat="1" applyFont="1" applyFill="1" applyBorder="1" applyAlignment="1">
      <alignment vertical="center"/>
    </xf>
    <xf numFmtId="4" fontId="7" fillId="2" borderId="13" xfId="0" applyNumberFormat="1" applyFont="1" applyFill="1" applyBorder="1" applyAlignment="1">
      <alignment vertical="center"/>
    </xf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vertical="center"/>
    </xf>
    <xf numFmtId="0" fontId="7" fillId="3" borderId="5" xfId="0" applyFont="1" applyFill="1" applyBorder="1" applyAlignment="1">
      <alignment vertical="center"/>
    </xf>
    <xf numFmtId="0" fontId="7" fillId="3" borderId="6" xfId="0" applyFont="1" applyFill="1" applyBorder="1" applyAlignment="1">
      <alignment vertical="center"/>
    </xf>
    <xf numFmtId="0" fontId="7" fillId="3" borderId="24" xfId="0" applyFont="1" applyFill="1" applyBorder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8" fillId="3" borderId="10" xfId="0" applyFont="1" applyFill="1" applyBorder="1" applyAlignment="1">
      <alignment vertical="center"/>
    </xf>
    <xf numFmtId="0" fontId="7" fillId="3" borderId="11" xfId="0" applyFont="1" applyFill="1" applyBorder="1" applyAlignment="1">
      <alignment vertical="center"/>
    </xf>
    <xf numFmtId="0" fontId="7" fillId="3" borderId="25" xfId="0" applyFont="1" applyFill="1" applyBorder="1" applyAlignment="1">
      <alignment vertical="center"/>
    </xf>
    <xf numFmtId="0" fontId="7" fillId="3" borderId="34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4" fontId="7" fillId="3" borderId="29" xfId="0" applyNumberFormat="1" applyFont="1" applyFill="1" applyBorder="1" applyAlignment="1">
      <alignment horizontal="center" vertical="center" wrapText="1"/>
    </xf>
    <xf numFmtId="4" fontId="8" fillId="0" borderId="23" xfId="0" applyNumberFormat="1" applyFont="1" applyBorder="1" applyAlignment="1" applyProtection="1">
      <alignment vertical="center" wrapText="1"/>
      <protection locked="0"/>
    </xf>
    <xf numFmtId="4" fontId="8" fillId="0" borderId="19" xfId="0" applyNumberFormat="1" applyFont="1" applyBorder="1" applyAlignment="1" applyProtection="1">
      <alignment vertical="center" wrapText="1"/>
      <protection locked="0"/>
    </xf>
    <xf numFmtId="4" fontId="7" fillId="2" borderId="19" xfId="0" applyNumberFormat="1" applyFont="1" applyFill="1" applyBorder="1" applyAlignment="1" applyProtection="1">
      <alignment vertical="center" wrapText="1"/>
      <protection hidden="1"/>
    </xf>
    <xf numFmtId="0" fontId="7" fillId="0" borderId="19" xfId="0" applyFont="1" applyBorder="1" applyAlignment="1" applyProtection="1">
      <alignment horizontal="center" vertical="center" wrapText="1"/>
      <protection hidden="1"/>
    </xf>
    <xf numFmtId="4" fontId="7" fillId="0" borderId="19" xfId="0" applyNumberFormat="1" applyFont="1" applyBorder="1" applyAlignment="1" applyProtection="1">
      <alignment horizontal="center" vertical="center" wrapText="1"/>
      <protection hidden="1"/>
    </xf>
    <xf numFmtId="4" fontId="7" fillId="0" borderId="19" xfId="0" applyNumberFormat="1" applyFont="1" applyBorder="1" applyAlignment="1" applyProtection="1">
      <alignment vertical="center" wrapText="1"/>
      <protection locked="0"/>
    </xf>
    <xf numFmtId="4" fontId="7" fillId="0" borderId="22" xfId="0" applyNumberFormat="1" applyFont="1" applyBorder="1" applyAlignment="1" applyProtection="1">
      <alignment vertical="center" wrapText="1"/>
      <protection hidden="1"/>
    </xf>
    <xf numFmtId="0" fontId="8" fillId="0" borderId="0" xfId="0" applyFont="1" applyAlignment="1">
      <alignment wrapText="1"/>
    </xf>
    <xf numFmtId="4" fontId="8" fillId="0" borderId="4" xfId="0" applyNumberFormat="1" applyFont="1" applyBorder="1" applyAlignment="1" applyProtection="1">
      <alignment vertical="center"/>
      <protection locked="0"/>
    </xf>
    <xf numFmtId="4" fontId="8" fillId="0" borderId="2" xfId="0" applyNumberFormat="1" applyFont="1" applyBorder="1" applyAlignment="1" applyProtection="1">
      <alignment vertical="center"/>
      <protection locked="0"/>
    </xf>
    <xf numFmtId="4" fontId="7" fillId="0" borderId="2" xfId="0" applyNumberFormat="1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 applyProtection="1">
      <alignment vertical="center"/>
      <protection hidden="1"/>
    </xf>
    <xf numFmtId="4" fontId="8" fillId="0" borderId="12" xfId="0" applyNumberFormat="1" applyFont="1" applyBorder="1" applyAlignment="1" applyProtection="1">
      <alignment vertical="center"/>
      <protection locked="0"/>
    </xf>
    <xf numFmtId="4" fontId="8" fillId="0" borderId="1" xfId="0" applyNumberFormat="1" applyFont="1" applyBorder="1" applyAlignment="1" applyProtection="1">
      <alignment vertical="center"/>
      <protection locked="0"/>
    </xf>
    <xf numFmtId="4" fontId="7" fillId="2" borderId="29" xfId="0" applyNumberFormat="1" applyFont="1" applyFill="1" applyBorder="1" applyAlignment="1" applyProtection="1">
      <alignment vertical="center" wrapText="1"/>
      <protection hidden="1"/>
    </xf>
    <xf numFmtId="0" fontId="7" fillId="0" borderId="29" xfId="0" applyFont="1" applyBorder="1" applyAlignment="1" applyProtection="1">
      <alignment horizontal="center" vertical="center" wrapText="1"/>
      <protection hidden="1"/>
    </xf>
    <xf numFmtId="4" fontId="7" fillId="0" borderId="29" xfId="0" applyNumberFormat="1" applyFont="1" applyBorder="1" applyAlignment="1" applyProtection="1">
      <alignment horizontal="center" vertical="center" wrapText="1"/>
      <protection hidden="1"/>
    </xf>
    <xf numFmtId="4" fontId="7" fillId="0" borderId="1" xfId="0" applyNumberFormat="1" applyFont="1" applyBorder="1" applyAlignment="1" applyProtection="1">
      <alignment vertical="center"/>
      <protection locked="0"/>
    </xf>
    <xf numFmtId="4" fontId="7" fillId="0" borderId="13" xfId="0" applyNumberFormat="1" applyFont="1" applyBorder="1" applyAlignment="1" applyProtection="1">
      <alignment vertical="center"/>
      <protection hidden="1"/>
    </xf>
    <xf numFmtId="0" fontId="4" fillId="4" borderId="1" xfId="0" applyFont="1" applyFill="1" applyBorder="1" applyAlignment="1">
      <alignment horizontal="center" vertical="center"/>
    </xf>
    <xf numFmtId="0" fontId="4" fillId="5" borderId="30" xfId="0" applyFont="1" applyFill="1" applyBorder="1" applyAlignment="1" applyProtection="1">
      <alignment horizontal="center" vertical="center"/>
      <protection hidden="1"/>
    </xf>
    <xf numFmtId="4" fontId="3" fillId="0" borderId="19" xfId="0" applyNumberFormat="1" applyFont="1" applyBorder="1" applyAlignment="1" applyProtection="1">
      <alignment vertical="center"/>
      <protection locked="0"/>
    </xf>
    <xf numFmtId="4" fontId="6" fillId="4" borderId="22" xfId="0" applyNumberFormat="1" applyFont="1" applyFill="1" applyBorder="1" applyAlignment="1" applyProtection="1">
      <alignment vertical="center"/>
      <protection hidden="1"/>
    </xf>
    <xf numFmtId="4" fontId="6" fillId="4" borderId="20" xfId="0" applyNumberFormat="1" applyFont="1" applyFill="1" applyBorder="1" applyAlignment="1" applyProtection="1">
      <alignment vertical="center"/>
      <protection hidden="1"/>
    </xf>
    <xf numFmtId="4" fontId="6" fillId="4" borderId="1" xfId="0" applyNumberFormat="1" applyFont="1" applyFill="1" applyBorder="1" applyAlignment="1" applyProtection="1">
      <alignment vertical="center"/>
      <protection hidden="1"/>
    </xf>
    <xf numFmtId="4" fontId="6" fillId="4" borderId="13" xfId="0" applyNumberFormat="1" applyFont="1" applyFill="1" applyBorder="1" applyAlignment="1" applyProtection="1">
      <alignment vertical="center"/>
      <protection hidden="1"/>
    </xf>
    <xf numFmtId="0" fontId="5" fillId="0" borderId="0" xfId="0" applyFont="1" applyFill="1" applyBorder="1"/>
    <xf numFmtId="0" fontId="8" fillId="8" borderId="2" xfId="0" applyFont="1" applyFill="1" applyBorder="1" applyAlignment="1">
      <alignment vertical="center"/>
    </xf>
    <xf numFmtId="0" fontId="5" fillId="8" borderId="2" xfId="0" applyFont="1" applyFill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0" fillId="0" borderId="0" xfId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4" fillId="4" borderId="12" xfId="0" applyFont="1" applyFill="1" applyBorder="1" applyAlignment="1">
      <alignment horizontal="center" vertical="center"/>
    </xf>
    <xf numFmtId="4" fontId="3" fillId="0" borderId="23" xfId="0" applyNumberFormat="1" applyFont="1" applyBorder="1" applyAlignment="1" applyProtection="1">
      <alignment vertical="center"/>
      <protection locked="0"/>
    </xf>
    <xf numFmtId="4" fontId="3" fillId="0" borderId="4" xfId="0" applyNumberFormat="1" applyFont="1" applyBorder="1" applyAlignment="1" applyProtection="1">
      <alignment vertical="center"/>
      <protection locked="0"/>
    </xf>
    <xf numFmtId="4" fontId="6" fillId="4" borderId="12" xfId="0" applyNumberFormat="1" applyFont="1" applyFill="1" applyBorder="1" applyAlignment="1" applyProtection="1">
      <alignment vertical="center"/>
      <protection hidden="1"/>
    </xf>
    <xf numFmtId="0" fontId="4" fillId="4" borderId="40" xfId="0" applyFont="1" applyFill="1" applyBorder="1" applyAlignment="1">
      <alignment horizontal="center" vertical="center"/>
    </xf>
    <xf numFmtId="0" fontId="15" fillId="0" borderId="0" xfId="4" applyFont="1" applyProtection="1"/>
    <xf numFmtId="0" fontId="16" fillId="0" borderId="0" xfId="4" applyFont="1" applyProtection="1"/>
    <xf numFmtId="4" fontId="16" fillId="0" borderId="0" xfId="4" applyNumberFormat="1" applyFont="1" applyProtection="1"/>
    <xf numFmtId="164" fontId="16" fillId="0" borderId="0" xfId="4" applyNumberFormat="1" applyFont="1" applyProtection="1"/>
    <xf numFmtId="165" fontId="16" fillId="0" borderId="0" xfId="4" applyNumberFormat="1" applyFont="1" applyProtection="1"/>
    <xf numFmtId="49" fontId="18" fillId="0" borderId="0" xfId="5" applyNumberFormat="1" applyFont="1"/>
    <xf numFmtId="0" fontId="18" fillId="0" borderId="0" xfId="5" applyFont="1"/>
    <xf numFmtId="49" fontId="16" fillId="0" borderId="0" xfId="4" applyNumberFormat="1" applyFont="1" applyProtection="1"/>
    <xf numFmtId="49" fontId="19" fillId="0" borderId="0" xfId="5" applyNumberFormat="1" applyFont="1"/>
    <xf numFmtId="0" fontId="19" fillId="0" borderId="0" xfId="5" applyFont="1"/>
    <xf numFmtId="49" fontId="16" fillId="0" borderId="0" xfId="4" applyNumberFormat="1" applyFont="1" applyAlignment="1" applyProtection="1">
      <alignment horizontal="center"/>
    </xf>
    <xf numFmtId="49" fontId="16" fillId="0" borderId="0" xfId="4" applyNumberFormat="1" applyFont="1" applyAlignment="1" applyProtection="1"/>
    <xf numFmtId="0" fontId="20" fillId="0" borderId="0" xfId="4" applyFont="1" applyProtection="1"/>
    <xf numFmtId="0" fontId="16" fillId="0" borderId="41" xfId="4" applyFont="1" applyBorder="1" applyAlignment="1" applyProtection="1">
      <alignment horizontal="center"/>
    </xf>
    <xf numFmtId="0" fontId="16" fillId="0" borderId="42" xfId="4" applyFont="1" applyBorder="1" applyAlignment="1" applyProtection="1">
      <alignment horizontal="centerContinuous"/>
    </xf>
    <xf numFmtId="0" fontId="16" fillId="0" borderId="4" xfId="4" applyFont="1" applyBorder="1" applyAlignment="1" applyProtection="1">
      <alignment horizontal="centerContinuous"/>
    </xf>
    <xf numFmtId="0" fontId="16" fillId="0" borderId="3" xfId="4" applyFont="1" applyBorder="1" applyAlignment="1" applyProtection="1">
      <alignment horizontal="centerContinuous"/>
    </xf>
    <xf numFmtId="0" fontId="16" fillId="0" borderId="43" xfId="4" applyNumberFormat="1" applyFont="1" applyBorder="1" applyAlignment="1" applyProtection="1">
      <alignment horizontal="center"/>
    </xf>
    <xf numFmtId="0" fontId="16" fillId="0" borderId="41" xfId="4" applyNumberFormat="1" applyFont="1" applyBorder="1" applyAlignment="1" applyProtection="1">
      <alignment horizontal="center"/>
    </xf>
    <xf numFmtId="0" fontId="21" fillId="0" borderId="0" xfId="4" applyFont="1" applyAlignment="1" applyProtection="1">
      <alignment horizontal="center"/>
      <protection locked="0"/>
    </xf>
    <xf numFmtId="0" fontId="16" fillId="0" borderId="0" xfId="4" applyFont="1" applyAlignment="1" applyProtection="1">
      <alignment horizontal="center"/>
    </xf>
    <xf numFmtId="49" fontId="16" fillId="0" borderId="0" xfId="4" applyNumberFormat="1" applyFont="1" applyAlignment="1" applyProtection="1">
      <alignment horizontal="left"/>
    </xf>
    <xf numFmtId="0" fontId="16" fillId="0" borderId="19" xfId="4" applyFont="1" applyBorder="1" applyAlignment="1" applyProtection="1">
      <alignment horizontal="center"/>
    </xf>
    <xf numFmtId="0" fontId="16" fillId="0" borderId="19" xfId="4" applyFont="1" applyBorder="1" applyAlignment="1" applyProtection="1">
      <alignment horizontal="center" vertical="center"/>
    </xf>
    <xf numFmtId="0" fontId="16" fillId="0" borderId="23" xfId="4" applyFont="1" applyBorder="1" applyAlignment="1" applyProtection="1">
      <alignment horizontal="center"/>
    </xf>
    <xf numFmtId="0" fontId="16" fillId="0" borderId="23" xfId="4" applyNumberFormat="1" applyFont="1" applyBorder="1" applyAlignment="1" applyProtection="1">
      <alignment horizontal="center"/>
    </xf>
    <xf numFmtId="0" fontId="16" fillId="0" borderId="19" xfId="4" applyNumberFormat="1" applyFont="1" applyBorder="1" applyAlignment="1" applyProtection="1">
      <alignment horizontal="center"/>
    </xf>
    <xf numFmtId="49" fontId="16" fillId="0" borderId="0" xfId="4" applyNumberFormat="1" applyFont="1" applyAlignment="1" applyProtection="1">
      <alignment horizontal="left" vertical="top"/>
    </xf>
    <xf numFmtId="49" fontId="16" fillId="0" borderId="0" xfId="4" applyNumberFormat="1" applyFont="1" applyAlignment="1" applyProtection="1">
      <alignment horizontal="center" vertical="top"/>
    </xf>
    <xf numFmtId="49" fontId="16" fillId="0" borderId="0" xfId="4" applyNumberFormat="1" applyFont="1" applyAlignment="1" applyProtection="1">
      <alignment vertical="top"/>
    </xf>
    <xf numFmtId="49" fontId="16" fillId="0" borderId="0" xfId="4" applyNumberFormat="1" applyFont="1" applyAlignment="1" applyProtection="1">
      <alignment horizontal="left" vertical="top" wrapText="1"/>
    </xf>
    <xf numFmtId="165" fontId="16" fillId="0" borderId="0" xfId="4" applyNumberFormat="1" applyFont="1" applyAlignment="1" applyProtection="1">
      <alignment vertical="top"/>
    </xf>
    <xf numFmtId="4" fontId="16" fillId="0" borderId="0" xfId="4" applyNumberFormat="1" applyFont="1" applyAlignment="1" applyProtection="1">
      <alignment horizontal="center" vertical="top"/>
    </xf>
    <xf numFmtId="4" fontId="16" fillId="0" borderId="0" xfId="4" applyNumberFormat="1" applyFont="1" applyAlignment="1" applyProtection="1">
      <alignment vertical="top"/>
    </xf>
    <xf numFmtId="164" fontId="16" fillId="0" borderId="0" xfId="4" applyNumberFormat="1" applyFont="1" applyAlignment="1" applyProtection="1">
      <alignment vertical="top"/>
    </xf>
    <xf numFmtId="0" fontId="16" fillId="0" borderId="0" xfId="4" applyFont="1" applyAlignment="1" applyProtection="1">
      <alignment vertical="top"/>
    </xf>
    <xf numFmtId="0" fontId="16" fillId="0" borderId="0" xfId="4" applyFont="1" applyAlignment="1" applyProtection="1">
      <alignment horizontal="center" vertical="top"/>
    </xf>
    <xf numFmtId="165" fontId="16" fillId="0" borderId="0" xfId="4" applyNumberFormat="1" applyFont="1" applyAlignment="1" applyProtection="1">
      <alignment horizontal="right" vertical="top"/>
    </xf>
    <xf numFmtId="166" fontId="16" fillId="0" borderId="0" xfId="4" applyNumberFormat="1" applyFont="1" applyAlignment="1" applyProtection="1">
      <alignment horizontal="center" vertical="top"/>
    </xf>
    <xf numFmtId="165" fontId="16" fillId="0" borderId="0" xfId="4" applyNumberFormat="1" applyFont="1" applyAlignment="1" applyProtection="1">
      <alignment horizontal="left" vertical="top"/>
    </xf>
    <xf numFmtId="165" fontId="16" fillId="0" borderId="0" xfId="4" applyNumberFormat="1" applyFont="1" applyAlignment="1" applyProtection="1">
      <alignment horizontal="center" vertical="top"/>
    </xf>
    <xf numFmtId="165" fontId="22" fillId="0" borderId="0" xfId="4" applyNumberFormat="1" applyFont="1" applyAlignment="1">
      <alignment wrapText="1"/>
    </xf>
    <xf numFmtId="0" fontId="16" fillId="0" borderId="0" xfId="4" applyFont="1" applyAlignment="1" applyProtection="1">
      <alignment horizontal="left" vertical="top"/>
    </xf>
    <xf numFmtId="0" fontId="16" fillId="0" borderId="0" xfId="4" applyFont="1" applyAlignment="1" applyProtection="1">
      <alignment horizontal="right" vertical="top"/>
    </xf>
    <xf numFmtId="0" fontId="15" fillId="0" borderId="0" xfId="4" applyFont="1" applyAlignment="1" applyProtection="1">
      <alignment horizontal="left" vertical="top"/>
    </xf>
    <xf numFmtId="0" fontId="8" fillId="8" borderId="0" xfId="0" applyFont="1" applyFill="1"/>
    <xf numFmtId="0" fontId="7" fillId="3" borderId="35" xfId="0" applyFont="1" applyFill="1" applyBorder="1" applyAlignment="1">
      <alignment horizontal="left" vertical="center"/>
    </xf>
    <xf numFmtId="0" fontId="7" fillId="3" borderId="18" xfId="0" applyFont="1" applyFill="1" applyBorder="1" applyAlignment="1">
      <alignment horizontal="left" vertical="center"/>
    </xf>
    <xf numFmtId="49" fontId="8" fillId="0" borderId="0" xfId="0" applyNumberFormat="1" applyFont="1"/>
    <xf numFmtId="49" fontId="8" fillId="0" borderId="2" xfId="0" applyNumberFormat="1" applyFont="1" applyBorder="1" applyAlignment="1">
      <alignment horizontal="center" vertical="center"/>
    </xf>
    <xf numFmtId="0" fontId="7" fillId="3" borderId="29" xfId="0" applyFont="1" applyFill="1" applyBorder="1" applyAlignment="1" applyProtection="1">
      <alignment horizontal="center" vertical="center"/>
    </xf>
    <xf numFmtId="167" fontId="8" fillId="0" borderId="19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Font="1" applyAlignment="1">
      <alignment vertical="center"/>
    </xf>
    <xf numFmtId="0" fontId="0" fillId="0" borderId="0" xfId="0" applyFont="1"/>
    <xf numFmtId="0" fontId="23" fillId="0" borderId="0" xfId="0" applyFont="1" applyAlignment="1">
      <alignment vertical="center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0" xfId="0" applyFont="1" applyFill="1" applyAlignment="1">
      <alignment vertical="center"/>
    </xf>
    <xf numFmtId="0" fontId="7" fillId="8" borderId="2" xfId="0" applyFont="1" applyFill="1" applyBorder="1" applyAlignment="1">
      <alignment vertical="center"/>
    </xf>
    <xf numFmtId="0" fontId="0" fillId="0" borderId="2" xfId="0" applyFill="1" applyBorder="1" applyProtection="1">
      <protection locked="0"/>
    </xf>
    <xf numFmtId="0" fontId="7" fillId="0" borderId="2" xfId="0" applyFont="1" applyBorder="1" applyAlignment="1" applyProtection="1">
      <alignment vertical="center" wrapText="1"/>
      <protection locked="0"/>
    </xf>
    <xf numFmtId="10" fontId="7" fillId="0" borderId="0" xfId="0" applyNumberFormat="1" applyFont="1" applyAlignment="1" applyProtection="1">
      <alignment vertical="center"/>
      <protection hidden="1"/>
    </xf>
    <xf numFmtId="0" fontId="7" fillId="9" borderId="0" xfId="0" applyFont="1" applyFill="1"/>
    <xf numFmtId="4" fontId="8" fillId="0" borderId="0" xfId="0" applyNumberFormat="1" applyFont="1" applyBorder="1" applyAlignment="1" applyProtection="1">
      <alignment vertical="center"/>
      <protection locked="0"/>
    </xf>
    <xf numFmtId="0" fontId="8" fillId="0" borderId="0" xfId="0" applyFont="1" applyFill="1" applyBorder="1" applyAlignment="1">
      <alignment horizontal="left" vertical="center" wrapText="1"/>
    </xf>
    <xf numFmtId="4" fontId="7" fillId="0" borderId="0" xfId="0" applyNumberFormat="1" applyFont="1" applyFill="1" applyBorder="1" applyAlignment="1" applyProtection="1">
      <alignment vertical="center"/>
      <protection hidden="1"/>
    </xf>
    <xf numFmtId="0" fontId="8" fillId="0" borderId="0" xfId="0" applyFont="1" applyAlignment="1">
      <alignment vertical="center"/>
    </xf>
    <xf numFmtId="0" fontId="0" fillId="0" borderId="0" xfId="0" applyFill="1"/>
    <xf numFmtId="4" fontId="7" fillId="0" borderId="0" xfId="0" applyNumberFormat="1" applyFont="1" applyBorder="1" applyAlignment="1" applyProtection="1">
      <alignment vertical="center"/>
      <protection hidden="1"/>
    </xf>
    <xf numFmtId="4" fontId="0" fillId="0" borderId="0" xfId="0" applyNumberFormat="1"/>
    <xf numFmtId="0" fontId="8" fillId="8" borderId="0" xfId="0" applyFont="1" applyFill="1" applyAlignment="1">
      <alignment vertical="center"/>
    </xf>
    <xf numFmtId="0" fontId="0" fillId="8" borderId="0" xfId="0" applyFill="1" applyAlignment="1">
      <alignment vertical="center"/>
    </xf>
    <xf numFmtId="0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center" vertical="center" wrapText="1"/>
      <protection hidden="1"/>
    </xf>
    <xf numFmtId="0" fontId="7" fillId="8" borderId="0" xfId="0" applyFont="1" applyFill="1" applyAlignment="1">
      <alignment horizontal="center" vertical="center"/>
    </xf>
    <xf numFmtId="0" fontId="8" fillId="0" borderId="0" xfId="0" applyFont="1" applyAlignment="1" applyProtection="1">
      <alignment vertical="center" wrapText="1"/>
      <protection locked="0"/>
    </xf>
    <xf numFmtId="4" fontId="8" fillId="0" borderId="0" xfId="0" applyNumberFormat="1" applyFont="1" applyAlignment="1" applyProtection="1">
      <alignment vertical="center" wrapText="1"/>
      <protection locked="0"/>
    </xf>
    <xf numFmtId="0" fontId="8" fillId="0" borderId="0" xfId="0" applyFont="1" applyAlignment="1" applyProtection="1">
      <alignment vertical="center"/>
      <protection locked="0"/>
    </xf>
    <xf numFmtId="4" fontId="8" fillId="0" borderId="0" xfId="0" applyNumberFormat="1" applyFont="1" applyAlignment="1">
      <alignment vertical="center"/>
    </xf>
    <xf numFmtId="0" fontId="5" fillId="0" borderId="23" xfId="0" applyFont="1" applyBorder="1" applyAlignment="1" applyProtection="1">
      <alignment horizontal="center" vertical="center" wrapText="1"/>
      <protection locked="0"/>
    </xf>
    <xf numFmtId="0" fontId="5" fillId="0" borderId="23" xfId="0" applyFont="1" applyBorder="1" applyAlignment="1" applyProtection="1">
      <alignment horizontal="left" vertical="center" wrapText="1"/>
      <protection locked="0"/>
    </xf>
    <xf numFmtId="0" fontId="5" fillId="0" borderId="34" xfId="0" applyFont="1" applyBorder="1" applyAlignment="1" applyProtection="1">
      <alignment horizontal="left" vertical="center" wrapText="1"/>
      <protection locked="0"/>
    </xf>
    <xf numFmtId="0" fontId="4" fillId="6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 applyProtection="1">
      <alignment horizontal="center" vertical="center"/>
      <protection hidden="1"/>
    </xf>
    <xf numFmtId="0" fontId="8" fillId="10" borderId="0" xfId="0" applyFont="1" applyFill="1"/>
    <xf numFmtId="0" fontId="12" fillId="3" borderId="36" xfId="0" applyFont="1" applyFill="1" applyBorder="1" applyAlignment="1">
      <alignment horizontal="center" vertical="center" wrapText="1"/>
    </xf>
    <xf numFmtId="0" fontId="12" fillId="3" borderId="37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 applyProtection="1">
      <alignment horizontal="center" vertical="center"/>
      <protection hidden="1"/>
    </xf>
    <xf numFmtId="0" fontId="2" fillId="0" borderId="44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49" fontId="8" fillId="0" borderId="19" xfId="0" applyNumberFormat="1" applyFont="1" applyBorder="1" applyAlignment="1">
      <alignment horizontal="center" vertical="center"/>
    </xf>
    <xf numFmtId="0" fontId="7" fillId="3" borderId="10" xfId="0" applyFont="1" applyFill="1" applyBorder="1" applyAlignment="1">
      <alignment vertical="center"/>
    </xf>
    <xf numFmtId="167" fontId="8" fillId="0" borderId="0" xfId="0" applyNumberFormat="1" applyFont="1" applyAlignment="1">
      <alignment horizontal="center" vertical="center" wrapText="1"/>
    </xf>
    <xf numFmtId="4" fontId="8" fillId="0" borderId="0" xfId="0" applyNumberFormat="1" applyFont="1" applyAlignment="1">
      <alignment vertical="center" wrapText="1"/>
    </xf>
    <xf numFmtId="10" fontId="8" fillId="7" borderId="0" xfId="0" applyNumberFormat="1" applyFont="1" applyFill="1"/>
    <xf numFmtId="0" fontId="12" fillId="3" borderId="36" xfId="0" applyFont="1" applyFill="1" applyBorder="1" applyAlignment="1">
      <alignment horizontal="center" vertical="center" wrapText="1"/>
    </xf>
    <xf numFmtId="0" fontId="12" fillId="3" borderId="37" xfId="0" applyFont="1" applyFill="1" applyBorder="1" applyAlignment="1">
      <alignment horizontal="center" vertical="center" wrapText="1"/>
    </xf>
    <xf numFmtId="0" fontId="8" fillId="0" borderId="19" xfId="0" applyFont="1" applyBorder="1" applyAlignment="1" applyProtection="1">
      <alignment horizontal="left" vertical="center" wrapText="1"/>
      <protection locked="0"/>
    </xf>
    <xf numFmtId="0" fontId="7" fillId="3" borderId="14" xfId="0" applyFont="1" applyFill="1" applyBorder="1" applyAlignment="1">
      <alignment horizontal="left" vertical="center"/>
    </xf>
    <xf numFmtId="0" fontId="7" fillId="3" borderId="15" xfId="0" applyFont="1" applyFill="1" applyBorder="1" applyAlignment="1">
      <alignment horizontal="left" vertical="center"/>
    </xf>
    <xf numFmtId="0" fontId="7" fillId="3" borderId="35" xfId="0" applyFont="1" applyFill="1" applyBorder="1" applyAlignment="1">
      <alignment horizontal="left" vertical="center"/>
    </xf>
    <xf numFmtId="0" fontId="7" fillId="3" borderId="21" xfId="0" applyFont="1" applyFill="1" applyBorder="1" applyAlignment="1">
      <alignment horizontal="left" vertical="center"/>
    </xf>
    <xf numFmtId="0" fontId="7" fillId="3" borderId="17" xfId="0" applyFont="1" applyFill="1" applyBorder="1" applyAlignment="1">
      <alignment horizontal="left" vertical="center"/>
    </xf>
    <xf numFmtId="0" fontId="7" fillId="3" borderId="18" xfId="0" applyFont="1" applyFill="1" applyBorder="1" applyAlignment="1">
      <alignment horizontal="left" vertical="center"/>
    </xf>
    <xf numFmtId="0" fontId="8" fillId="0" borderId="0" xfId="0" applyFont="1" applyFill="1" applyBorder="1" applyAlignment="1" applyProtection="1">
      <alignment horizontal="left" vertical="center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>
      <alignment horizontal="center" vertical="center"/>
    </xf>
    <xf numFmtId="0" fontId="6" fillId="3" borderId="36" xfId="0" applyFont="1" applyFill="1" applyBorder="1" applyAlignment="1">
      <alignment horizontal="center" vertical="center"/>
    </xf>
    <xf numFmtId="0" fontId="6" fillId="3" borderId="37" xfId="0" applyFont="1" applyFill="1" applyBorder="1" applyAlignment="1">
      <alignment horizontal="center" vertical="center"/>
    </xf>
    <xf numFmtId="0" fontId="6" fillId="3" borderId="36" xfId="0" applyFont="1" applyFill="1" applyBorder="1" applyAlignment="1">
      <alignment horizontal="center" vertical="center" wrapText="1"/>
    </xf>
    <xf numFmtId="0" fontId="6" fillId="3" borderId="37" xfId="0" applyFont="1" applyFill="1" applyBorder="1" applyAlignment="1">
      <alignment horizontal="center" vertical="center" wrapText="1"/>
    </xf>
    <xf numFmtId="10" fontId="4" fillId="6" borderId="2" xfId="0" applyNumberFormat="1" applyFont="1" applyFill="1" applyBorder="1" applyAlignment="1" applyProtection="1">
      <alignment horizontal="center" vertical="center"/>
      <protection hidden="1"/>
    </xf>
    <xf numFmtId="4" fontId="4" fillId="6" borderId="2" xfId="0" applyNumberFormat="1" applyFont="1" applyFill="1" applyBorder="1" applyAlignment="1" applyProtection="1">
      <alignment horizontal="center" vertical="center"/>
      <protection hidden="1"/>
    </xf>
    <xf numFmtId="0" fontId="4" fillId="6" borderId="2" xfId="0" applyFont="1" applyFill="1" applyBorder="1" applyAlignment="1">
      <alignment horizontal="center" vertical="center"/>
    </xf>
    <xf numFmtId="10" fontId="5" fillId="5" borderId="2" xfId="0" applyNumberFormat="1" applyFont="1" applyFill="1" applyBorder="1" applyAlignment="1" applyProtection="1">
      <alignment horizontal="center" vertical="center"/>
      <protection hidden="1"/>
    </xf>
    <xf numFmtId="4" fontId="5" fillId="5" borderId="2" xfId="0" applyNumberFormat="1" applyFont="1" applyFill="1" applyBorder="1" applyAlignment="1" applyProtection="1">
      <alignment horizontal="center" vertical="center"/>
      <protection hidden="1"/>
    </xf>
    <xf numFmtId="4" fontId="5" fillId="0" borderId="2" xfId="0" applyNumberFormat="1" applyFont="1" applyFill="1" applyBorder="1" applyAlignment="1" applyProtection="1">
      <alignment horizontal="center" vertical="center"/>
      <protection locked="0"/>
    </xf>
    <xf numFmtId="0" fontId="4" fillId="5" borderId="2" xfId="0" applyFont="1" applyFill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left" vertical="center" wrapText="1"/>
      <protection hidden="1"/>
    </xf>
    <xf numFmtId="0" fontId="5" fillId="0" borderId="2" xfId="0" applyFont="1" applyBorder="1" applyAlignment="1" applyProtection="1">
      <alignment horizontal="left" vertical="center"/>
      <protection hidden="1"/>
    </xf>
    <xf numFmtId="0" fontId="4" fillId="5" borderId="41" xfId="0" applyFont="1" applyFill="1" applyBorder="1" applyAlignment="1" applyProtection="1">
      <alignment horizontal="center" vertical="center"/>
      <protection hidden="1"/>
    </xf>
    <xf numFmtId="0" fontId="4" fillId="5" borderId="44" xfId="0" applyFont="1" applyFill="1" applyBorder="1" applyAlignment="1" applyProtection="1">
      <alignment horizontal="center" vertical="center"/>
      <protection hidden="1"/>
    </xf>
    <xf numFmtId="0" fontId="4" fillId="5" borderId="19" xfId="0" applyFont="1" applyFill="1" applyBorder="1" applyAlignment="1" applyProtection="1">
      <alignment horizontal="center" vertical="center"/>
      <protection hidden="1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39" xfId="0" applyFont="1" applyFill="1" applyBorder="1" applyAlignment="1">
      <alignment horizontal="center" vertical="center"/>
    </xf>
    <xf numFmtId="0" fontId="4" fillId="4" borderId="40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8" fillId="0" borderId="0" xfId="0" applyFont="1" applyFill="1" applyBorder="1" applyAlignment="1" applyProtection="1">
      <alignment horizontal="left" vertical="center"/>
      <protection hidden="1"/>
    </xf>
    <xf numFmtId="0" fontId="0" fillId="0" borderId="2" xfId="0" applyFill="1" applyBorder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3" fillId="0" borderId="0" xfId="0" applyFont="1" applyAlignment="1" applyProtection="1">
      <alignment horizontal="left" vertical="center"/>
      <protection hidden="1"/>
    </xf>
    <xf numFmtId="0" fontId="8" fillId="0" borderId="0" xfId="0" applyFont="1" applyFill="1" applyBorder="1" applyAlignment="1" applyProtection="1">
      <alignment horizontal="left" vertical="center" wrapText="1"/>
      <protection hidden="1"/>
    </xf>
    <xf numFmtId="0" fontId="7" fillId="0" borderId="0" xfId="0" applyFont="1" applyFill="1" applyBorder="1" applyAlignment="1" applyProtection="1">
      <alignment horizontal="left" vertical="center"/>
      <protection hidden="1"/>
    </xf>
  </cellXfs>
  <cellStyles count="7">
    <cellStyle name="Hypertextové prepojenie" xfId="1" builtinId="8"/>
    <cellStyle name="Normálna" xfId="0" builtinId="0"/>
    <cellStyle name="Normálna 2" xfId="2"/>
    <cellStyle name="Normálne 2" xfId="3"/>
    <cellStyle name="Normálne 2 2" xfId="6"/>
    <cellStyle name="Normálne 3" xfId="4"/>
    <cellStyle name="normálne_KLs" xfId="5"/>
  </cellStyles>
  <dxfs count="7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z val="10"/>
      </font>
      <numFmt numFmtId="0" formatCode="General"/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4" formatCode="#,##0.0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4" formatCode="#,##0.00"/>
      <alignment horizontal="general" vertical="center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uľka1" displayName="Tabuľka1" ref="A33:I1200" headerRowCount="0" totalsRowCount="1" headerRowDxfId="21">
  <tableColumns count="9">
    <tableColumn id="1" name="Stĺpec1" totalsRowLabel="Celková hodnota" headerRowDxfId="20" dataDxfId="19" totalsRowDxfId="18"/>
    <tableColumn id="2" name="Stĺpec2" headerRowDxfId="17" totalsRowDxfId="16"/>
    <tableColumn id="3" name="Stĺpec3" headerRowDxfId="15" totalsRowDxfId="14"/>
    <tableColumn id="4" name="Stĺpec4" totalsRowFunction="sum" headerRowDxfId="13" dataDxfId="12" totalsRowDxfId="11"/>
    <tableColumn id="5" name="Stĺpec5" headerRowDxfId="10" dataDxfId="9" totalsRowDxfId="8">
      <calculatedColumnFormula>IF(OR(B7="",B7="Vyberte typ prijímateľa"),"",IF(B7=N37,N29,IF(B7=N38,N28,IF(B7=N39,N30,""))))</calculatedColumnFormula>
    </tableColumn>
    <tableColumn id="7" name="Stĺpec9" headerRowDxfId="7" dataDxfId="6"/>
    <tableColumn id="6" name="Stĺpec6" headerRowDxfId="5" dataDxfId="4">
      <calculatedColumnFormula>IF($B$7=$N$37,"vyroba",IF($B$7=$N$38,"sluzby",""))</calculatedColumnFormula>
    </tableColumn>
    <tableColumn id="12" name="Stĺpec7" headerRowDxfId="3" dataDxfId="2">
      <calculatedColumnFormula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calculatedColumnFormula>
    </tableColumn>
    <tableColumn id="11" name="Stĺpec8" headerRowDxfId="1" dataDxfId="0">
      <calculatedColumnFormula>IF(Tabuľka1[[#This Row],[Stĺpec7]]="chyba",1,0)</calculatedColumnFormula>
    </tableColumn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Žiarivý okraj">
      <a:fillStyleLst>
        <a:solidFill>
          <a:schemeClr val="phClr"/>
        </a:solidFill>
        <a:solidFill>
          <a:schemeClr val="phClr">
            <a:tint val="55000"/>
          </a:schemeClr>
        </a:solidFill>
        <a:solidFill>
          <a:schemeClr val="phClr"/>
        </a:solidFill>
      </a:fillStyleLst>
      <a:lnStyleLst>
        <a:ln w="12700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25400" algn="bl" rotWithShape="0">
              <a:srgbClr val="000000">
                <a:alpha val="60000"/>
              </a:srgbClr>
            </a:outerShdw>
          </a:effectLst>
        </a:effectStyle>
        <a:effectStyle>
          <a:effectLst/>
          <a:scene3d>
            <a:camera prst="orthographicFront">
              <a:rot lat="0" lon="0" rev="0"/>
            </a:camera>
            <a:lightRig rig="brightRoom" dir="tl">
              <a:rot lat="0" lon="0" rev="1800000"/>
            </a:lightRig>
          </a:scene3d>
          <a:sp3d contourW="10160" prstMaterial="dkEdge">
            <a:bevelT w="38100" h="50800" prst="angle"/>
            <a:contourClr>
              <a:schemeClr val="phClr">
                <a:shade val="40000"/>
                <a:satMod val="15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pageSetUpPr fitToPage="1"/>
  </sheetPr>
  <dimension ref="A1:AD127"/>
  <sheetViews>
    <sheetView tabSelected="1" zoomScaleNormal="100" workbookViewId="0">
      <selection activeCell="AD1" sqref="V1:AD1048576"/>
    </sheetView>
  </sheetViews>
  <sheetFormatPr defaultRowHeight="12.75" x14ac:dyDescent="0.2"/>
  <cols>
    <col min="1" max="1" width="3.28515625" style="12" customWidth="1"/>
    <col min="2" max="3" width="12.7109375" style="12" customWidth="1"/>
    <col min="4" max="4" width="26.140625" style="12" customWidth="1"/>
    <col min="5" max="5" width="9.85546875" style="12" customWidth="1"/>
    <col min="6" max="6" width="10.140625" style="12" bestFit="1" customWidth="1"/>
    <col min="7" max="7" width="30.28515625" style="12" customWidth="1"/>
    <col min="8" max="8" width="9.140625" style="12" customWidth="1"/>
    <col min="9" max="9" width="10.5703125" style="12" customWidth="1"/>
    <col min="10" max="10" width="8.85546875" style="12" customWidth="1"/>
    <col min="11" max="11" width="11.7109375" style="12" customWidth="1"/>
    <col min="12" max="16" width="11" style="12" customWidth="1"/>
    <col min="17" max="18" width="11.7109375" style="12" customWidth="1"/>
    <col min="19" max="19" width="15" style="13" customWidth="1"/>
    <col min="20" max="20" width="10.85546875" style="12" customWidth="1"/>
    <col min="21" max="21" width="11.7109375" style="12" customWidth="1"/>
    <col min="22" max="22" width="13.7109375" style="12" hidden="1" customWidth="1"/>
    <col min="23" max="23" width="13.28515625" style="12" hidden="1" customWidth="1"/>
    <col min="24" max="24" width="19.5703125" style="12" hidden="1" customWidth="1"/>
    <col min="25" max="25" width="13.28515625" style="95" hidden="1" customWidth="1"/>
    <col min="26" max="26" width="69.28515625" style="12" hidden="1" customWidth="1"/>
    <col min="27" max="27" width="15.28515625" style="12" hidden="1" customWidth="1"/>
    <col min="28" max="28" width="9.140625" style="12" hidden="1" customWidth="1"/>
    <col min="29" max="29" width="11.42578125" style="95" hidden="1" customWidth="1"/>
    <col min="30" max="30" width="18.85546875" style="12" hidden="1" customWidth="1"/>
    <col min="31" max="32" width="9.140625" style="12" customWidth="1"/>
    <col min="33" max="16384" width="9.140625" style="12"/>
  </cols>
  <sheetData>
    <row r="1" spans="1:30" ht="15" x14ac:dyDescent="0.2">
      <c r="A1" s="10" t="s">
        <v>42</v>
      </c>
      <c r="B1" s="11"/>
      <c r="C1" s="11"/>
      <c r="U1" s="96"/>
      <c r="W1" s="14" t="s">
        <v>39</v>
      </c>
      <c r="X1" s="97"/>
      <c r="AA1" s="12" t="s">
        <v>220</v>
      </c>
    </row>
    <row r="2" spans="1:30" x14ac:dyDescent="0.2">
      <c r="A2" s="16" t="s">
        <v>0</v>
      </c>
      <c r="W2" s="98">
        <v>2022</v>
      </c>
      <c r="X2" s="97"/>
      <c r="AA2" s="12" t="s">
        <v>221</v>
      </c>
    </row>
    <row r="3" spans="1:30" ht="15" customHeight="1" x14ac:dyDescent="0.2">
      <c r="A3" s="16"/>
      <c r="L3" s="17"/>
      <c r="M3" s="207"/>
      <c r="N3" s="207"/>
      <c r="S3" s="17"/>
      <c r="T3" s="207"/>
      <c r="U3" s="207"/>
      <c r="W3" s="98">
        <v>2023</v>
      </c>
      <c r="X3" s="97"/>
      <c r="AA3" s="12" t="s">
        <v>217</v>
      </c>
    </row>
    <row r="4" spans="1:30" ht="15" customHeight="1" x14ac:dyDescent="0.2">
      <c r="A4" s="16"/>
      <c r="C4" s="93" t="s">
        <v>44</v>
      </c>
      <c r="D4" s="208"/>
      <c r="E4" s="208"/>
      <c r="F4" s="208"/>
      <c r="G4" s="208"/>
      <c r="H4" s="208"/>
      <c r="I4" s="208"/>
      <c r="J4" s="208"/>
      <c r="K4" s="208"/>
      <c r="L4" s="17"/>
      <c r="M4" s="207"/>
      <c r="N4" s="207"/>
      <c r="S4" s="17"/>
      <c r="T4" s="207"/>
      <c r="U4" s="207"/>
      <c r="W4" s="98">
        <v>2024</v>
      </c>
      <c r="X4" s="97"/>
      <c r="AA4" s="12" t="s">
        <v>218</v>
      </c>
    </row>
    <row r="5" spans="1:30" ht="15" customHeight="1" x14ac:dyDescent="0.2">
      <c r="A5" s="16"/>
      <c r="C5" s="93" t="s">
        <v>126</v>
      </c>
      <c r="D5" s="209"/>
      <c r="E5" s="209"/>
      <c r="F5" s="209"/>
      <c r="G5" s="209"/>
      <c r="H5" s="209"/>
      <c r="I5" s="209"/>
      <c r="J5" s="209"/>
      <c r="K5" s="209"/>
      <c r="L5" s="17"/>
      <c r="M5" s="207"/>
      <c r="N5" s="207"/>
      <c r="S5" s="17"/>
      <c r="T5" s="207"/>
      <c r="U5" s="207"/>
      <c r="W5" s="98">
        <v>2025</v>
      </c>
      <c r="X5" s="97"/>
      <c r="AA5" s="187" t="s">
        <v>222</v>
      </c>
    </row>
    <row r="6" spans="1:30" ht="15" hidden="1" customHeight="1" x14ac:dyDescent="0.2">
      <c r="A6" s="16"/>
      <c r="L6" s="149">
        <f>IF(AND(L16="",L11&gt;0),1,0)</f>
        <v>0</v>
      </c>
      <c r="M6" s="149">
        <f>IF(AND(M16="",M11&gt;0),1,0)</f>
        <v>0</v>
      </c>
      <c r="N6" s="149">
        <f>IF(AND(N16="",N11&gt;0),1,0)</f>
        <v>0</v>
      </c>
      <c r="O6" s="149">
        <f>IF(AND(O16="",O11&gt;0),1,0)</f>
        <v>0</v>
      </c>
      <c r="P6" s="149">
        <f>IF(AND(P16="",P11&gt;0),1,0)</f>
        <v>0</v>
      </c>
      <c r="S6" s="17"/>
      <c r="T6" s="207"/>
      <c r="U6" s="207"/>
      <c r="X6" s="97"/>
      <c r="AA6" s="12" t="s">
        <v>223</v>
      </c>
    </row>
    <row r="7" spans="1:30" x14ac:dyDescent="0.2">
      <c r="A7" s="16"/>
      <c r="F7" s="210" t="str">
        <f>IF(AND(SUM(L6:P6)&gt;0,OR(W16&gt;0,Y16&gt;0)),"v červenooznačených riadkoch a stĺpcoch sú nekorektne zadané údaje",IF(OR(W16&gt;0,Y16&gt;0),"v červenooznačených riadkoch sú nekorektne zadané údaje",IF(SUM(L6:P6)&gt;0,"v červenooznačených stĺpcoch sú nekorektne zadané údaje","")))</f>
        <v/>
      </c>
      <c r="G7" s="210"/>
      <c r="H7" s="210"/>
      <c r="I7" s="210"/>
      <c r="J7" s="210"/>
      <c r="L7" s="211"/>
      <c r="M7" s="211"/>
      <c r="N7" s="211"/>
      <c r="O7" s="211"/>
      <c r="X7" s="97"/>
      <c r="AA7" s="12" t="s">
        <v>224</v>
      </c>
    </row>
    <row r="8" spans="1:30" ht="13.5" thickBot="1" x14ac:dyDescent="0.25">
      <c r="X8" s="97"/>
    </row>
    <row r="9" spans="1:30" ht="20.100000000000001" customHeight="1" thickBot="1" x14ac:dyDescent="0.25">
      <c r="A9" s="201" t="s">
        <v>1</v>
      </c>
      <c r="B9" s="202"/>
      <c r="C9" s="202"/>
      <c r="D9" s="203"/>
      <c r="E9" s="150"/>
      <c r="F9" s="150"/>
      <c r="G9" s="18"/>
      <c r="H9" s="18"/>
      <c r="I9" s="19"/>
      <c r="J9" s="19"/>
      <c r="K9" s="19"/>
      <c r="L9" s="20"/>
      <c r="M9" s="20" t="str">
        <f>IF(OR(L10="vyberte rok",L10=""),"",L10)</f>
        <v/>
      </c>
      <c r="N9" s="21" t="str">
        <f>IF(M9="","","----")</f>
        <v/>
      </c>
      <c r="O9" s="22" t="str">
        <f>IF(OR(L10="vyberte rok",L10=""),"",MAXA(L10:P10))</f>
        <v/>
      </c>
      <c r="P9" s="19"/>
      <c r="Q9" s="19"/>
      <c r="R9" s="19"/>
      <c r="S9" s="19"/>
      <c r="T9" s="19"/>
      <c r="U9" s="23"/>
      <c r="W9" s="11"/>
      <c r="X9" s="11"/>
    </row>
    <row r="10" spans="1:30" ht="24.75" customHeight="1" thickBot="1" x14ac:dyDescent="0.25">
      <c r="A10" s="204"/>
      <c r="B10" s="205"/>
      <c r="C10" s="205"/>
      <c r="D10" s="206"/>
      <c r="E10" s="151"/>
      <c r="F10" s="151"/>
      <c r="G10" s="24"/>
      <c r="H10" s="24"/>
      <c r="I10" s="25"/>
      <c r="J10" s="25"/>
      <c r="K10" s="25"/>
      <c r="L10" s="26" t="s">
        <v>39</v>
      </c>
      <c r="M10" s="27" t="str">
        <f>IF(L10="vyberte rok","",IF(L10="","",IF(L10+1&gt;2025,"",SUM(L10+1))))</f>
        <v/>
      </c>
      <c r="N10" s="27" t="str">
        <f>IF(L10="vyberte rok","",IF(L10="","",IF(M10="","",IF(M10+1&gt;2025,"",SUM(M10+1)))))</f>
        <v/>
      </c>
      <c r="O10" s="27" t="str">
        <f>IF(L10="vyberte rok","",IF(L10="","",IF(N10="","",IF(N10+1&gt;2025,"",SUM(N10+1)))))</f>
        <v/>
      </c>
      <c r="P10" s="27" t="str">
        <f>IF(L10="vyberte rok","",IF(L10="","",IF(O10="","",IF(O10+1&gt;2025,"",SUM(O10+1)))))</f>
        <v/>
      </c>
      <c r="Q10" s="28" t="s">
        <v>38</v>
      </c>
      <c r="R10" s="25"/>
      <c r="S10" s="29"/>
      <c r="T10" s="28" t="s">
        <v>5</v>
      </c>
      <c r="U10" s="30" t="s">
        <v>43</v>
      </c>
      <c r="W10" s="11"/>
      <c r="X10" s="11"/>
    </row>
    <row r="11" spans="1:30" ht="20.100000000000001" customHeight="1" x14ac:dyDescent="0.2">
      <c r="A11" s="31" t="s">
        <v>2</v>
      </c>
      <c r="B11" s="32"/>
      <c r="C11" s="32"/>
      <c r="D11" s="33"/>
      <c r="E11" s="32"/>
      <c r="F11" s="32"/>
      <c r="G11" s="32"/>
      <c r="H11" s="32"/>
      <c r="I11" s="32"/>
      <c r="J11" s="32"/>
      <c r="K11" s="34"/>
      <c r="L11" s="35">
        <f t="shared" ref="L11:P11" si="0">SUM(L17:L127)</f>
        <v>0</v>
      </c>
      <c r="M11" s="35">
        <f t="shared" si="0"/>
        <v>0</v>
      </c>
      <c r="N11" s="35">
        <f t="shared" si="0"/>
        <v>0</v>
      </c>
      <c r="O11" s="35">
        <f t="shared" si="0"/>
        <v>0</v>
      </c>
      <c r="P11" s="35">
        <f t="shared" si="0"/>
        <v>0</v>
      </c>
      <c r="Q11" s="35">
        <f>SUM(Q17:Q127)</f>
        <v>0</v>
      </c>
      <c r="R11" s="36"/>
      <c r="S11" s="37"/>
      <c r="T11" s="35">
        <f>SUM(T17:T127)</f>
        <v>0</v>
      </c>
      <c r="U11" s="38">
        <f>SUM(U17:U127)</f>
        <v>0</v>
      </c>
      <c r="W11" s="11"/>
      <c r="X11" s="11"/>
    </row>
    <row r="12" spans="1:30" ht="20.100000000000001" customHeight="1" x14ac:dyDescent="0.2">
      <c r="A12" s="39" t="s">
        <v>3</v>
      </c>
      <c r="B12" s="40"/>
      <c r="C12" s="40"/>
      <c r="D12" s="41"/>
      <c r="E12" s="40"/>
      <c r="F12" s="40"/>
      <c r="G12" s="40"/>
      <c r="H12" s="40"/>
      <c r="I12" s="40"/>
      <c r="J12" s="40"/>
      <c r="K12" s="42"/>
      <c r="L12" s="43"/>
      <c r="M12" s="43"/>
      <c r="N12" s="43"/>
      <c r="O12" s="43"/>
      <c r="P12" s="43"/>
      <c r="Q12" s="44">
        <f>SUM(L12:P12)</f>
        <v>0</v>
      </c>
      <c r="R12" s="45"/>
      <c r="S12" s="45"/>
      <c r="T12" s="46"/>
      <c r="U12" s="47">
        <f>Q12-T12</f>
        <v>0</v>
      </c>
      <c r="W12" s="11"/>
      <c r="X12" s="11"/>
      <c r="Z12" s="12" t="s">
        <v>118</v>
      </c>
    </row>
    <row r="13" spans="1:30" ht="20.100000000000001" customHeight="1" thickBot="1" x14ac:dyDescent="0.25">
      <c r="A13" s="48" t="s">
        <v>4</v>
      </c>
      <c r="B13" s="49"/>
      <c r="C13" s="49"/>
      <c r="D13" s="50"/>
      <c r="E13" s="49"/>
      <c r="F13" s="49"/>
      <c r="G13" s="49"/>
      <c r="H13" s="49"/>
      <c r="I13" s="49"/>
      <c r="J13" s="49"/>
      <c r="K13" s="49"/>
      <c r="L13" s="51">
        <f>SUM(L11:L12)</f>
        <v>0</v>
      </c>
      <c r="M13" s="51">
        <f t="shared" ref="M13:Q13" si="1">SUM(M11:M12)</f>
        <v>0</v>
      </c>
      <c r="N13" s="51">
        <f t="shared" si="1"/>
        <v>0</v>
      </c>
      <c r="O13" s="51">
        <f t="shared" ref="O13" si="2">SUM(O11:O12)</f>
        <v>0</v>
      </c>
      <c r="P13" s="51">
        <f t="shared" si="1"/>
        <v>0</v>
      </c>
      <c r="Q13" s="51">
        <f t="shared" si="1"/>
        <v>0</v>
      </c>
      <c r="R13" s="49"/>
      <c r="S13" s="52"/>
      <c r="T13" s="51">
        <f>SUM(T11:T12)</f>
        <v>0</v>
      </c>
      <c r="U13" s="53">
        <f>SUM(U11:U12)</f>
        <v>0</v>
      </c>
      <c r="W13" s="11"/>
      <c r="X13" s="11"/>
      <c r="Z13" s="152" t="s">
        <v>120</v>
      </c>
    </row>
    <row r="14" spans="1:30" ht="13.5" thickBot="1" x14ac:dyDescent="0.25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5"/>
      <c r="T14" s="54"/>
      <c r="U14" s="54"/>
      <c r="W14" s="11"/>
      <c r="X14" s="11"/>
      <c r="Z14" s="152" t="s">
        <v>121</v>
      </c>
    </row>
    <row r="15" spans="1:30" ht="24.95" customHeight="1" thickBot="1" x14ac:dyDescent="0.25">
      <c r="A15" s="56" t="s">
        <v>13</v>
      </c>
      <c r="B15" s="57"/>
      <c r="C15" s="56"/>
      <c r="D15" s="58"/>
      <c r="E15" s="214" t="s">
        <v>125</v>
      </c>
      <c r="F15" s="212" t="s">
        <v>119</v>
      </c>
      <c r="G15" s="198" t="s">
        <v>123</v>
      </c>
      <c r="H15" s="188" t="s">
        <v>216</v>
      </c>
      <c r="I15" s="19"/>
      <c r="J15" s="19"/>
      <c r="K15" s="19"/>
      <c r="L15" s="19"/>
      <c r="M15" s="20" t="str">
        <f>IF(OR(L10="vyberte rok",L10=""),"",L10)</f>
        <v/>
      </c>
      <c r="N15" s="21" t="str">
        <f>IF(M9="","","----")</f>
        <v/>
      </c>
      <c r="O15" s="22" t="str">
        <f>IF(OR(L10="vyberte rok",L10=""),"",MAXA(L10:P10))</f>
        <v/>
      </c>
      <c r="P15" s="20"/>
      <c r="Q15" s="19"/>
      <c r="R15" s="19"/>
      <c r="S15" s="19"/>
      <c r="T15" s="19"/>
      <c r="U15" s="23"/>
      <c r="W15" s="59" t="s">
        <v>41</v>
      </c>
      <c r="X15" s="11"/>
      <c r="Y15" s="59" t="s">
        <v>41</v>
      </c>
      <c r="Z15" s="152" t="s">
        <v>230</v>
      </c>
    </row>
    <row r="16" spans="1:30" ht="24.95" customHeight="1" thickBot="1" x14ac:dyDescent="0.25">
      <c r="A16" s="60" t="s">
        <v>14</v>
      </c>
      <c r="B16" s="61"/>
      <c r="C16" s="194"/>
      <c r="D16" s="62"/>
      <c r="E16" s="215"/>
      <c r="F16" s="213"/>
      <c r="G16" s="199"/>
      <c r="H16" s="189"/>
      <c r="I16" s="63" t="s">
        <v>12</v>
      </c>
      <c r="J16" s="64" t="s">
        <v>11</v>
      </c>
      <c r="K16" s="28" t="s">
        <v>6</v>
      </c>
      <c r="L16" s="154" t="str">
        <f>IF(OR(L10="vyberte rok",L10=""),"",L10)</f>
        <v/>
      </c>
      <c r="M16" s="154" t="str">
        <f>IF(OR(L10="vyberte rok",L10=""),"",M10)</f>
        <v/>
      </c>
      <c r="N16" s="27" t="str">
        <f>IF(OR(L10="vyberte rok",L10=""),"",N10)</f>
        <v/>
      </c>
      <c r="O16" s="27" t="str">
        <f>IF(OR(L10="vyberte rok",L10=""),"",O10)</f>
        <v/>
      </c>
      <c r="P16" s="27" t="str">
        <f>IF(OR(L10="vyberte rok",L10=""),"",P10)</f>
        <v/>
      </c>
      <c r="Q16" s="28" t="s">
        <v>7</v>
      </c>
      <c r="R16" s="64" t="s">
        <v>8</v>
      </c>
      <c r="S16" s="65" t="s">
        <v>37</v>
      </c>
      <c r="T16" s="64" t="s">
        <v>9</v>
      </c>
      <c r="U16" s="30" t="s">
        <v>10</v>
      </c>
      <c r="W16" s="15">
        <f>COUNTIF(W17:W127,"chyba")</f>
        <v>0</v>
      </c>
      <c r="X16" s="59" t="s">
        <v>40</v>
      </c>
      <c r="Y16" s="15">
        <f>SUM(Y17:Y127)</f>
        <v>0</v>
      </c>
      <c r="Z16" s="152" t="s">
        <v>231</v>
      </c>
      <c r="AC16" s="95" t="s">
        <v>235</v>
      </c>
      <c r="AD16" s="169" t="s">
        <v>234</v>
      </c>
    </row>
    <row r="17" spans="1:30" s="73" customFormat="1" ht="39" customHeight="1" x14ac:dyDescent="0.2">
      <c r="A17" s="7">
        <v>1</v>
      </c>
      <c r="B17" s="200"/>
      <c r="C17" s="200"/>
      <c r="D17" s="200"/>
      <c r="E17" s="155"/>
      <c r="F17" s="193"/>
      <c r="G17" s="1"/>
      <c r="H17" s="182"/>
      <c r="I17" s="66"/>
      <c r="J17" s="67"/>
      <c r="K17" s="68">
        <f>ROUNDDOWN(I17*J17,2)</f>
        <v>0</v>
      </c>
      <c r="L17" s="67"/>
      <c r="M17" s="67"/>
      <c r="N17" s="67"/>
      <c r="O17" s="67"/>
      <c r="P17" s="67"/>
      <c r="Q17" s="68">
        <f t="shared" ref="Q17:Q48" si="3">SUM(L17:P17)</f>
        <v>0</v>
      </c>
      <c r="R17" s="69" t="str">
        <f t="shared" ref="R17:R48" si="4">IF(ROUNDDOWN(I17*J17,2)-ROUNDDOWN(SUM(L17:P17),2)=0,"","zlý súčet")</f>
        <v/>
      </c>
      <c r="S17" s="70"/>
      <c r="T17" s="71"/>
      <c r="U17" s="72">
        <f t="shared" ref="U17:U48" si="5">Q17-T17</f>
        <v>0</v>
      </c>
      <c r="W17" s="59" t="str">
        <f>IF(AND(K17&gt;0,OR(B17="",G17="",F17="",E17="")),"chyba","ok")</f>
        <v>ok</v>
      </c>
      <c r="X17" s="59">
        <f>IF(W17="chyba",1,0)</f>
        <v>0</v>
      </c>
      <c r="Y17" s="59">
        <f>IF(R17="zlý súčet",1,0)</f>
        <v>0</v>
      </c>
      <c r="Z17" s="152" t="s">
        <v>232</v>
      </c>
      <c r="AC17" s="195">
        <f>E17</f>
        <v>0</v>
      </c>
      <c r="AD17" s="196">
        <f>SUMIF($E$17:$E$127,AC17,$U$17:$U$127)</f>
        <v>0</v>
      </c>
    </row>
    <row r="18" spans="1:30" ht="39" customHeight="1" x14ac:dyDescent="0.2">
      <c r="A18" s="8">
        <v>2</v>
      </c>
      <c r="B18" s="200"/>
      <c r="C18" s="200"/>
      <c r="D18" s="200"/>
      <c r="E18" s="155"/>
      <c r="F18" s="153"/>
      <c r="G18" s="1"/>
      <c r="H18" s="183"/>
      <c r="I18" s="74"/>
      <c r="J18" s="75"/>
      <c r="K18" s="68">
        <f t="shared" ref="K18:K80" si="6">ROUNDDOWN(I18*J18,2)</f>
        <v>0</v>
      </c>
      <c r="L18" s="75"/>
      <c r="M18" s="74"/>
      <c r="N18" s="75"/>
      <c r="O18" s="75"/>
      <c r="P18" s="75"/>
      <c r="Q18" s="68">
        <f t="shared" si="3"/>
        <v>0</v>
      </c>
      <c r="R18" s="69" t="str">
        <f t="shared" si="4"/>
        <v/>
      </c>
      <c r="S18" s="70"/>
      <c r="T18" s="76"/>
      <c r="U18" s="77">
        <f t="shared" si="5"/>
        <v>0</v>
      </c>
      <c r="W18" s="59" t="str">
        <f t="shared" ref="W18:W81" si="7">IF(AND(K18&gt;0,OR(B18="",G18="",F18="",E18="")),"chyba","ok")</f>
        <v>ok</v>
      </c>
      <c r="X18" s="59">
        <f t="shared" ref="X18:X81" si="8">IF(W18="chyba",1,0)</f>
        <v>0</v>
      </c>
      <c r="Y18" s="59">
        <f t="shared" ref="Y18:Y81" si="9">IF(R18="zlý súčet",1,0)</f>
        <v>0</v>
      </c>
      <c r="Z18" s="152" t="s">
        <v>233</v>
      </c>
      <c r="AC18" s="95" t="str">
        <f>IF(E18=E17,"",)</f>
        <v/>
      </c>
      <c r="AD18" s="196">
        <f t="shared" ref="AD18:AD62" si="10">SUMIF($E$17:$E$127,AC18,$U$17:$U$127)</f>
        <v>0</v>
      </c>
    </row>
    <row r="19" spans="1:30" ht="39" customHeight="1" x14ac:dyDescent="0.2">
      <c r="A19" s="8">
        <v>3</v>
      </c>
      <c r="B19" s="200"/>
      <c r="C19" s="200"/>
      <c r="D19" s="200"/>
      <c r="E19" s="155"/>
      <c r="F19" s="153"/>
      <c r="G19" s="1"/>
      <c r="H19" s="183"/>
      <c r="I19" s="74"/>
      <c r="J19" s="75"/>
      <c r="K19" s="68">
        <f t="shared" si="6"/>
        <v>0</v>
      </c>
      <c r="L19" s="75"/>
      <c r="M19" s="74"/>
      <c r="N19" s="75"/>
      <c r="O19" s="75"/>
      <c r="P19" s="75"/>
      <c r="Q19" s="68">
        <f t="shared" si="3"/>
        <v>0</v>
      </c>
      <c r="R19" s="69" t="str">
        <f t="shared" si="4"/>
        <v/>
      </c>
      <c r="S19" s="70"/>
      <c r="T19" s="76"/>
      <c r="U19" s="77">
        <f t="shared" si="5"/>
        <v>0</v>
      </c>
      <c r="W19" s="59" t="str">
        <f t="shared" si="7"/>
        <v>ok</v>
      </c>
      <c r="X19" s="59">
        <f t="shared" si="8"/>
        <v>0</v>
      </c>
      <c r="Y19" s="59">
        <f t="shared" si="9"/>
        <v>0</v>
      </c>
      <c r="Z19" s="152" t="s">
        <v>122</v>
      </c>
      <c r="AC19" s="95" t="str">
        <f t="array" ref="AC19">IF(OR(E19=$E$17:E18),"",E19)</f>
        <v/>
      </c>
      <c r="AD19" s="196">
        <f t="shared" si="10"/>
        <v>0</v>
      </c>
    </row>
    <row r="20" spans="1:30" ht="39" customHeight="1" x14ac:dyDescent="0.2">
      <c r="A20" s="8">
        <v>4</v>
      </c>
      <c r="B20" s="200"/>
      <c r="C20" s="200"/>
      <c r="D20" s="200"/>
      <c r="E20" s="155"/>
      <c r="F20" s="153"/>
      <c r="G20" s="191"/>
      <c r="H20" s="183"/>
      <c r="I20" s="74"/>
      <c r="J20" s="75"/>
      <c r="K20" s="68">
        <f t="shared" si="6"/>
        <v>0</v>
      </c>
      <c r="L20" s="75"/>
      <c r="M20" s="74"/>
      <c r="N20" s="75"/>
      <c r="O20" s="75"/>
      <c r="P20" s="75"/>
      <c r="Q20" s="68">
        <f t="shared" si="3"/>
        <v>0</v>
      </c>
      <c r="R20" s="69" t="str">
        <f t="shared" si="4"/>
        <v/>
      </c>
      <c r="S20" s="70"/>
      <c r="T20" s="76"/>
      <c r="U20" s="77">
        <f t="shared" si="5"/>
        <v>0</v>
      </c>
      <c r="W20" s="59" t="str">
        <f t="shared" si="7"/>
        <v>ok</v>
      </c>
      <c r="X20" s="59">
        <f t="shared" si="8"/>
        <v>0</v>
      </c>
      <c r="Y20" s="59">
        <f t="shared" si="9"/>
        <v>0</v>
      </c>
      <c r="Z20" s="152" t="s">
        <v>219</v>
      </c>
      <c r="AC20" s="95" t="str">
        <f t="array" ref="AC20">IF(OR(E20=$E$17:E19),"",E20)</f>
        <v/>
      </c>
      <c r="AD20" s="196">
        <f t="shared" si="10"/>
        <v>0</v>
      </c>
    </row>
    <row r="21" spans="1:30" ht="39" customHeight="1" x14ac:dyDescent="0.2">
      <c r="A21" s="8">
        <v>5</v>
      </c>
      <c r="B21" s="200"/>
      <c r="C21" s="200"/>
      <c r="D21" s="200"/>
      <c r="E21" s="155"/>
      <c r="F21" s="153"/>
      <c r="G21" s="192"/>
      <c r="H21" s="183"/>
      <c r="I21" s="74"/>
      <c r="J21" s="75"/>
      <c r="K21" s="68">
        <f t="shared" si="6"/>
        <v>0</v>
      </c>
      <c r="L21" s="75"/>
      <c r="M21" s="74"/>
      <c r="N21" s="75"/>
      <c r="O21" s="75"/>
      <c r="P21" s="75"/>
      <c r="Q21" s="68">
        <f t="shared" si="3"/>
        <v>0</v>
      </c>
      <c r="R21" s="69" t="str">
        <f t="shared" si="4"/>
        <v/>
      </c>
      <c r="S21" s="70"/>
      <c r="T21" s="76"/>
      <c r="U21" s="77">
        <f t="shared" si="5"/>
        <v>0</v>
      </c>
      <c r="W21" s="59" t="str">
        <f t="shared" si="7"/>
        <v>ok</v>
      </c>
      <c r="X21" s="59">
        <f t="shared" si="8"/>
        <v>0</v>
      </c>
      <c r="Y21" s="59">
        <f t="shared" si="9"/>
        <v>0</v>
      </c>
      <c r="AA21" s="12" t="s">
        <v>229</v>
      </c>
      <c r="AC21" s="95" t="str">
        <f t="array" ref="AC21">IF(OR(E21=$E$17:E20),"",E21)</f>
        <v/>
      </c>
      <c r="AD21" s="196">
        <f t="shared" si="10"/>
        <v>0</v>
      </c>
    </row>
    <row r="22" spans="1:30" ht="39" customHeight="1" x14ac:dyDescent="0.2">
      <c r="A22" s="8">
        <v>6</v>
      </c>
      <c r="B22" s="200"/>
      <c r="C22" s="200"/>
      <c r="D22" s="200"/>
      <c r="E22" s="155"/>
      <c r="F22" s="153"/>
      <c r="G22" s="192"/>
      <c r="H22" s="183"/>
      <c r="I22" s="74"/>
      <c r="J22" s="75"/>
      <c r="K22" s="68">
        <f t="shared" si="6"/>
        <v>0</v>
      </c>
      <c r="L22" s="75"/>
      <c r="M22" s="75"/>
      <c r="N22" s="75"/>
      <c r="O22" s="75"/>
      <c r="P22" s="75"/>
      <c r="Q22" s="68">
        <f t="shared" si="3"/>
        <v>0</v>
      </c>
      <c r="R22" s="69" t="str">
        <f t="shared" si="4"/>
        <v/>
      </c>
      <c r="S22" s="70"/>
      <c r="T22" s="76"/>
      <c r="U22" s="77">
        <f t="shared" si="5"/>
        <v>0</v>
      </c>
      <c r="W22" s="59" t="str">
        <f t="shared" si="7"/>
        <v>ok</v>
      </c>
      <c r="X22" s="59">
        <f t="shared" si="8"/>
        <v>0</v>
      </c>
      <c r="Y22" s="59">
        <f t="shared" si="9"/>
        <v>0</v>
      </c>
      <c r="Z22" s="12" t="s">
        <v>225</v>
      </c>
      <c r="AA22" s="13">
        <f>SUMIF($G$17:$G$127,Z22,$U$17:$U$127)</f>
        <v>0</v>
      </c>
      <c r="AC22" s="95" t="str">
        <f t="array" ref="AC22">IF(OR(E22=$E$17:E21),"",E22)</f>
        <v/>
      </c>
      <c r="AD22" s="196">
        <f t="shared" si="10"/>
        <v>0</v>
      </c>
    </row>
    <row r="23" spans="1:30" ht="39" customHeight="1" x14ac:dyDescent="0.2">
      <c r="A23" s="8">
        <v>7</v>
      </c>
      <c r="B23" s="200"/>
      <c r="C23" s="200"/>
      <c r="D23" s="200"/>
      <c r="E23" s="155"/>
      <c r="F23" s="153"/>
      <c r="G23" s="192"/>
      <c r="H23" s="183"/>
      <c r="I23" s="74"/>
      <c r="J23" s="75"/>
      <c r="K23" s="68">
        <f t="shared" si="6"/>
        <v>0</v>
      </c>
      <c r="L23" s="75"/>
      <c r="M23" s="75"/>
      <c r="N23" s="75"/>
      <c r="O23" s="75"/>
      <c r="P23" s="75"/>
      <c r="Q23" s="68">
        <f t="shared" si="3"/>
        <v>0</v>
      </c>
      <c r="R23" s="69" t="str">
        <f t="shared" si="4"/>
        <v/>
      </c>
      <c r="S23" s="70"/>
      <c r="T23" s="76"/>
      <c r="U23" s="77">
        <f t="shared" si="5"/>
        <v>0</v>
      </c>
      <c r="W23" s="59" t="str">
        <f t="shared" si="7"/>
        <v>ok</v>
      </c>
      <c r="X23" s="59">
        <f t="shared" si="8"/>
        <v>0</v>
      </c>
      <c r="Y23" s="59">
        <f t="shared" si="9"/>
        <v>0</v>
      </c>
      <c r="Z23" s="12" t="s">
        <v>226</v>
      </c>
      <c r="AA23" s="13">
        <f>SUMIF($G$17:$G$127,Z23,$U$17:$U$127)</f>
        <v>0</v>
      </c>
      <c r="AC23" s="95" t="str">
        <f t="array" ref="AC23">IF(OR(E23=$E$17:E22),"",E23)</f>
        <v/>
      </c>
      <c r="AD23" s="196">
        <f t="shared" si="10"/>
        <v>0</v>
      </c>
    </row>
    <row r="24" spans="1:30" ht="39" customHeight="1" x14ac:dyDescent="0.2">
      <c r="A24" s="8">
        <v>8</v>
      </c>
      <c r="B24" s="200"/>
      <c r="C24" s="200"/>
      <c r="D24" s="200"/>
      <c r="E24" s="155"/>
      <c r="F24" s="153"/>
      <c r="G24" s="192"/>
      <c r="H24" s="183"/>
      <c r="I24" s="74"/>
      <c r="J24" s="75"/>
      <c r="K24" s="68">
        <f t="shared" si="6"/>
        <v>0</v>
      </c>
      <c r="L24" s="75"/>
      <c r="M24" s="75"/>
      <c r="N24" s="75"/>
      <c r="O24" s="75"/>
      <c r="P24" s="75"/>
      <c r="Q24" s="68">
        <f t="shared" si="3"/>
        <v>0</v>
      </c>
      <c r="R24" s="69" t="str">
        <f t="shared" si="4"/>
        <v/>
      </c>
      <c r="S24" s="70"/>
      <c r="T24" s="76"/>
      <c r="U24" s="77">
        <f t="shared" si="5"/>
        <v>0</v>
      </c>
      <c r="W24" s="59" t="str">
        <f t="shared" si="7"/>
        <v>ok</v>
      </c>
      <c r="X24" s="59">
        <f t="shared" si="8"/>
        <v>0</v>
      </c>
      <c r="Y24" s="59">
        <f t="shared" si="9"/>
        <v>0</v>
      </c>
      <c r="Z24" s="12" t="s">
        <v>227</v>
      </c>
      <c r="AA24" s="13">
        <f t="shared" ref="AA24:AA25" si="11">SUMIF($G$17:$G$127,Z24,$U$17:$U$127)</f>
        <v>0</v>
      </c>
      <c r="AB24" s="197" t="str">
        <f>IFERROR(AA24/AA26,"")</f>
        <v/>
      </c>
      <c r="AC24" s="95" t="str">
        <f t="array" ref="AC24">IF(OR(E24=$E$17:E23),"",E24)</f>
        <v/>
      </c>
      <c r="AD24" s="196">
        <f t="shared" si="10"/>
        <v>0</v>
      </c>
    </row>
    <row r="25" spans="1:30" ht="39" customHeight="1" x14ac:dyDescent="0.2">
      <c r="A25" s="8">
        <v>9</v>
      </c>
      <c r="B25" s="200"/>
      <c r="C25" s="200"/>
      <c r="D25" s="200"/>
      <c r="E25" s="155"/>
      <c r="F25" s="153"/>
      <c r="G25" s="192"/>
      <c r="H25" s="183"/>
      <c r="I25" s="74"/>
      <c r="J25" s="75"/>
      <c r="K25" s="68">
        <f t="shared" si="6"/>
        <v>0</v>
      </c>
      <c r="L25" s="75"/>
      <c r="M25" s="75"/>
      <c r="N25" s="75"/>
      <c r="O25" s="75"/>
      <c r="P25" s="75"/>
      <c r="Q25" s="68">
        <f t="shared" si="3"/>
        <v>0</v>
      </c>
      <c r="R25" s="69" t="str">
        <f t="shared" si="4"/>
        <v/>
      </c>
      <c r="S25" s="70"/>
      <c r="T25" s="76"/>
      <c r="U25" s="77">
        <f t="shared" si="5"/>
        <v>0</v>
      </c>
      <c r="W25" s="59" t="str">
        <f t="shared" si="7"/>
        <v>ok</v>
      </c>
      <c r="X25" s="59">
        <f t="shared" si="8"/>
        <v>0</v>
      </c>
      <c r="Y25" s="59">
        <f t="shared" si="9"/>
        <v>0</v>
      </c>
      <c r="Z25" s="12" t="s">
        <v>228</v>
      </c>
      <c r="AA25" s="13">
        <f t="shared" si="11"/>
        <v>0</v>
      </c>
      <c r="AC25" s="95" t="str">
        <f t="array" ref="AC25">IF(OR(E25=$E$17:E24),"",E25)</f>
        <v/>
      </c>
      <c r="AD25" s="196">
        <f t="shared" si="10"/>
        <v>0</v>
      </c>
    </row>
    <row r="26" spans="1:30" ht="39" customHeight="1" x14ac:dyDescent="0.2">
      <c r="A26" s="8">
        <v>10</v>
      </c>
      <c r="B26" s="200"/>
      <c r="C26" s="200"/>
      <c r="D26" s="200"/>
      <c r="E26" s="155"/>
      <c r="F26" s="153"/>
      <c r="G26" s="192"/>
      <c r="H26" s="183"/>
      <c r="I26" s="74"/>
      <c r="J26" s="75"/>
      <c r="K26" s="68">
        <f t="shared" si="6"/>
        <v>0</v>
      </c>
      <c r="L26" s="75"/>
      <c r="M26" s="75"/>
      <c r="N26" s="75"/>
      <c r="O26" s="75"/>
      <c r="P26" s="75"/>
      <c r="Q26" s="68">
        <f t="shared" si="3"/>
        <v>0</v>
      </c>
      <c r="R26" s="69" t="str">
        <f t="shared" si="4"/>
        <v/>
      </c>
      <c r="S26" s="70"/>
      <c r="T26" s="76"/>
      <c r="U26" s="77">
        <f t="shared" si="5"/>
        <v>0</v>
      </c>
      <c r="W26" s="59" t="str">
        <f t="shared" si="7"/>
        <v>ok</v>
      </c>
      <c r="X26" s="59">
        <f t="shared" si="8"/>
        <v>0</v>
      </c>
      <c r="Y26" s="59">
        <f t="shared" si="9"/>
        <v>0</v>
      </c>
      <c r="AA26" s="13">
        <f>SUM(AA22:AA25)</f>
        <v>0</v>
      </c>
      <c r="AC26" s="95" t="str">
        <f t="array" ref="AC26">IF(OR(E26=$E$17:E25),"",E26)</f>
        <v/>
      </c>
      <c r="AD26" s="196">
        <f t="shared" si="10"/>
        <v>0</v>
      </c>
    </row>
    <row r="27" spans="1:30" ht="39" customHeight="1" x14ac:dyDescent="0.2">
      <c r="A27" s="8">
        <v>11</v>
      </c>
      <c r="B27" s="200"/>
      <c r="C27" s="200"/>
      <c r="D27" s="200"/>
      <c r="E27" s="155"/>
      <c r="F27" s="153"/>
      <c r="G27" s="192"/>
      <c r="H27" s="183"/>
      <c r="I27" s="74"/>
      <c r="J27" s="75"/>
      <c r="K27" s="68">
        <f t="shared" si="6"/>
        <v>0</v>
      </c>
      <c r="L27" s="75"/>
      <c r="M27" s="75"/>
      <c r="N27" s="75"/>
      <c r="O27" s="75"/>
      <c r="P27" s="75"/>
      <c r="Q27" s="68">
        <f t="shared" si="3"/>
        <v>0</v>
      </c>
      <c r="R27" s="69" t="str">
        <f t="shared" si="4"/>
        <v/>
      </c>
      <c r="S27" s="70"/>
      <c r="T27" s="76"/>
      <c r="U27" s="77">
        <f t="shared" si="5"/>
        <v>0</v>
      </c>
      <c r="W27" s="59" t="str">
        <f t="shared" si="7"/>
        <v>ok</v>
      </c>
      <c r="X27" s="59">
        <f t="shared" si="8"/>
        <v>0</v>
      </c>
      <c r="Y27" s="59">
        <f t="shared" si="9"/>
        <v>0</v>
      </c>
      <c r="AC27" s="95" t="str">
        <f t="array" ref="AC27">IF(OR(E27=$E$17:E26),"",E27)</f>
        <v/>
      </c>
      <c r="AD27" s="196">
        <f t="shared" si="10"/>
        <v>0</v>
      </c>
    </row>
    <row r="28" spans="1:30" ht="39" customHeight="1" x14ac:dyDescent="0.2">
      <c r="A28" s="8">
        <v>12</v>
      </c>
      <c r="B28" s="200"/>
      <c r="C28" s="200"/>
      <c r="D28" s="200"/>
      <c r="E28" s="155"/>
      <c r="F28" s="153"/>
      <c r="G28" s="192"/>
      <c r="H28" s="183"/>
      <c r="I28" s="74"/>
      <c r="J28" s="75"/>
      <c r="K28" s="68">
        <f t="shared" si="6"/>
        <v>0</v>
      </c>
      <c r="L28" s="75"/>
      <c r="M28" s="75"/>
      <c r="N28" s="75"/>
      <c r="O28" s="75"/>
      <c r="P28" s="75"/>
      <c r="Q28" s="68">
        <f t="shared" si="3"/>
        <v>0</v>
      </c>
      <c r="R28" s="69" t="str">
        <f t="shared" si="4"/>
        <v/>
      </c>
      <c r="S28" s="70"/>
      <c r="T28" s="76"/>
      <c r="U28" s="77">
        <f t="shared" si="5"/>
        <v>0</v>
      </c>
      <c r="W28" s="59" t="str">
        <f t="shared" si="7"/>
        <v>ok</v>
      </c>
      <c r="X28" s="59">
        <f t="shared" si="8"/>
        <v>0</v>
      </c>
      <c r="Y28" s="59">
        <f t="shared" si="9"/>
        <v>0</v>
      </c>
      <c r="AC28" s="95" t="str">
        <f t="array" ref="AC28">IF(OR(E28=$E$17:E27),"",E28)</f>
        <v/>
      </c>
      <c r="AD28" s="196">
        <f t="shared" si="10"/>
        <v>0</v>
      </c>
    </row>
    <row r="29" spans="1:30" ht="39" customHeight="1" x14ac:dyDescent="0.2">
      <c r="A29" s="8">
        <v>13</v>
      </c>
      <c r="B29" s="200"/>
      <c r="C29" s="200"/>
      <c r="D29" s="200"/>
      <c r="E29" s="155"/>
      <c r="F29" s="153"/>
      <c r="G29" s="192"/>
      <c r="H29" s="183"/>
      <c r="I29" s="74"/>
      <c r="J29" s="75"/>
      <c r="K29" s="68">
        <f t="shared" si="6"/>
        <v>0</v>
      </c>
      <c r="L29" s="75"/>
      <c r="M29" s="75"/>
      <c r="N29" s="75"/>
      <c r="O29" s="75"/>
      <c r="P29" s="75"/>
      <c r="Q29" s="68">
        <f t="shared" si="3"/>
        <v>0</v>
      </c>
      <c r="R29" s="69" t="str">
        <f t="shared" si="4"/>
        <v/>
      </c>
      <c r="S29" s="70"/>
      <c r="T29" s="76"/>
      <c r="U29" s="77">
        <f t="shared" si="5"/>
        <v>0</v>
      </c>
      <c r="W29" s="59" t="str">
        <f t="shared" si="7"/>
        <v>ok</v>
      </c>
      <c r="X29" s="59">
        <f t="shared" si="8"/>
        <v>0</v>
      </c>
      <c r="Y29" s="59">
        <f t="shared" si="9"/>
        <v>0</v>
      </c>
      <c r="AC29" s="95" t="str">
        <f t="array" ref="AC29">IF(OR(E29=$E$17:E28),"",E29)</f>
        <v/>
      </c>
      <c r="AD29" s="196">
        <f t="shared" si="10"/>
        <v>0</v>
      </c>
    </row>
    <row r="30" spans="1:30" ht="39" customHeight="1" x14ac:dyDescent="0.2">
      <c r="A30" s="8">
        <v>14</v>
      </c>
      <c r="B30" s="200"/>
      <c r="C30" s="200"/>
      <c r="D30" s="200"/>
      <c r="E30" s="155"/>
      <c r="F30" s="153"/>
      <c r="G30" s="192"/>
      <c r="H30" s="183"/>
      <c r="I30" s="74"/>
      <c r="J30" s="75"/>
      <c r="K30" s="68">
        <f t="shared" si="6"/>
        <v>0</v>
      </c>
      <c r="L30" s="75"/>
      <c r="M30" s="75"/>
      <c r="N30" s="75"/>
      <c r="O30" s="75"/>
      <c r="P30" s="75"/>
      <c r="Q30" s="68">
        <f t="shared" si="3"/>
        <v>0</v>
      </c>
      <c r="R30" s="69" t="str">
        <f t="shared" si="4"/>
        <v/>
      </c>
      <c r="S30" s="70"/>
      <c r="T30" s="76"/>
      <c r="U30" s="77">
        <f t="shared" si="5"/>
        <v>0</v>
      </c>
      <c r="W30" s="59" t="str">
        <f t="shared" si="7"/>
        <v>ok</v>
      </c>
      <c r="X30" s="59">
        <f t="shared" si="8"/>
        <v>0</v>
      </c>
      <c r="Y30" s="59">
        <f t="shared" si="9"/>
        <v>0</v>
      </c>
      <c r="AC30" s="95" t="str">
        <f t="array" ref="AC30">IF(OR(E30=$E$17:E29),"",E30)</f>
        <v/>
      </c>
      <c r="AD30" s="196">
        <f t="shared" si="10"/>
        <v>0</v>
      </c>
    </row>
    <row r="31" spans="1:30" ht="39" customHeight="1" x14ac:dyDescent="0.2">
      <c r="A31" s="8">
        <v>15</v>
      </c>
      <c r="B31" s="200"/>
      <c r="C31" s="200"/>
      <c r="D31" s="200"/>
      <c r="E31" s="155"/>
      <c r="F31" s="153"/>
      <c r="G31" s="192"/>
      <c r="H31" s="183"/>
      <c r="I31" s="74"/>
      <c r="J31" s="75"/>
      <c r="K31" s="68">
        <f t="shared" si="6"/>
        <v>0</v>
      </c>
      <c r="L31" s="75"/>
      <c r="M31" s="75"/>
      <c r="N31" s="75"/>
      <c r="O31" s="75"/>
      <c r="P31" s="75"/>
      <c r="Q31" s="68">
        <f t="shared" si="3"/>
        <v>0</v>
      </c>
      <c r="R31" s="69" t="str">
        <f t="shared" si="4"/>
        <v/>
      </c>
      <c r="S31" s="70"/>
      <c r="T31" s="76"/>
      <c r="U31" s="77">
        <f t="shared" si="5"/>
        <v>0</v>
      </c>
      <c r="W31" s="59" t="str">
        <f t="shared" si="7"/>
        <v>ok</v>
      </c>
      <c r="X31" s="59">
        <f t="shared" si="8"/>
        <v>0</v>
      </c>
      <c r="Y31" s="59">
        <f t="shared" si="9"/>
        <v>0</v>
      </c>
      <c r="AC31" s="95" t="str">
        <f t="array" ref="AC31">IF(OR(E31=$E$17:E30),"",E31)</f>
        <v/>
      </c>
      <c r="AD31" s="196">
        <f t="shared" si="10"/>
        <v>0</v>
      </c>
    </row>
    <row r="32" spans="1:30" ht="39" customHeight="1" x14ac:dyDescent="0.2">
      <c r="A32" s="8">
        <v>16</v>
      </c>
      <c r="B32" s="200"/>
      <c r="C32" s="200"/>
      <c r="D32" s="200"/>
      <c r="E32" s="155"/>
      <c r="F32" s="153"/>
      <c r="G32" s="192"/>
      <c r="H32" s="183"/>
      <c r="I32" s="74"/>
      <c r="J32" s="75"/>
      <c r="K32" s="68">
        <f t="shared" si="6"/>
        <v>0</v>
      </c>
      <c r="L32" s="75"/>
      <c r="M32" s="75"/>
      <c r="N32" s="75"/>
      <c r="O32" s="75"/>
      <c r="P32" s="75"/>
      <c r="Q32" s="68">
        <f t="shared" si="3"/>
        <v>0</v>
      </c>
      <c r="R32" s="69" t="str">
        <f t="shared" si="4"/>
        <v/>
      </c>
      <c r="S32" s="70"/>
      <c r="T32" s="76"/>
      <c r="U32" s="77">
        <f t="shared" si="5"/>
        <v>0</v>
      </c>
      <c r="W32" s="59" t="str">
        <f t="shared" si="7"/>
        <v>ok</v>
      </c>
      <c r="X32" s="59">
        <f t="shared" si="8"/>
        <v>0</v>
      </c>
      <c r="Y32" s="59">
        <f t="shared" si="9"/>
        <v>0</v>
      </c>
      <c r="AC32" s="95" t="str">
        <f t="array" ref="AC32">IF(OR(E32=$E$17:E31),"",E32)</f>
        <v/>
      </c>
      <c r="AD32" s="196">
        <f>SUMIF($E$17:$E$127,AC32,$U$17:$U$127)</f>
        <v>0</v>
      </c>
    </row>
    <row r="33" spans="1:30" ht="39" customHeight="1" x14ac:dyDescent="0.2">
      <c r="A33" s="8">
        <v>17</v>
      </c>
      <c r="B33" s="200"/>
      <c r="C33" s="200"/>
      <c r="D33" s="200"/>
      <c r="E33" s="155"/>
      <c r="F33" s="153"/>
      <c r="G33" s="192"/>
      <c r="H33" s="183"/>
      <c r="I33" s="74"/>
      <c r="J33" s="75"/>
      <c r="K33" s="68">
        <f t="shared" si="6"/>
        <v>0</v>
      </c>
      <c r="L33" s="75"/>
      <c r="M33" s="75"/>
      <c r="N33" s="75"/>
      <c r="O33" s="75"/>
      <c r="P33" s="75"/>
      <c r="Q33" s="68">
        <f t="shared" si="3"/>
        <v>0</v>
      </c>
      <c r="R33" s="69" t="str">
        <f t="shared" si="4"/>
        <v/>
      </c>
      <c r="S33" s="70"/>
      <c r="T33" s="76"/>
      <c r="U33" s="77">
        <f t="shared" si="5"/>
        <v>0</v>
      </c>
      <c r="W33" s="59" t="str">
        <f t="shared" si="7"/>
        <v>ok</v>
      </c>
      <c r="X33" s="59">
        <f t="shared" si="8"/>
        <v>0</v>
      </c>
      <c r="Y33" s="59">
        <f t="shared" si="9"/>
        <v>0</v>
      </c>
      <c r="AC33" s="95" t="str">
        <f t="array" ref="AC33">IF(OR(E33=$E$17:E32),"",E33)</f>
        <v/>
      </c>
      <c r="AD33" s="196">
        <f t="shared" si="10"/>
        <v>0</v>
      </c>
    </row>
    <row r="34" spans="1:30" ht="39" customHeight="1" x14ac:dyDescent="0.2">
      <c r="A34" s="8">
        <v>18</v>
      </c>
      <c r="B34" s="200"/>
      <c r="C34" s="200"/>
      <c r="D34" s="200"/>
      <c r="E34" s="155"/>
      <c r="F34" s="153"/>
      <c r="G34" s="192"/>
      <c r="H34" s="183"/>
      <c r="I34" s="74"/>
      <c r="J34" s="75"/>
      <c r="K34" s="68">
        <f t="shared" si="6"/>
        <v>0</v>
      </c>
      <c r="L34" s="75"/>
      <c r="M34" s="75"/>
      <c r="N34" s="75"/>
      <c r="O34" s="75"/>
      <c r="P34" s="75"/>
      <c r="Q34" s="68">
        <f t="shared" si="3"/>
        <v>0</v>
      </c>
      <c r="R34" s="69" t="str">
        <f t="shared" si="4"/>
        <v/>
      </c>
      <c r="S34" s="70"/>
      <c r="T34" s="76"/>
      <c r="U34" s="77">
        <f t="shared" si="5"/>
        <v>0</v>
      </c>
      <c r="W34" s="59" t="str">
        <f t="shared" si="7"/>
        <v>ok</v>
      </c>
      <c r="X34" s="59">
        <f t="shared" si="8"/>
        <v>0</v>
      </c>
      <c r="Y34" s="59">
        <f t="shared" si="9"/>
        <v>0</v>
      </c>
      <c r="AC34" s="95" t="str">
        <f t="array" ref="AC34">IF(OR(E34=$E$17:E33),"",E34)</f>
        <v/>
      </c>
      <c r="AD34" s="196">
        <f t="shared" si="10"/>
        <v>0</v>
      </c>
    </row>
    <row r="35" spans="1:30" ht="39" customHeight="1" x14ac:dyDescent="0.2">
      <c r="A35" s="8">
        <v>19</v>
      </c>
      <c r="B35" s="200"/>
      <c r="C35" s="200"/>
      <c r="D35" s="200"/>
      <c r="E35" s="155"/>
      <c r="F35" s="153"/>
      <c r="G35" s="192"/>
      <c r="H35" s="183"/>
      <c r="I35" s="74"/>
      <c r="J35" s="75"/>
      <c r="K35" s="68">
        <f t="shared" si="6"/>
        <v>0</v>
      </c>
      <c r="L35" s="75"/>
      <c r="M35" s="75"/>
      <c r="N35" s="75"/>
      <c r="O35" s="75"/>
      <c r="P35" s="75"/>
      <c r="Q35" s="68">
        <f t="shared" si="3"/>
        <v>0</v>
      </c>
      <c r="R35" s="69" t="str">
        <f t="shared" si="4"/>
        <v/>
      </c>
      <c r="S35" s="70"/>
      <c r="T35" s="76"/>
      <c r="U35" s="77">
        <f t="shared" si="5"/>
        <v>0</v>
      </c>
      <c r="W35" s="59" t="str">
        <f t="shared" si="7"/>
        <v>ok</v>
      </c>
      <c r="X35" s="59">
        <f t="shared" si="8"/>
        <v>0</v>
      </c>
      <c r="Y35" s="59">
        <f t="shared" si="9"/>
        <v>0</v>
      </c>
      <c r="AC35" s="95" t="str">
        <f t="array" ref="AC35">IF(OR(E35=$E$17:E34),"",E35)</f>
        <v/>
      </c>
      <c r="AD35" s="196">
        <f t="shared" si="10"/>
        <v>0</v>
      </c>
    </row>
    <row r="36" spans="1:30" ht="39" customHeight="1" x14ac:dyDescent="0.2">
      <c r="A36" s="8">
        <v>20</v>
      </c>
      <c r="B36" s="200"/>
      <c r="C36" s="200"/>
      <c r="D36" s="200"/>
      <c r="E36" s="155"/>
      <c r="F36" s="153"/>
      <c r="G36" s="192"/>
      <c r="H36" s="183"/>
      <c r="I36" s="74"/>
      <c r="J36" s="75"/>
      <c r="K36" s="68">
        <f t="shared" si="6"/>
        <v>0</v>
      </c>
      <c r="L36" s="75"/>
      <c r="M36" s="75"/>
      <c r="N36" s="75"/>
      <c r="O36" s="75"/>
      <c r="P36" s="75"/>
      <c r="Q36" s="68">
        <f t="shared" si="3"/>
        <v>0</v>
      </c>
      <c r="R36" s="69" t="str">
        <f t="shared" si="4"/>
        <v/>
      </c>
      <c r="S36" s="70"/>
      <c r="T36" s="76"/>
      <c r="U36" s="77">
        <f t="shared" si="5"/>
        <v>0</v>
      </c>
      <c r="W36" s="59" t="str">
        <f t="shared" si="7"/>
        <v>ok</v>
      </c>
      <c r="X36" s="59">
        <f t="shared" si="8"/>
        <v>0</v>
      </c>
      <c r="Y36" s="59">
        <f t="shared" si="9"/>
        <v>0</v>
      </c>
      <c r="AC36" s="95" t="str">
        <f t="array" ref="AC36">IF(OR(E36=$E$17:E35),"",E36)</f>
        <v/>
      </c>
      <c r="AD36" s="196">
        <f t="shared" si="10"/>
        <v>0</v>
      </c>
    </row>
    <row r="37" spans="1:30" ht="39" customHeight="1" x14ac:dyDescent="0.2">
      <c r="A37" s="8">
        <v>21</v>
      </c>
      <c r="B37" s="200"/>
      <c r="C37" s="200"/>
      <c r="D37" s="200"/>
      <c r="E37" s="155"/>
      <c r="F37" s="153"/>
      <c r="G37" s="192"/>
      <c r="H37" s="183"/>
      <c r="I37" s="74"/>
      <c r="J37" s="75"/>
      <c r="K37" s="68">
        <f t="shared" si="6"/>
        <v>0</v>
      </c>
      <c r="L37" s="75"/>
      <c r="M37" s="75"/>
      <c r="N37" s="75"/>
      <c r="O37" s="75"/>
      <c r="P37" s="75"/>
      <c r="Q37" s="68">
        <f t="shared" si="3"/>
        <v>0</v>
      </c>
      <c r="R37" s="69" t="str">
        <f t="shared" si="4"/>
        <v/>
      </c>
      <c r="S37" s="70"/>
      <c r="T37" s="76"/>
      <c r="U37" s="77">
        <f t="shared" si="5"/>
        <v>0</v>
      </c>
      <c r="W37" s="59" t="str">
        <f t="shared" si="7"/>
        <v>ok</v>
      </c>
      <c r="X37" s="59">
        <f t="shared" si="8"/>
        <v>0</v>
      </c>
      <c r="Y37" s="59">
        <f t="shared" si="9"/>
        <v>0</v>
      </c>
      <c r="AC37" s="95" t="str">
        <f t="array" ref="AC37">IF(OR(E37=$E$17:E36),"",E37)</f>
        <v/>
      </c>
      <c r="AD37" s="196">
        <f t="shared" si="10"/>
        <v>0</v>
      </c>
    </row>
    <row r="38" spans="1:30" ht="39" customHeight="1" x14ac:dyDescent="0.2">
      <c r="A38" s="8">
        <v>22</v>
      </c>
      <c r="B38" s="200"/>
      <c r="C38" s="200"/>
      <c r="D38" s="200"/>
      <c r="E38" s="155"/>
      <c r="F38" s="153"/>
      <c r="G38" s="192"/>
      <c r="H38" s="183"/>
      <c r="I38" s="74"/>
      <c r="J38" s="75"/>
      <c r="K38" s="68">
        <f t="shared" si="6"/>
        <v>0</v>
      </c>
      <c r="L38" s="75"/>
      <c r="M38" s="75"/>
      <c r="N38" s="75"/>
      <c r="O38" s="75"/>
      <c r="P38" s="75"/>
      <c r="Q38" s="68">
        <f t="shared" si="3"/>
        <v>0</v>
      </c>
      <c r="R38" s="69" t="str">
        <f t="shared" si="4"/>
        <v/>
      </c>
      <c r="S38" s="70"/>
      <c r="T38" s="76"/>
      <c r="U38" s="77">
        <f t="shared" si="5"/>
        <v>0</v>
      </c>
      <c r="W38" s="59" t="str">
        <f t="shared" si="7"/>
        <v>ok</v>
      </c>
      <c r="X38" s="59">
        <f t="shared" si="8"/>
        <v>0</v>
      </c>
      <c r="Y38" s="59">
        <f t="shared" si="9"/>
        <v>0</v>
      </c>
      <c r="AC38" s="95" t="str">
        <f t="array" ref="AC38">IF(OR(E38=$E$17:E37),"",E38)</f>
        <v/>
      </c>
      <c r="AD38" s="196">
        <f t="shared" si="10"/>
        <v>0</v>
      </c>
    </row>
    <row r="39" spans="1:30" ht="39" customHeight="1" x14ac:dyDescent="0.2">
      <c r="A39" s="8">
        <v>23</v>
      </c>
      <c r="B39" s="200"/>
      <c r="C39" s="200"/>
      <c r="D39" s="200"/>
      <c r="E39" s="155"/>
      <c r="F39" s="153"/>
      <c r="G39" s="192"/>
      <c r="H39" s="183"/>
      <c r="I39" s="74"/>
      <c r="J39" s="75"/>
      <c r="K39" s="68">
        <f t="shared" si="6"/>
        <v>0</v>
      </c>
      <c r="L39" s="75"/>
      <c r="M39" s="75"/>
      <c r="N39" s="75"/>
      <c r="O39" s="75"/>
      <c r="P39" s="75"/>
      <c r="Q39" s="68">
        <f t="shared" si="3"/>
        <v>0</v>
      </c>
      <c r="R39" s="69" t="str">
        <f t="shared" si="4"/>
        <v/>
      </c>
      <c r="S39" s="70"/>
      <c r="T39" s="76"/>
      <c r="U39" s="77">
        <f t="shared" si="5"/>
        <v>0</v>
      </c>
      <c r="W39" s="59" t="str">
        <f t="shared" si="7"/>
        <v>ok</v>
      </c>
      <c r="X39" s="59">
        <f t="shared" si="8"/>
        <v>0</v>
      </c>
      <c r="Y39" s="59">
        <f t="shared" si="9"/>
        <v>0</v>
      </c>
      <c r="AC39" s="95" t="str">
        <f t="array" ref="AC39">IF(OR(E39=$E$17:E38),"",E39)</f>
        <v/>
      </c>
      <c r="AD39" s="196">
        <f t="shared" si="10"/>
        <v>0</v>
      </c>
    </row>
    <row r="40" spans="1:30" ht="39" customHeight="1" x14ac:dyDescent="0.2">
      <c r="A40" s="8">
        <v>24</v>
      </c>
      <c r="B40" s="200"/>
      <c r="C40" s="200"/>
      <c r="D40" s="200"/>
      <c r="E40" s="155"/>
      <c r="F40" s="153"/>
      <c r="G40" s="192"/>
      <c r="H40" s="183"/>
      <c r="I40" s="74"/>
      <c r="J40" s="75"/>
      <c r="K40" s="68">
        <f t="shared" si="6"/>
        <v>0</v>
      </c>
      <c r="L40" s="75"/>
      <c r="M40" s="75"/>
      <c r="N40" s="75"/>
      <c r="O40" s="75"/>
      <c r="P40" s="75"/>
      <c r="Q40" s="68">
        <f t="shared" si="3"/>
        <v>0</v>
      </c>
      <c r="R40" s="69" t="str">
        <f t="shared" si="4"/>
        <v/>
      </c>
      <c r="S40" s="70"/>
      <c r="T40" s="76"/>
      <c r="U40" s="77">
        <f t="shared" si="5"/>
        <v>0</v>
      </c>
      <c r="W40" s="59" t="str">
        <f t="shared" si="7"/>
        <v>ok</v>
      </c>
      <c r="X40" s="59">
        <f t="shared" si="8"/>
        <v>0</v>
      </c>
      <c r="Y40" s="59">
        <f t="shared" si="9"/>
        <v>0</v>
      </c>
      <c r="AC40" s="95" t="str">
        <f t="array" ref="AC40">IF(OR(E40=$E$17:E39),"",E40)</f>
        <v/>
      </c>
      <c r="AD40" s="196">
        <f t="shared" si="10"/>
        <v>0</v>
      </c>
    </row>
    <row r="41" spans="1:30" ht="39" customHeight="1" x14ac:dyDescent="0.2">
      <c r="A41" s="8">
        <v>25</v>
      </c>
      <c r="B41" s="200"/>
      <c r="C41" s="200"/>
      <c r="D41" s="200"/>
      <c r="E41" s="155"/>
      <c r="F41" s="153"/>
      <c r="G41" s="192"/>
      <c r="H41" s="183"/>
      <c r="I41" s="74"/>
      <c r="J41" s="75"/>
      <c r="K41" s="68">
        <f t="shared" si="6"/>
        <v>0</v>
      </c>
      <c r="L41" s="75"/>
      <c r="M41" s="75"/>
      <c r="N41" s="75"/>
      <c r="O41" s="75"/>
      <c r="P41" s="75"/>
      <c r="Q41" s="68">
        <f t="shared" si="3"/>
        <v>0</v>
      </c>
      <c r="R41" s="69" t="str">
        <f t="shared" si="4"/>
        <v/>
      </c>
      <c r="S41" s="70"/>
      <c r="T41" s="76"/>
      <c r="U41" s="77">
        <f t="shared" si="5"/>
        <v>0</v>
      </c>
      <c r="W41" s="59" t="str">
        <f t="shared" si="7"/>
        <v>ok</v>
      </c>
      <c r="X41" s="59">
        <f t="shared" si="8"/>
        <v>0</v>
      </c>
      <c r="Y41" s="59">
        <f t="shared" si="9"/>
        <v>0</v>
      </c>
      <c r="AC41" s="95" t="str">
        <f t="array" ref="AC41">IF(OR(E41=$E$17:E40),"",E41)</f>
        <v/>
      </c>
      <c r="AD41" s="196">
        <f>SUMIF($E$17:$E$127,AC41,$U$17:$U$127)</f>
        <v>0</v>
      </c>
    </row>
    <row r="42" spans="1:30" ht="39" customHeight="1" x14ac:dyDescent="0.2">
      <c r="A42" s="8">
        <v>26</v>
      </c>
      <c r="B42" s="200"/>
      <c r="C42" s="200"/>
      <c r="D42" s="200"/>
      <c r="E42" s="155"/>
      <c r="F42" s="153"/>
      <c r="G42" s="192"/>
      <c r="H42" s="183"/>
      <c r="I42" s="74"/>
      <c r="J42" s="75"/>
      <c r="K42" s="68">
        <f t="shared" si="6"/>
        <v>0</v>
      </c>
      <c r="L42" s="75"/>
      <c r="M42" s="75"/>
      <c r="N42" s="75"/>
      <c r="O42" s="75"/>
      <c r="P42" s="75"/>
      <c r="Q42" s="68">
        <f t="shared" si="3"/>
        <v>0</v>
      </c>
      <c r="R42" s="69" t="str">
        <f t="shared" si="4"/>
        <v/>
      </c>
      <c r="S42" s="70"/>
      <c r="T42" s="76"/>
      <c r="U42" s="77">
        <f t="shared" si="5"/>
        <v>0</v>
      </c>
      <c r="W42" s="59" t="str">
        <f t="shared" si="7"/>
        <v>ok</v>
      </c>
      <c r="X42" s="59">
        <f t="shared" si="8"/>
        <v>0</v>
      </c>
      <c r="Y42" s="59">
        <f t="shared" si="9"/>
        <v>0</v>
      </c>
      <c r="AC42" s="95" t="str">
        <f t="array" ref="AC42">IF(OR(E42=$E$17:E41),"",E42)</f>
        <v/>
      </c>
      <c r="AD42" s="196">
        <f t="shared" si="10"/>
        <v>0</v>
      </c>
    </row>
    <row r="43" spans="1:30" ht="39" customHeight="1" x14ac:dyDescent="0.2">
      <c r="A43" s="8">
        <v>27</v>
      </c>
      <c r="B43" s="200"/>
      <c r="C43" s="200"/>
      <c r="D43" s="200"/>
      <c r="E43" s="155"/>
      <c r="F43" s="153"/>
      <c r="G43" s="192"/>
      <c r="H43" s="183"/>
      <c r="I43" s="74"/>
      <c r="J43" s="75"/>
      <c r="K43" s="68">
        <f t="shared" si="6"/>
        <v>0</v>
      </c>
      <c r="L43" s="75"/>
      <c r="M43" s="75"/>
      <c r="N43" s="75"/>
      <c r="O43" s="75"/>
      <c r="P43" s="75"/>
      <c r="Q43" s="68">
        <f t="shared" si="3"/>
        <v>0</v>
      </c>
      <c r="R43" s="69" t="str">
        <f t="shared" si="4"/>
        <v/>
      </c>
      <c r="S43" s="70"/>
      <c r="T43" s="76"/>
      <c r="U43" s="77">
        <f t="shared" si="5"/>
        <v>0</v>
      </c>
      <c r="W43" s="59" t="str">
        <f t="shared" si="7"/>
        <v>ok</v>
      </c>
      <c r="X43" s="59">
        <f t="shared" si="8"/>
        <v>0</v>
      </c>
      <c r="Y43" s="59">
        <f t="shared" si="9"/>
        <v>0</v>
      </c>
      <c r="AC43" s="95" t="str">
        <f t="array" ref="AC43">IF(OR(E43=$E$17:E42),"",E43)</f>
        <v/>
      </c>
      <c r="AD43" s="196">
        <f t="shared" si="10"/>
        <v>0</v>
      </c>
    </row>
    <row r="44" spans="1:30" ht="39" customHeight="1" x14ac:dyDescent="0.2">
      <c r="A44" s="8">
        <v>28</v>
      </c>
      <c r="B44" s="200"/>
      <c r="C44" s="200"/>
      <c r="D44" s="200"/>
      <c r="E44" s="155"/>
      <c r="F44" s="153"/>
      <c r="G44" s="192"/>
      <c r="H44" s="183"/>
      <c r="I44" s="74"/>
      <c r="J44" s="75"/>
      <c r="K44" s="68">
        <f t="shared" si="6"/>
        <v>0</v>
      </c>
      <c r="L44" s="75"/>
      <c r="M44" s="75"/>
      <c r="N44" s="75"/>
      <c r="O44" s="75"/>
      <c r="P44" s="75"/>
      <c r="Q44" s="68">
        <f t="shared" si="3"/>
        <v>0</v>
      </c>
      <c r="R44" s="69" t="str">
        <f t="shared" si="4"/>
        <v/>
      </c>
      <c r="S44" s="70"/>
      <c r="T44" s="76"/>
      <c r="U44" s="77">
        <f t="shared" si="5"/>
        <v>0</v>
      </c>
      <c r="W44" s="59" t="str">
        <f t="shared" si="7"/>
        <v>ok</v>
      </c>
      <c r="X44" s="59">
        <f t="shared" si="8"/>
        <v>0</v>
      </c>
      <c r="Y44" s="59">
        <f t="shared" si="9"/>
        <v>0</v>
      </c>
      <c r="AC44" s="95" t="str">
        <f t="array" ref="AC44">IF(OR(E44=$E$17:E43),"",E44)</f>
        <v/>
      </c>
      <c r="AD44" s="196">
        <f t="shared" si="10"/>
        <v>0</v>
      </c>
    </row>
    <row r="45" spans="1:30" ht="39" customHeight="1" x14ac:dyDescent="0.2">
      <c r="A45" s="8">
        <v>29</v>
      </c>
      <c r="B45" s="200"/>
      <c r="C45" s="200"/>
      <c r="D45" s="200"/>
      <c r="E45" s="155"/>
      <c r="F45" s="153"/>
      <c r="G45" s="192"/>
      <c r="H45" s="183"/>
      <c r="I45" s="74"/>
      <c r="J45" s="75"/>
      <c r="K45" s="68">
        <f t="shared" si="6"/>
        <v>0</v>
      </c>
      <c r="L45" s="75"/>
      <c r="M45" s="75"/>
      <c r="N45" s="75"/>
      <c r="O45" s="75"/>
      <c r="P45" s="75"/>
      <c r="Q45" s="68">
        <f t="shared" si="3"/>
        <v>0</v>
      </c>
      <c r="R45" s="69" t="str">
        <f t="shared" si="4"/>
        <v/>
      </c>
      <c r="S45" s="70"/>
      <c r="T45" s="76"/>
      <c r="U45" s="77">
        <f t="shared" si="5"/>
        <v>0</v>
      </c>
      <c r="W45" s="59" t="str">
        <f t="shared" si="7"/>
        <v>ok</v>
      </c>
      <c r="X45" s="59">
        <f t="shared" si="8"/>
        <v>0</v>
      </c>
      <c r="Y45" s="59">
        <f t="shared" si="9"/>
        <v>0</v>
      </c>
      <c r="AC45" s="95" t="str">
        <f t="array" ref="AC45">IF(OR(E45=$E$17:E44),"",E45)</f>
        <v/>
      </c>
      <c r="AD45" s="196">
        <f t="shared" si="10"/>
        <v>0</v>
      </c>
    </row>
    <row r="46" spans="1:30" ht="39" customHeight="1" x14ac:dyDescent="0.2">
      <c r="A46" s="8">
        <v>30</v>
      </c>
      <c r="B46" s="200"/>
      <c r="C46" s="200"/>
      <c r="D46" s="200"/>
      <c r="E46" s="155"/>
      <c r="F46" s="153"/>
      <c r="G46" s="192"/>
      <c r="H46" s="183"/>
      <c r="I46" s="74"/>
      <c r="J46" s="75"/>
      <c r="K46" s="68">
        <f t="shared" si="6"/>
        <v>0</v>
      </c>
      <c r="L46" s="75"/>
      <c r="M46" s="75"/>
      <c r="N46" s="75"/>
      <c r="O46" s="75"/>
      <c r="P46" s="75"/>
      <c r="Q46" s="68">
        <f t="shared" si="3"/>
        <v>0</v>
      </c>
      <c r="R46" s="69" t="str">
        <f t="shared" si="4"/>
        <v/>
      </c>
      <c r="S46" s="70"/>
      <c r="T46" s="76"/>
      <c r="U46" s="77">
        <f t="shared" si="5"/>
        <v>0</v>
      </c>
      <c r="W46" s="59" t="str">
        <f t="shared" si="7"/>
        <v>ok</v>
      </c>
      <c r="X46" s="59">
        <f t="shared" si="8"/>
        <v>0</v>
      </c>
      <c r="Y46" s="59">
        <f t="shared" si="9"/>
        <v>0</v>
      </c>
      <c r="AC46" s="95" t="str">
        <f t="array" ref="AC46">IF(OR(E46=$E$17:E45),"",E46)</f>
        <v/>
      </c>
      <c r="AD46" s="196">
        <f t="shared" si="10"/>
        <v>0</v>
      </c>
    </row>
    <row r="47" spans="1:30" ht="39" customHeight="1" x14ac:dyDescent="0.2">
      <c r="A47" s="8">
        <v>31</v>
      </c>
      <c r="B47" s="200"/>
      <c r="C47" s="200"/>
      <c r="D47" s="200"/>
      <c r="E47" s="155"/>
      <c r="F47" s="153"/>
      <c r="G47" s="192"/>
      <c r="H47" s="183"/>
      <c r="I47" s="74"/>
      <c r="J47" s="75"/>
      <c r="K47" s="68">
        <f t="shared" si="6"/>
        <v>0</v>
      </c>
      <c r="L47" s="75"/>
      <c r="M47" s="75"/>
      <c r="N47" s="75"/>
      <c r="O47" s="75"/>
      <c r="P47" s="75"/>
      <c r="Q47" s="68">
        <f t="shared" si="3"/>
        <v>0</v>
      </c>
      <c r="R47" s="69" t="str">
        <f t="shared" si="4"/>
        <v/>
      </c>
      <c r="S47" s="70"/>
      <c r="T47" s="76"/>
      <c r="U47" s="77">
        <f t="shared" si="5"/>
        <v>0</v>
      </c>
      <c r="W47" s="59" t="str">
        <f t="shared" si="7"/>
        <v>ok</v>
      </c>
      <c r="X47" s="59">
        <f t="shared" si="8"/>
        <v>0</v>
      </c>
      <c r="Y47" s="59">
        <f t="shared" si="9"/>
        <v>0</v>
      </c>
      <c r="AC47" s="95" t="str">
        <f t="array" ref="AC47">IF(OR(E47=$E$17:E46),"",E47)</f>
        <v/>
      </c>
      <c r="AD47" s="196">
        <f t="shared" si="10"/>
        <v>0</v>
      </c>
    </row>
    <row r="48" spans="1:30" ht="39" customHeight="1" x14ac:dyDescent="0.2">
      <c r="A48" s="8">
        <v>32</v>
      </c>
      <c r="B48" s="200"/>
      <c r="C48" s="200"/>
      <c r="D48" s="200"/>
      <c r="E48" s="155"/>
      <c r="F48" s="153"/>
      <c r="G48" s="192"/>
      <c r="H48" s="183"/>
      <c r="I48" s="74"/>
      <c r="J48" s="75"/>
      <c r="K48" s="68">
        <f t="shared" si="6"/>
        <v>0</v>
      </c>
      <c r="L48" s="75"/>
      <c r="M48" s="75"/>
      <c r="N48" s="75"/>
      <c r="O48" s="75"/>
      <c r="P48" s="75"/>
      <c r="Q48" s="68">
        <f t="shared" si="3"/>
        <v>0</v>
      </c>
      <c r="R48" s="69" t="str">
        <f t="shared" si="4"/>
        <v/>
      </c>
      <c r="S48" s="70"/>
      <c r="T48" s="76"/>
      <c r="U48" s="77">
        <f t="shared" si="5"/>
        <v>0</v>
      </c>
      <c r="W48" s="59" t="str">
        <f t="shared" si="7"/>
        <v>ok</v>
      </c>
      <c r="X48" s="59">
        <f t="shared" si="8"/>
        <v>0</v>
      </c>
      <c r="Y48" s="59">
        <f t="shared" si="9"/>
        <v>0</v>
      </c>
      <c r="AC48" s="95" t="str">
        <f t="array" ref="AC48">IF(OR(E48=$E$17:E47),"",E48)</f>
        <v/>
      </c>
      <c r="AD48" s="196">
        <f t="shared" si="10"/>
        <v>0</v>
      </c>
    </row>
    <row r="49" spans="1:30" ht="39" customHeight="1" x14ac:dyDescent="0.2">
      <c r="A49" s="8">
        <v>33</v>
      </c>
      <c r="B49" s="200"/>
      <c r="C49" s="200"/>
      <c r="D49" s="200"/>
      <c r="E49" s="155"/>
      <c r="F49" s="153"/>
      <c r="G49" s="192"/>
      <c r="H49" s="183"/>
      <c r="I49" s="74"/>
      <c r="J49" s="75"/>
      <c r="K49" s="68">
        <f t="shared" si="6"/>
        <v>0</v>
      </c>
      <c r="L49" s="75"/>
      <c r="M49" s="75"/>
      <c r="N49" s="75"/>
      <c r="O49" s="75"/>
      <c r="P49" s="75"/>
      <c r="Q49" s="68">
        <f t="shared" ref="Q49:Q80" si="12">SUM(L49:P49)</f>
        <v>0</v>
      </c>
      <c r="R49" s="69" t="str">
        <f t="shared" ref="R49:R80" si="13">IF(ROUNDDOWN(I49*J49,2)-ROUNDDOWN(SUM(L49:P49),2)=0,"","zlý súčet")</f>
        <v/>
      </c>
      <c r="S49" s="70"/>
      <c r="T49" s="76"/>
      <c r="U49" s="77">
        <f t="shared" ref="U49:U80" si="14">Q49-T49</f>
        <v>0</v>
      </c>
      <c r="W49" s="59" t="str">
        <f t="shared" si="7"/>
        <v>ok</v>
      </c>
      <c r="X49" s="59">
        <f t="shared" si="8"/>
        <v>0</v>
      </c>
      <c r="Y49" s="59">
        <f t="shared" si="9"/>
        <v>0</v>
      </c>
      <c r="AC49" s="95" t="str">
        <f t="array" ref="AC49">IF(OR(E49=$E$17:E48),"",E49)</f>
        <v/>
      </c>
      <c r="AD49" s="196">
        <f t="shared" si="10"/>
        <v>0</v>
      </c>
    </row>
    <row r="50" spans="1:30" ht="39" customHeight="1" x14ac:dyDescent="0.2">
      <c r="A50" s="8">
        <v>34</v>
      </c>
      <c r="B50" s="200"/>
      <c r="C50" s="200"/>
      <c r="D50" s="200"/>
      <c r="E50" s="155"/>
      <c r="F50" s="153"/>
      <c r="G50" s="192"/>
      <c r="H50" s="183"/>
      <c r="I50" s="74"/>
      <c r="J50" s="75"/>
      <c r="K50" s="68">
        <f t="shared" si="6"/>
        <v>0</v>
      </c>
      <c r="L50" s="75"/>
      <c r="M50" s="75"/>
      <c r="N50" s="75"/>
      <c r="O50" s="75"/>
      <c r="P50" s="75"/>
      <c r="Q50" s="68">
        <f t="shared" si="12"/>
        <v>0</v>
      </c>
      <c r="R50" s="69" t="str">
        <f t="shared" si="13"/>
        <v/>
      </c>
      <c r="S50" s="70"/>
      <c r="T50" s="76"/>
      <c r="U50" s="77">
        <f t="shared" si="14"/>
        <v>0</v>
      </c>
      <c r="W50" s="59" t="str">
        <f t="shared" si="7"/>
        <v>ok</v>
      </c>
      <c r="X50" s="59">
        <f t="shared" si="8"/>
        <v>0</v>
      </c>
      <c r="Y50" s="59">
        <f t="shared" si="9"/>
        <v>0</v>
      </c>
      <c r="AC50" s="95" t="str">
        <f t="array" ref="AC50">IF(OR(E50=$E$17:E49),"",E50)</f>
        <v/>
      </c>
      <c r="AD50" s="196">
        <f t="shared" si="10"/>
        <v>0</v>
      </c>
    </row>
    <row r="51" spans="1:30" ht="39" customHeight="1" x14ac:dyDescent="0.2">
      <c r="A51" s="8">
        <v>35</v>
      </c>
      <c r="B51" s="200"/>
      <c r="C51" s="200"/>
      <c r="D51" s="200"/>
      <c r="E51" s="155"/>
      <c r="F51" s="153"/>
      <c r="G51" s="192"/>
      <c r="H51" s="183"/>
      <c r="I51" s="74"/>
      <c r="J51" s="75"/>
      <c r="K51" s="68">
        <f t="shared" si="6"/>
        <v>0</v>
      </c>
      <c r="L51" s="75"/>
      <c r="M51" s="75"/>
      <c r="N51" s="75"/>
      <c r="O51" s="75"/>
      <c r="P51" s="75"/>
      <c r="Q51" s="68">
        <f t="shared" si="12"/>
        <v>0</v>
      </c>
      <c r="R51" s="69" t="str">
        <f t="shared" si="13"/>
        <v/>
      </c>
      <c r="S51" s="70"/>
      <c r="T51" s="76"/>
      <c r="U51" s="77">
        <f t="shared" si="14"/>
        <v>0</v>
      </c>
      <c r="W51" s="59" t="str">
        <f t="shared" si="7"/>
        <v>ok</v>
      </c>
      <c r="X51" s="59">
        <f t="shared" si="8"/>
        <v>0</v>
      </c>
      <c r="Y51" s="59">
        <f t="shared" si="9"/>
        <v>0</v>
      </c>
      <c r="AC51" s="95" t="str">
        <f t="array" ref="AC51">IF(OR(E51=$E$17:E50),"",E51)</f>
        <v/>
      </c>
      <c r="AD51" s="196">
        <f t="shared" si="10"/>
        <v>0</v>
      </c>
    </row>
    <row r="52" spans="1:30" ht="39" customHeight="1" x14ac:dyDescent="0.2">
      <c r="A52" s="8">
        <v>36</v>
      </c>
      <c r="B52" s="200"/>
      <c r="C52" s="200"/>
      <c r="D52" s="200"/>
      <c r="E52" s="155"/>
      <c r="F52" s="153"/>
      <c r="G52" s="192"/>
      <c r="H52" s="183"/>
      <c r="I52" s="74"/>
      <c r="J52" s="75"/>
      <c r="K52" s="68">
        <f t="shared" si="6"/>
        <v>0</v>
      </c>
      <c r="L52" s="75"/>
      <c r="M52" s="75"/>
      <c r="N52" s="75"/>
      <c r="O52" s="75"/>
      <c r="P52" s="75"/>
      <c r="Q52" s="68">
        <f t="shared" si="12"/>
        <v>0</v>
      </c>
      <c r="R52" s="69" t="str">
        <f t="shared" si="13"/>
        <v/>
      </c>
      <c r="S52" s="70"/>
      <c r="T52" s="76"/>
      <c r="U52" s="77">
        <f t="shared" si="14"/>
        <v>0</v>
      </c>
      <c r="W52" s="59" t="str">
        <f t="shared" si="7"/>
        <v>ok</v>
      </c>
      <c r="X52" s="59">
        <f t="shared" si="8"/>
        <v>0</v>
      </c>
      <c r="Y52" s="59">
        <f t="shared" si="9"/>
        <v>0</v>
      </c>
      <c r="AC52" s="95" t="str">
        <f t="array" ref="AC52">IF(OR(E52=$E$17:E51),"",E52)</f>
        <v/>
      </c>
      <c r="AD52" s="196">
        <f t="shared" si="10"/>
        <v>0</v>
      </c>
    </row>
    <row r="53" spans="1:30" ht="39" customHeight="1" x14ac:dyDescent="0.2">
      <c r="A53" s="8">
        <v>37</v>
      </c>
      <c r="B53" s="200"/>
      <c r="C53" s="200"/>
      <c r="D53" s="200"/>
      <c r="E53" s="155"/>
      <c r="F53" s="153"/>
      <c r="G53" s="192"/>
      <c r="H53" s="183"/>
      <c r="I53" s="74"/>
      <c r="J53" s="75"/>
      <c r="K53" s="68">
        <f t="shared" si="6"/>
        <v>0</v>
      </c>
      <c r="L53" s="75"/>
      <c r="M53" s="75"/>
      <c r="N53" s="75"/>
      <c r="O53" s="75"/>
      <c r="P53" s="75"/>
      <c r="Q53" s="68">
        <f t="shared" si="12"/>
        <v>0</v>
      </c>
      <c r="R53" s="69" t="str">
        <f t="shared" si="13"/>
        <v/>
      </c>
      <c r="S53" s="70"/>
      <c r="T53" s="76"/>
      <c r="U53" s="77">
        <f t="shared" si="14"/>
        <v>0</v>
      </c>
      <c r="W53" s="59" t="str">
        <f t="shared" si="7"/>
        <v>ok</v>
      </c>
      <c r="X53" s="59">
        <f t="shared" si="8"/>
        <v>0</v>
      </c>
      <c r="Y53" s="59">
        <f t="shared" si="9"/>
        <v>0</v>
      </c>
      <c r="AC53" s="95" t="str">
        <f t="array" ref="AC53">IF(OR(E53=$E$17:E52),"",E53)</f>
        <v/>
      </c>
      <c r="AD53" s="196">
        <f t="shared" si="10"/>
        <v>0</v>
      </c>
    </row>
    <row r="54" spans="1:30" ht="39" customHeight="1" x14ac:dyDescent="0.2">
      <c r="A54" s="8">
        <v>38</v>
      </c>
      <c r="B54" s="200"/>
      <c r="C54" s="200"/>
      <c r="D54" s="200"/>
      <c r="E54" s="155"/>
      <c r="F54" s="153"/>
      <c r="G54" s="192"/>
      <c r="H54" s="183"/>
      <c r="I54" s="74"/>
      <c r="J54" s="75"/>
      <c r="K54" s="68">
        <f t="shared" si="6"/>
        <v>0</v>
      </c>
      <c r="L54" s="75"/>
      <c r="M54" s="75"/>
      <c r="N54" s="75"/>
      <c r="O54" s="75"/>
      <c r="P54" s="75"/>
      <c r="Q54" s="68">
        <f t="shared" si="12"/>
        <v>0</v>
      </c>
      <c r="R54" s="69" t="str">
        <f t="shared" si="13"/>
        <v/>
      </c>
      <c r="S54" s="70"/>
      <c r="T54" s="76"/>
      <c r="U54" s="77">
        <f t="shared" si="14"/>
        <v>0</v>
      </c>
      <c r="W54" s="59" t="str">
        <f t="shared" si="7"/>
        <v>ok</v>
      </c>
      <c r="X54" s="59">
        <f t="shared" si="8"/>
        <v>0</v>
      </c>
      <c r="Y54" s="59">
        <f t="shared" si="9"/>
        <v>0</v>
      </c>
      <c r="AC54" s="95" t="str">
        <f t="array" ref="AC54">IF(OR(E54=$E$17:E53),"",E54)</f>
        <v/>
      </c>
      <c r="AD54" s="196">
        <f t="shared" si="10"/>
        <v>0</v>
      </c>
    </row>
    <row r="55" spans="1:30" ht="39" customHeight="1" x14ac:dyDescent="0.2">
      <c r="A55" s="8">
        <v>39</v>
      </c>
      <c r="B55" s="200"/>
      <c r="C55" s="200"/>
      <c r="D55" s="200"/>
      <c r="E55" s="155"/>
      <c r="F55" s="153"/>
      <c r="G55" s="192"/>
      <c r="H55" s="183"/>
      <c r="I55" s="74"/>
      <c r="J55" s="75"/>
      <c r="K55" s="68">
        <f t="shared" si="6"/>
        <v>0</v>
      </c>
      <c r="L55" s="75"/>
      <c r="M55" s="75"/>
      <c r="N55" s="75"/>
      <c r="O55" s="75"/>
      <c r="P55" s="75"/>
      <c r="Q55" s="68">
        <f t="shared" si="12"/>
        <v>0</v>
      </c>
      <c r="R55" s="69" t="str">
        <f t="shared" si="13"/>
        <v/>
      </c>
      <c r="S55" s="70"/>
      <c r="T55" s="76"/>
      <c r="U55" s="77">
        <f t="shared" si="14"/>
        <v>0</v>
      </c>
      <c r="W55" s="59" t="str">
        <f t="shared" si="7"/>
        <v>ok</v>
      </c>
      <c r="X55" s="59">
        <f t="shared" si="8"/>
        <v>0</v>
      </c>
      <c r="Y55" s="59">
        <f t="shared" si="9"/>
        <v>0</v>
      </c>
      <c r="AC55" s="95" t="str">
        <f t="array" ref="AC55">IF(OR(E55=$E$17:E54),"",E55)</f>
        <v/>
      </c>
      <c r="AD55" s="196">
        <f t="shared" si="10"/>
        <v>0</v>
      </c>
    </row>
    <row r="56" spans="1:30" ht="39" customHeight="1" x14ac:dyDescent="0.2">
      <c r="A56" s="8">
        <v>40</v>
      </c>
      <c r="B56" s="200"/>
      <c r="C56" s="200"/>
      <c r="D56" s="200"/>
      <c r="E56" s="155"/>
      <c r="F56" s="153"/>
      <c r="G56" s="192"/>
      <c r="H56" s="183"/>
      <c r="I56" s="74"/>
      <c r="J56" s="75"/>
      <c r="K56" s="68">
        <f t="shared" si="6"/>
        <v>0</v>
      </c>
      <c r="L56" s="75"/>
      <c r="M56" s="75"/>
      <c r="N56" s="75"/>
      <c r="O56" s="75"/>
      <c r="P56" s="75"/>
      <c r="Q56" s="68">
        <f t="shared" si="12"/>
        <v>0</v>
      </c>
      <c r="R56" s="69" t="str">
        <f t="shared" si="13"/>
        <v/>
      </c>
      <c r="S56" s="70"/>
      <c r="T56" s="76"/>
      <c r="U56" s="77">
        <f t="shared" si="14"/>
        <v>0</v>
      </c>
      <c r="W56" s="59" t="str">
        <f t="shared" si="7"/>
        <v>ok</v>
      </c>
      <c r="X56" s="59">
        <f t="shared" si="8"/>
        <v>0</v>
      </c>
      <c r="Y56" s="59">
        <f t="shared" si="9"/>
        <v>0</v>
      </c>
      <c r="AC56" s="95" t="str">
        <f t="array" ref="AC56">IF(OR(E56=$E$17:E55),"",E56)</f>
        <v/>
      </c>
      <c r="AD56" s="196">
        <f t="shared" si="10"/>
        <v>0</v>
      </c>
    </row>
    <row r="57" spans="1:30" ht="39" customHeight="1" x14ac:dyDescent="0.2">
      <c r="A57" s="8">
        <v>41</v>
      </c>
      <c r="B57" s="200"/>
      <c r="C57" s="200"/>
      <c r="D57" s="200"/>
      <c r="E57" s="155"/>
      <c r="F57" s="153"/>
      <c r="G57" s="192"/>
      <c r="H57" s="183"/>
      <c r="I57" s="74"/>
      <c r="J57" s="75"/>
      <c r="K57" s="68">
        <f t="shared" si="6"/>
        <v>0</v>
      </c>
      <c r="L57" s="75"/>
      <c r="M57" s="75"/>
      <c r="N57" s="75"/>
      <c r="O57" s="75"/>
      <c r="P57" s="75"/>
      <c r="Q57" s="68">
        <f t="shared" si="12"/>
        <v>0</v>
      </c>
      <c r="R57" s="69" t="str">
        <f t="shared" si="13"/>
        <v/>
      </c>
      <c r="S57" s="70"/>
      <c r="T57" s="76"/>
      <c r="U57" s="77">
        <f t="shared" si="14"/>
        <v>0</v>
      </c>
      <c r="W57" s="59" t="str">
        <f t="shared" si="7"/>
        <v>ok</v>
      </c>
      <c r="X57" s="59">
        <f t="shared" si="8"/>
        <v>0</v>
      </c>
      <c r="Y57" s="59">
        <f t="shared" si="9"/>
        <v>0</v>
      </c>
      <c r="AC57" s="95" t="str">
        <f t="array" ref="AC57">IF(OR(E57=$E$17:E56),"",E57)</f>
        <v/>
      </c>
      <c r="AD57" s="196">
        <f t="shared" si="10"/>
        <v>0</v>
      </c>
    </row>
    <row r="58" spans="1:30" ht="39" customHeight="1" x14ac:dyDescent="0.2">
      <c r="A58" s="8">
        <v>42</v>
      </c>
      <c r="B58" s="200"/>
      <c r="C58" s="200"/>
      <c r="D58" s="200"/>
      <c r="E58" s="155"/>
      <c r="F58" s="153"/>
      <c r="G58" s="192"/>
      <c r="H58" s="183"/>
      <c r="I58" s="74"/>
      <c r="J58" s="75"/>
      <c r="K58" s="68">
        <f t="shared" si="6"/>
        <v>0</v>
      </c>
      <c r="L58" s="75"/>
      <c r="M58" s="75"/>
      <c r="N58" s="75"/>
      <c r="O58" s="75"/>
      <c r="P58" s="75"/>
      <c r="Q58" s="68">
        <f t="shared" si="12"/>
        <v>0</v>
      </c>
      <c r="R58" s="69" t="str">
        <f t="shared" si="13"/>
        <v/>
      </c>
      <c r="S58" s="70"/>
      <c r="T58" s="76"/>
      <c r="U58" s="77">
        <f t="shared" si="14"/>
        <v>0</v>
      </c>
      <c r="W58" s="59" t="str">
        <f t="shared" si="7"/>
        <v>ok</v>
      </c>
      <c r="X58" s="59">
        <f t="shared" si="8"/>
        <v>0</v>
      </c>
      <c r="Y58" s="59">
        <f t="shared" si="9"/>
        <v>0</v>
      </c>
      <c r="AC58" s="95" t="str">
        <f t="array" ref="AC58">IF(OR(E58=$E$17:E57),"",E58)</f>
        <v/>
      </c>
      <c r="AD58" s="196">
        <f t="shared" si="10"/>
        <v>0</v>
      </c>
    </row>
    <row r="59" spans="1:30" ht="39" customHeight="1" x14ac:dyDescent="0.2">
      <c r="A59" s="8">
        <v>43</v>
      </c>
      <c r="B59" s="200"/>
      <c r="C59" s="200"/>
      <c r="D59" s="200"/>
      <c r="E59" s="155"/>
      <c r="F59" s="153"/>
      <c r="G59" s="192"/>
      <c r="H59" s="183"/>
      <c r="I59" s="74"/>
      <c r="J59" s="75"/>
      <c r="K59" s="68">
        <f t="shared" si="6"/>
        <v>0</v>
      </c>
      <c r="L59" s="75"/>
      <c r="M59" s="75"/>
      <c r="N59" s="75"/>
      <c r="O59" s="75"/>
      <c r="P59" s="75"/>
      <c r="Q59" s="68">
        <f t="shared" si="12"/>
        <v>0</v>
      </c>
      <c r="R59" s="69" t="str">
        <f t="shared" si="13"/>
        <v/>
      </c>
      <c r="S59" s="70"/>
      <c r="T59" s="76"/>
      <c r="U59" s="77">
        <f t="shared" si="14"/>
        <v>0</v>
      </c>
      <c r="W59" s="59" t="str">
        <f t="shared" si="7"/>
        <v>ok</v>
      </c>
      <c r="X59" s="59">
        <f t="shared" si="8"/>
        <v>0</v>
      </c>
      <c r="Y59" s="59">
        <f t="shared" si="9"/>
        <v>0</v>
      </c>
      <c r="AC59" s="95" t="str">
        <f t="array" ref="AC59">IF(OR(E59=$E$17:E58),"",E59)</f>
        <v/>
      </c>
      <c r="AD59" s="196">
        <f t="shared" si="10"/>
        <v>0</v>
      </c>
    </row>
    <row r="60" spans="1:30" ht="39" customHeight="1" x14ac:dyDescent="0.2">
      <c r="A60" s="8">
        <v>44</v>
      </c>
      <c r="B60" s="200"/>
      <c r="C60" s="200"/>
      <c r="D60" s="200"/>
      <c r="E60" s="155"/>
      <c r="F60" s="153"/>
      <c r="G60" s="192"/>
      <c r="H60" s="183"/>
      <c r="I60" s="74"/>
      <c r="J60" s="75"/>
      <c r="K60" s="68">
        <f t="shared" si="6"/>
        <v>0</v>
      </c>
      <c r="L60" s="75"/>
      <c r="M60" s="75"/>
      <c r="N60" s="75"/>
      <c r="O60" s="75"/>
      <c r="P60" s="75"/>
      <c r="Q60" s="68">
        <f t="shared" si="12"/>
        <v>0</v>
      </c>
      <c r="R60" s="69" t="str">
        <f t="shared" si="13"/>
        <v/>
      </c>
      <c r="S60" s="70"/>
      <c r="T60" s="76"/>
      <c r="U60" s="77">
        <f t="shared" si="14"/>
        <v>0</v>
      </c>
      <c r="W60" s="59" t="str">
        <f t="shared" si="7"/>
        <v>ok</v>
      </c>
      <c r="X60" s="59">
        <f t="shared" si="8"/>
        <v>0</v>
      </c>
      <c r="Y60" s="59">
        <f t="shared" si="9"/>
        <v>0</v>
      </c>
      <c r="AC60" s="95" t="str">
        <f t="array" ref="AC60">IF(OR(E60=$E$17:E59),"",E60)</f>
        <v/>
      </c>
      <c r="AD60" s="196">
        <f t="shared" si="10"/>
        <v>0</v>
      </c>
    </row>
    <row r="61" spans="1:30" ht="39" customHeight="1" x14ac:dyDescent="0.2">
      <c r="A61" s="8">
        <v>45</v>
      </c>
      <c r="B61" s="200"/>
      <c r="C61" s="200"/>
      <c r="D61" s="200"/>
      <c r="E61" s="155"/>
      <c r="F61" s="153"/>
      <c r="G61" s="192"/>
      <c r="H61" s="183"/>
      <c r="I61" s="74"/>
      <c r="J61" s="75"/>
      <c r="K61" s="68">
        <f t="shared" si="6"/>
        <v>0</v>
      </c>
      <c r="L61" s="75"/>
      <c r="M61" s="75"/>
      <c r="N61" s="75"/>
      <c r="O61" s="75"/>
      <c r="P61" s="75"/>
      <c r="Q61" s="68">
        <f t="shared" si="12"/>
        <v>0</v>
      </c>
      <c r="R61" s="69" t="str">
        <f t="shared" si="13"/>
        <v/>
      </c>
      <c r="S61" s="70"/>
      <c r="T61" s="76"/>
      <c r="U61" s="77">
        <f t="shared" si="14"/>
        <v>0</v>
      </c>
      <c r="W61" s="59" t="str">
        <f t="shared" si="7"/>
        <v>ok</v>
      </c>
      <c r="X61" s="59">
        <f t="shared" si="8"/>
        <v>0</v>
      </c>
      <c r="Y61" s="59">
        <f t="shared" si="9"/>
        <v>0</v>
      </c>
      <c r="AC61" s="95" t="str">
        <f t="array" ref="AC61">IF(OR(E61=$E$17:E60),"",E61)</f>
        <v/>
      </c>
      <c r="AD61" s="196">
        <f t="shared" si="10"/>
        <v>0</v>
      </c>
    </row>
    <row r="62" spans="1:30" ht="39" customHeight="1" x14ac:dyDescent="0.2">
      <c r="A62" s="8">
        <v>46</v>
      </c>
      <c r="B62" s="200"/>
      <c r="C62" s="200"/>
      <c r="D62" s="200"/>
      <c r="E62" s="155"/>
      <c r="F62" s="153"/>
      <c r="G62" s="192"/>
      <c r="H62" s="183"/>
      <c r="I62" s="74"/>
      <c r="J62" s="75"/>
      <c r="K62" s="68">
        <f t="shared" si="6"/>
        <v>0</v>
      </c>
      <c r="L62" s="75"/>
      <c r="M62" s="75"/>
      <c r="N62" s="75"/>
      <c r="O62" s="75"/>
      <c r="P62" s="75"/>
      <c r="Q62" s="68">
        <f t="shared" si="12"/>
        <v>0</v>
      </c>
      <c r="R62" s="69" t="str">
        <f t="shared" si="13"/>
        <v/>
      </c>
      <c r="S62" s="70"/>
      <c r="T62" s="76"/>
      <c r="U62" s="77">
        <f t="shared" si="14"/>
        <v>0</v>
      </c>
      <c r="W62" s="59" t="str">
        <f t="shared" si="7"/>
        <v>ok</v>
      </c>
      <c r="X62" s="59">
        <f t="shared" si="8"/>
        <v>0</v>
      </c>
      <c r="Y62" s="59">
        <f t="shared" si="9"/>
        <v>0</v>
      </c>
      <c r="AC62" s="95" t="str">
        <f t="array" ref="AC62">IF(OR(E62=$E$17:E61),"",E62)</f>
        <v/>
      </c>
      <c r="AD62" s="196">
        <f t="shared" si="10"/>
        <v>0</v>
      </c>
    </row>
    <row r="63" spans="1:30" ht="39" customHeight="1" x14ac:dyDescent="0.2">
      <c r="A63" s="8">
        <v>47</v>
      </c>
      <c r="B63" s="200"/>
      <c r="C63" s="200"/>
      <c r="D63" s="200"/>
      <c r="E63" s="155"/>
      <c r="F63" s="153"/>
      <c r="G63" s="192"/>
      <c r="H63" s="183"/>
      <c r="I63" s="74"/>
      <c r="J63" s="75"/>
      <c r="K63" s="68">
        <f t="shared" si="6"/>
        <v>0</v>
      </c>
      <c r="L63" s="75"/>
      <c r="M63" s="75"/>
      <c r="N63" s="75"/>
      <c r="O63" s="75"/>
      <c r="P63" s="75"/>
      <c r="Q63" s="68">
        <f t="shared" si="12"/>
        <v>0</v>
      </c>
      <c r="R63" s="69" t="str">
        <f t="shared" si="13"/>
        <v/>
      </c>
      <c r="S63" s="70"/>
      <c r="T63" s="76"/>
      <c r="U63" s="77">
        <f t="shared" si="14"/>
        <v>0</v>
      </c>
      <c r="W63" s="59" t="str">
        <f t="shared" si="7"/>
        <v>ok</v>
      </c>
      <c r="X63" s="59">
        <f t="shared" si="8"/>
        <v>0</v>
      </c>
      <c r="Y63" s="59">
        <f t="shared" si="9"/>
        <v>0</v>
      </c>
      <c r="AC63" s="95" t="str">
        <f t="array" ref="AC63">IF(OR(E63=$E$17:E62),"",E63)</f>
        <v/>
      </c>
    </row>
    <row r="64" spans="1:30" ht="39" customHeight="1" x14ac:dyDescent="0.2">
      <c r="A64" s="8">
        <v>48</v>
      </c>
      <c r="B64" s="200"/>
      <c r="C64" s="200"/>
      <c r="D64" s="200"/>
      <c r="E64" s="155"/>
      <c r="F64" s="153"/>
      <c r="G64" s="192"/>
      <c r="H64" s="183"/>
      <c r="I64" s="74"/>
      <c r="J64" s="75"/>
      <c r="K64" s="68">
        <f t="shared" si="6"/>
        <v>0</v>
      </c>
      <c r="L64" s="75"/>
      <c r="M64" s="75"/>
      <c r="N64" s="75"/>
      <c r="O64" s="75"/>
      <c r="P64" s="75"/>
      <c r="Q64" s="68">
        <f t="shared" si="12"/>
        <v>0</v>
      </c>
      <c r="R64" s="69" t="str">
        <f t="shared" si="13"/>
        <v/>
      </c>
      <c r="S64" s="70"/>
      <c r="T64" s="76"/>
      <c r="U64" s="77">
        <f t="shared" si="14"/>
        <v>0</v>
      </c>
      <c r="W64" s="59" t="str">
        <f t="shared" si="7"/>
        <v>ok</v>
      </c>
      <c r="X64" s="59">
        <f t="shared" si="8"/>
        <v>0</v>
      </c>
      <c r="Y64" s="59">
        <f t="shared" si="9"/>
        <v>0</v>
      </c>
      <c r="AC64" s="95" t="str">
        <f t="array" ref="AC64">IF(OR(E64=$E$17:E63),"",E64)</f>
        <v/>
      </c>
    </row>
    <row r="65" spans="1:29" ht="39" customHeight="1" x14ac:dyDescent="0.2">
      <c r="A65" s="8">
        <v>49</v>
      </c>
      <c r="B65" s="200"/>
      <c r="C65" s="200"/>
      <c r="D65" s="200"/>
      <c r="E65" s="155"/>
      <c r="F65" s="153"/>
      <c r="G65" s="192"/>
      <c r="H65" s="183"/>
      <c r="I65" s="74"/>
      <c r="J65" s="75"/>
      <c r="K65" s="68">
        <f t="shared" si="6"/>
        <v>0</v>
      </c>
      <c r="L65" s="75"/>
      <c r="M65" s="75"/>
      <c r="N65" s="75"/>
      <c r="O65" s="75"/>
      <c r="P65" s="75"/>
      <c r="Q65" s="68">
        <f t="shared" si="12"/>
        <v>0</v>
      </c>
      <c r="R65" s="69" t="str">
        <f t="shared" si="13"/>
        <v/>
      </c>
      <c r="S65" s="70"/>
      <c r="T65" s="76"/>
      <c r="U65" s="77">
        <f t="shared" si="14"/>
        <v>0</v>
      </c>
      <c r="W65" s="59" t="str">
        <f t="shared" si="7"/>
        <v>ok</v>
      </c>
      <c r="X65" s="59">
        <f t="shared" si="8"/>
        <v>0</v>
      </c>
      <c r="Y65" s="59">
        <f t="shared" si="9"/>
        <v>0</v>
      </c>
      <c r="AC65" s="95" t="str">
        <f t="array" ref="AC65">IF(OR(E65=$E$17:E64),"",E65)</f>
        <v/>
      </c>
    </row>
    <row r="66" spans="1:29" ht="39" customHeight="1" x14ac:dyDescent="0.2">
      <c r="A66" s="8">
        <v>50</v>
      </c>
      <c r="B66" s="200"/>
      <c r="C66" s="200"/>
      <c r="D66" s="200"/>
      <c r="E66" s="155"/>
      <c r="F66" s="153"/>
      <c r="G66" s="192"/>
      <c r="H66" s="183"/>
      <c r="I66" s="74"/>
      <c r="J66" s="75"/>
      <c r="K66" s="68">
        <f t="shared" si="6"/>
        <v>0</v>
      </c>
      <c r="L66" s="75"/>
      <c r="M66" s="75"/>
      <c r="N66" s="75"/>
      <c r="O66" s="75"/>
      <c r="P66" s="75"/>
      <c r="Q66" s="68">
        <f t="shared" si="12"/>
        <v>0</v>
      </c>
      <c r="R66" s="69" t="str">
        <f t="shared" si="13"/>
        <v/>
      </c>
      <c r="S66" s="70"/>
      <c r="T66" s="76"/>
      <c r="U66" s="77">
        <f t="shared" si="14"/>
        <v>0</v>
      </c>
      <c r="W66" s="59" t="str">
        <f t="shared" si="7"/>
        <v>ok</v>
      </c>
      <c r="X66" s="59">
        <f t="shared" si="8"/>
        <v>0</v>
      </c>
      <c r="Y66" s="59">
        <f t="shared" si="9"/>
        <v>0</v>
      </c>
      <c r="AC66" s="95" t="str">
        <f t="array" ref="AC66">IF(OR(E66=$E$17:E65),"",E66)</f>
        <v/>
      </c>
    </row>
    <row r="67" spans="1:29" ht="39" customHeight="1" x14ac:dyDescent="0.2">
      <c r="A67" s="8">
        <v>51</v>
      </c>
      <c r="B67" s="200"/>
      <c r="C67" s="200"/>
      <c r="D67" s="200"/>
      <c r="E67" s="155"/>
      <c r="F67" s="153"/>
      <c r="G67" s="192"/>
      <c r="H67" s="183"/>
      <c r="I67" s="74"/>
      <c r="J67" s="75"/>
      <c r="K67" s="68">
        <f t="shared" si="6"/>
        <v>0</v>
      </c>
      <c r="L67" s="75"/>
      <c r="M67" s="75"/>
      <c r="N67" s="75"/>
      <c r="O67" s="75"/>
      <c r="P67" s="75"/>
      <c r="Q67" s="68">
        <f t="shared" si="12"/>
        <v>0</v>
      </c>
      <c r="R67" s="69" t="str">
        <f t="shared" si="13"/>
        <v/>
      </c>
      <c r="S67" s="70"/>
      <c r="T67" s="76"/>
      <c r="U67" s="77">
        <f t="shared" si="14"/>
        <v>0</v>
      </c>
      <c r="W67" s="59" t="str">
        <f t="shared" si="7"/>
        <v>ok</v>
      </c>
      <c r="X67" s="59">
        <f t="shared" si="8"/>
        <v>0</v>
      </c>
      <c r="Y67" s="59">
        <f t="shared" si="9"/>
        <v>0</v>
      </c>
      <c r="AC67" s="95" t="str">
        <f t="array" ref="AC67">IF(OR(E67=$E$17:E66),"",E67)</f>
        <v/>
      </c>
    </row>
    <row r="68" spans="1:29" ht="39" customHeight="1" x14ac:dyDescent="0.2">
      <c r="A68" s="8">
        <v>52</v>
      </c>
      <c r="B68" s="200"/>
      <c r="C68" s="200"/>
      <c r="D68" s="200"/>
      <c r="E68" s="155"/>
      <c r="F68" s="153"/>
      <c r="G68" s="192"/>
      <c r="H68" s="183"/>
      <c r="I68" s="74"/>
      <c r="J68" s="75"/>
      <c r="K68" s="68">
        <f t="shared" si="6"/>
        <v>0</v>
      </c>
      <c r="L68" s="75"/>
      <c r="M68" s="75"/>
      <c r="N68" s="75"/>
      <c r="O68" s="75"/>
      <c r="P68" s="75"/>
      <c r="Q68" s="68">
        <f t="shared" si="12"/>
        <v>0</v>
      </c>
      <c r="R68" s="69" t="str">
        <f t="shared" si="13"/>
        <v/>
      </c>
      <c r="S68" s="70"/>
      <c r="T68" s="76"/>
      <c r="U68" s="77">
        <f t="shared" si="14"/>
        <v>0</v>
      </c>
      <c r="W68" s="59" t="str">
        <f t="shared" si="7"/>
        <v>ok</v>
      </c>
      <c r="X68" s="59">
        <f t="shared" si="8"/>
        <v>0</v>
      </c>
      <c r="Y68" s="59">
        <f t="shared" si="9"/>
        <v>0</v>
      </c>
      <c r="AC68" s="95" t="str">
        <f t="array" ref="AC68">IF(OR(E68=$E$17:E67),"",E68)</f>
        <v/>
      </c>
    </row>
    <row r="69" spans="1:29" ht="39" customHeight="1" x14ac:dyDescent="0.2">
      <c r="A69" s="8">
        <v>53</v>
      </c>
      <c r="B69" s="200"/>
      <c r="C69" s="200"/>
      <c r="D69" s="200"/>
      <c r="E69" s="155"/>
      <c r="F69" s="153"/>
      <c r="G69" s="192"/>
      <c r="H69" s="183"/>
      <c r="I69" s="74"/>
      <c r="J69" s="75"/>
      <c r="K69" s="68">
        <f t="shared" si="6"/>
        <v>0</v>
      </c>
      <c r="L69" s="75"/>
      <c r="M69" s="75"/>
      <c r="N69" s="75"/>
      <c r="O69" s="75"/>
      <c r="P69" s="75"/>
      <c r="Q69" s="68">
        <f t="shared" si="12"/>
        <v>0</v>
      </c>
      <c r="R69" s="69" t="str">
        <f t="shared" si="13"/>
        <v/>
      </c>
      <c r="S69" s="70"/>
      <c r="T69" s="76"/>
      <c r="U69" s="77">
        <f t="shared" si="14"/>
        <v>0</v>
      </c>
      <c r="W69" s="59" t="str">
        <f t="shared" si="7"/>
        <v>ok</v>
      </c>
      <c r="X69" s="59">
        <f t="shared" si="8"/>
        <v>0</v>
      </c>
      <c r="Y69" s="59">
        <f t="shared" si="9"/>
        <v>0</v>
      </c>
      <c r="AC69" s="95" t="str">
        <f t="array" ref="AC69">IF(OR(E69=$E$17:E68),"",E69)</f>
        <v/>
      </c>
    </row>
    <row r="70" spans="1:29" ht="39" customHeight="1" x14ac:dyDescent="0.2">
      <c r="A70" s="8">
        <v>54</v>
      </c>
      <c r="B70" s="200"/>
      <c r="C70" s="200"/>
      <c r="D70" s="200"/>
      <c r="E70" s="155"/>
      <c r="F70" s="153"/>
      <c r="G70" s="192"/>
      <c r="H70" s="183"/>
      <c r="I70" s="74"/>
      <c r="J70" s="75"/>
      <c r="K70" s="68">
        <f t="shared" si="6"/>
        <v>0</v>
      </c>
      <c r="L70" s="75"/>
      <c r="M70" s="75"/>
      <c r="N70" s="75"/>
      <c r="O70" s="75"/>
      <c r="P70" s="75"/>
      <c r="Q70" s="68">
        <f t="shared" si="12"/>
        <v>0</v>
      </c>
      <c r="R70" s="69" t="str">
        <f t="shared" si="13"/>
        <v/>
      </c>
      <c r="S70" s="70"/>
      <c r="T70" s="76"/>
      <c r="U70" s="77">
        <f t="shared" si="14"/>
        <v>0</v>
      </c>
      <c r="W70" s="59" t="str">
        <f t="shared" si="7"/>
        <v>ok</v>
      </c>
      <c r="X70" s="59">
        <f t="shared" si="8"/>
        <v>0</v>
      </c>
      <c r="Y70" s="59">
        <f t="shared" si="9"/>
        <v>0</v>
      </c>
      <c r="AC70" s="95" t="str">
        <f t="array" ref="AC70">IF(OR(E70=$E$17:E69),"",E70)</f>
        <v/>
      </c>
    </row>
    <row r="71" spans="1:29" ht="39" customHeight="1" x14ac:dyDescent="0.2">
      <c r="A71" s="8">
        <v>55</v>
      </c>
      <c r="B71" s="200"/>
      <c r="C71" s="200"/>
      <c r="D71" s="200"/>
      <c r="E71" s="155"/>
      <c r="F71" s="153"/>
      <c r="G71" s="192"/>
      <c r="H71" s="183"/>
      <c r="I71" s="74"/>
      <c r="J71" s="75"/>
      <c r="K71" s="68">
        <f t="shared" si="6"/>
        <v>0</v>
      </c>
      <c r="L71" s="75"/>
      <c r="M71" s="75"/>
      <c r="N71" s="75"/>
      <c r="O71" s="75"/>
      <c r="P71" s="75"/>
      <c r="Q71" s="68">
        <f t="shared" si="12"/>
        <v>0</v>
      </c>
      <c r="R71" s="69" t="str">
        <f t="shared" si="13"/>
        <v/>
      </c>
      <c r="S71" s="70"/>
      <c r="T71" s="76"/>
      <c r="U71" s="77">
        <f t="shared" si="14"/>
        <v>0</v>
      </c>
      <c r="W71" s="59" t="str">
        <f t="shared" si="7"/>
        <v>ok</v>
      </c>
      <c r="X71" s="59">
        <f t="shared" si="8"/>
        <v>0</v>
      </c>
      <c r="Y71" s="59">
        <f t="shared" si="9"/>
        <v>0</v>
      </c>
      <c r="AC71" s="95" t="str">
        <f t="array" ref="AC71">IF(OR(E71=$E$17:E70),"",E71)</f>
        <v/>
      </c>
    </row>
    <row r="72" spans="1:29" ht="39" customHeight="1" x14ac:dyDescent="0.2">
      <c r="A72" s="8">
        <v>56</v>
      </c>
      <c r="B72" s="200"/>
      <c r="C72" s="200"/>
      <c r="D72" s="200"/>
      <c r="E72" s="155"/>
      <c r="F72" s="153"/>
      <c r="G72" s="192"/>
      <c r="H72" s="183"/>
      <c r="I72" s="74"/>
      <c r="J72" s="75"/>
      <c r="K72" s="68">
        <f t="shared" si="6"/>
        <v>0</v>
      </c>
      <c r="L72" s="75"/>
      <c r="M72" s="75"/>
      <c r="N72" s="75"/>
      <c r="O72" s="75"/>
      <c r="P72" s="75"/>
      <c r="Q72" s="68">
        <f t="shared" si="12"/>
        <v>0</v>
      </c>
      <c r="R72" s="69" t="str">
        <f t="shared" si="13"/>
        <v/>
      </c>
      <c r="S72" s="70"/>
      <c r="T72" s="76"/>
      <c r="U72" s="77">
        <f t="shared" si="14"/>
        <v>0</v>
      </c>
      <c r="W72" s="59" t="str">
        <f t="shared" si="7"/>
        <v>ok</v>
      </c>
      <c r="X72" s="59">
        <f t="shared" si="8"/>
        <v>0</v>
      </c>
      <c r="Y72" s="59">
        <f t="shared" si="9"/>
        <v>0</v>
      </c>
      <c r="AC72" s="95" t="str">
        <f t="array" ref="AC72">IF(OR(E72=$E$17:E71),"",E72)</f>
        <v/>
      </c>
    </row>
    <row r="73" spans="1:29" ht="39" customHeight="1" x14ac:dyDescent="0.2">
      <c r="A73" s="8">
        <v>57</v>
      </c>
      <c r="B73" s="200"/>
      <c r="C73" s="200"/>
      <c r="D73" s="200"/>
      <c r="E73" s="155"/>
      <c r="F73" s="153"/>
      <c r="G73" s="192"/>
      <c r="H73" s="183"/>
      <c r="I73" s="74"/>
      <c r="J73" s="75"/>
      <c r="K73" s="68">
        <f t="shared" si="6"/>
        <v>0</v>
      </c>
      <c r="L73" s="75"/>
      <c r="M73" s="75"/>
      <c r="N73" s="75"/>
      <c r="O73" s="75"/>
      <c r="P73" s="75"/>
      <c r="Q73" s="68">
        <f t="shared" si="12"/>
        <v>0</v>
      </c>
      <c r="R73" s="69" t="str">
        <f t="shared" si="13"/>
        <v/>
      </c>
      <c r="S73" s="70"/>
      <c r="T73" s="76"/>
      <c r="U73" s="77">
        <f t="shared" si="14"/>
        <v>0</v>
      </c>
      <c r="W73" s="59" t="str">
        <f t="shared" si="7"/>
        <v>ok</v>
      </c>
      <c r="X73" s="59">
        <f t="shared" si="8"/>
        <v>0</v>
      </c>
      <c r="Y73" s="59">
        <f t="shared" si="9"/>
        <v>0</v>
      </c>
      <c r="AC73" s="95" t="str">
        <f t="array" ref="AC73">IF(OR(E73=$E$17:E72),"",E73)</f>
        <v/>
      </c>
    </row>
    <row r="74" spans="1:29" ht="39" customHeight="1" x14ac:dyDescent="0.2">
      <c r="A74" s="8">
        <v>58</v>
      </c>
      <c r="B74" s="200"/>
      <c r="C74" s="200"/>
      <c r="D74" s="200"/>
      <c r="E74" s="155"/>
      <c r="F74" s="153"/>
      <c r="G74" s="192"/>
      <c r="H74" s="183"/>
      <c r="I74" s="74"/>
      <c r="J74" s="75"/>
      <c r="K74" s="68">
        <f t="shared" si="6"/>
        <v>0</v>
      </c>
      <c r="L74" s="75"/>
      <c r="M74" s="75"/>
      <c r="N74" s="75"/>
      <c r="O74" s="75"/>
      <c r="P74" s="75"/>
      <c r="Q74" s="68">
        <f t="shared" si="12"/>
        <v>0</v>
      </c>
      <c r="R74" s="69" t="str">
        <f t="shared" si="13"/>
        <v/>
      </c>
      <c r="S74" s="70"/>
      <c r="T74" s="76"/>
      <c r="U74" s="77">
        <f t="shared" si="14"/>
        <v>0</v>
      </c>
      <c r="W74" s="59" t="str">
        <f t="shared" si="7"/>
        <v>ok</v>
      </c>
      <c r="X74" s="59">
        <f t="shared" si="8"/>
        <v>0</v>
      </c>
      <c r="Y74" s="59">
        <f t="shared" si="9"/>
        <v>0</v>
      </c>
      <c r="AC74" s="95" t="str">
        <f t="array" ref="AC74">IF(OR(E74=$E$17:E73),"",E74)</f>
        <v/>
      </c>
    </row>
    <row r="75" spans="1:29" ht="39" customHeight="1" x14ac:dyDescent="0.2">
      <c r="A75" s="8">
        <v>59</v>
      </c>
      <c r="B75" s="200"/>
      <c r="C75" s="200"/>
      <c r="D75" s="200"/>
      <c r="E75" s="155"/>
      <c r="F75" s="153"/>
      <c r="G75" s="192"/>
      <c r="H75" s="183"/>
      <c r="I75" s="74"/>
      <c r="J75" s="75"/>
      <c r="K75" s="68">
        <f t="shared" si="6"/>
        <v>0</v>
      </c>
      <c r="L75" s="75"/>
      <c r="M75" s="75"/>
      <c r="N75" s="75"/>
      <c r="O75" s="75"/>
      <c r="P75" s="75"/>
      <c r="Q75" s="68">
        <f t="shared" si="12"/>
        <v>0</v>
      </c>
      <c r="R75" s="69" t="str">
        <f t="shared" si="13"/>
        <v/>
      </c>
      <c r="S75" s="70"/>
      <c r="T75" s="76"/>
      <c r="U75" s="77">
        <f t="shared" si="14"/>
        <v>0</v>
      </c>
      <c r="W75" s="59" t="str">
        <f t="shared" si="7"/>
        <v>ok</v>
      </c>
      <c r="X75" s="59">
        <f t="shared" si="8"/>
        <v>0</v>
      </c>
      <c r="Y75" s="59">
        <f t="shared" si="9"/>
        <v>0</v>
      </c>
      <c r="AC75" s="95" t="str">
        <f t="array" ref="AC75">IF(OR(E75=$E$17:E74),"",E75)</f>
        <v/>
      </c>
    </row>
    <row r="76" spans="1:29" ht="39" customHeight="1" x14ac:dyDescent="0.2">
      <c r="A76" s="8">
        <v>60</v>
      </c>
      <c r="B76" s="200"/>
      <c r="C76" s="200"/>
      <c r="D76" s="200"/>
      <c r="E76" s="155"/>
      <c r="F76" s="153"/>
      <c r="G76" s="192"/>
      <c r="H76" s="183"/>
      <c r="I76" s="74"/>
      <c r="J76" s="75"/>
      <c r="K76" s="68">
        <f t="shared" si="6"/>
        <v>0</v>
      </c>
      <c r="L76" s="75"/>
      <c r="M76" s="75"/>
      <c r="N76" s="75"/>
      <c r="O76" s="75"/>
      <c r="P76" s="75"/>
      <c r="Q76" s="68">
        <f t="shared" si="12"/>
        <v>0</v>
      </c>
      <c r="R76" s="69" t="str">
        <f t="shared" si="13"/>
        <v/>
      </c>
      <c r="S76" s="70"/>
      <c r="T76" s="76"/>
      <c r="U76" s="77">
        <f t="shared" si="14"/>
        <v>0</v>
      </c>
      <c r="W76" s="59" t="str">
        <f t="shared" si="7"/>
        <v>ok</v>
      </c>
      <c r="X76" s="59">
        <f t="shared" si="8"/>
        <v>0</v>
      </c>
      <c r="Y76" s="59">
        <f t="shared" si="9"/>
        <v>0</v>
      </c>
      <c r="AC76" s="95" t="str">
        <f t="array" ref="AC76">IF(OR(E76=$E$17:E75),"",E76)</f>
        <v/>
      </c>
    </row>
    <row r="77" spans="1:29" ht="39" customHeight="1" x14ac:dyDescent="0.2">
      <c r="A77" s="8">
        <v>61</v>
      </c>
      <c r="B77" s="200"/>
      <c r="C77" s="200"/>
      <c r="D77" s="200"/>
      <c r="E77" s="155"/>
      <c r="F77" s="153"/>
      <c r="G77" s="192"/>
      <c r="H77" s="183"/>
      <c r="I77" s="74"/>
      <c r="J77" s="75"/>
      <c r="K77" s="68">
        <f t="shared" si="6"/>
        <v>0</v>
      </c>
      <c r="L77" s="75"/>
      <c r="M77" s="75"/>
      <c r="N77" s="75"/>
      <c r="O77" s="75"/>
      <c r="P77" s="75"/>
      <c r="Q77" s="68">
        <f t="shared" si="12"/>
        <v>0</v>
      </c>
      <c r="R77" s="69" t="str">
        <f t="shared" si="13"/>
        <v/>
      </c>
      <c r="S77" s="70"/>
      <c r="T77" s="76"/>
      <c r="U77" s="77">
        <f t="shared" si="14"/>
        <v>0</v>
      </c>
      <c r="W77" s="59" t="str">
        <f t="shared" si="7"/>
        <v>ok</v>
      </c>
      <c r="X77" s="59">
        <f t="shared" si="8"/>
        <v>0</v>
      </c>
      <c r="Y77" s="59">
        <f t="shared" si="9"/>
        <v>0</v>
      </c>
      <c r="AC77" s="95" t="str">
        <f t="array" ref="AC77">IF(OR(E77=$E$17:E76),"",E77)</f>
        <v/>
      </c>
    </row>
    <row r="78" spans="1:29" ht="39" customHeight="1" x14ac:dyDescent="0.2">
      <c r="A78" s="8">
        <v>62</v>
      </c>
      <c r="B78" s="200"/>
      <c r="C78" s="200"/>
      <c r="D78" s="200"/>
      <c r="E78" s="155"/>
      <c r="F78" s="153"/>
      <c r="G78" s="192"/>
      <c r="H78" s="183"/>
      <c r="I78" s="74"/>
      <c r="J78" s="75"/>
      <c r="K78" s="68">
        <f t="shared" si="6"/>
        <v>0</v>
      </c>
      <c r="L78" s="75"/>
      <c r="M78" s="75"/>
      <c r="N78" s="75"/>
      <c r="O78" s="75"/>
      <c r="P78" s="75"/>
      <c r="Q78" s="68">
        <f t="shared" si="12"/>
        <v>0</v>
      </c>
      <c r="R78" s="69" t="str">
        <f t="shared" si="13"/>
        <v/>
      </c>
      <c r="S78" s="70"/>
      <c r="T78" s="76"/>
      <c r="U78" s="77">
        <f t="shared" si="14"/>
        <v>0</v>
      </c>
      <c r="W78" s="59" t="str">
        <f t="shared" si="7"/>
        <v>ok</v>
      </c>
      <c r="X78" s="59">
        <f t="shared" si="8"/>
        <v>0</v>
      </c>
      <c r="Y78" s="59">
        <f t="shared" si="9"/>
        <v>0</v>
      </c>
      <c r="AC78" s="95" t="str">
        <f t="array" ref="AC78">IF(OR(E78=$E$17:E77),"",E78)</f>
        <v/>
      </c>
    </row>
    <row r="79" spans="1:29" ht="39" customHeight="1" x14ac:dyDescent="0.2">
      <c r="A79" s="8">
        <v>63</v>
      </c>
      <c r="B79" s="200"/>
      <c r="C79" s="200"/>
      <c r="D79" s="200"/>
      <c r="E79" s="155"/>
      <c r="F79" s="153"/>
      <c r="G79" s="192"/>
      <c r="H79" s="183"/>
      <c r="I79" s="74"/>
      <c r="J79" s="75"/>
      <c r="K79" s="68">
        <f t="shared" si="6"/>
        <v>0</v>
      </c>
      <c r="L79" s="75"/>
      <c r="M79" s="75"/>
      <c r="N79" s="75"/>
      <c r="O79" s="75"/>
      <c r="P79" s="75"/>
      <c r="Q79" s="68">
        <f t="shared" si="12"/>
        <v>0</v>
      </c>
      <c r="R79" s="69" t="str">
        <f t="shared" si="13"/>
        <v/>
      </c>
      <c r="S79" s="70"/>
      <c r="T79" s="76"/>
      <c r="U79" s="77">
        <f t="shared" si="14"/>
        <v>0</v>
      </c>
      <c r="W79" s="59" t="str">
        <f t="shared" si="7"/>
        <v>ok</v>
      </c>
      <c r="X79" s="59">
        <f t="shared" si="8"/>
        <v>0</v>
      </c>
      <c r="Y79" s="59">
        <f t="shared" si="9"/>
        <v>0</v>
      </c>
      <c r="AC79" s="95" t="str">
        <f t="array" ref="AC79">IF(OR(E79=$E$17:E78),"",E79)</f>
        <v/>
      </c>
    </row>
    <row r="80" spans="1:29" ht="39" customHeight="1" x14ac:dyDescent="0.2">
      <c r="A80" s="8">
        <v>64</v>
      </c>
      <c r="B80" s="200"/>
      <c r="C80" s="200"/>
      <c r="D80" s="200"/>
      <c r="E80" s="155"/>
      <c r="F80" s="153"/>
      <c r="G80" s="192"/>
      <c r="H80" s="183"/>
      <c r="I80" s="74"/>
      <c r="J80" s="75"/>
      <c r="K80" s="68">
        <f t="shared" si="6"/>
        <v>0</v>
      </c>
      <c r="L80" s="75"/>
      <c r="M80" s="75"/>
      <c r="N80" s="75"/>
      <c r="O80" s="75"/>
      <c r="P80" s="75"/>
      <c r="Q80" s="68">
        <f t="shared" si="12"/>
        <v>0</v>
      </c>
      <c r="R80" s="69" t="str">
        <f t="shared" si="13"/>
        <v/>
      </c>
      <c r="S80" s="70"/>
      <c r="T80" s="76"/>
      <c r="U80" s="77">
        <f t="shared" si="14"/>
        <v>0</v>
      </c>
      <c r="W80" s="59" t="str">
        <f t="shared" si="7"/>
        <v>ok</v>
      </c>
      <c r="X80" s="59">
        <f t="shared" si="8"/>
        <v>0</v>
      </c>
      <c r="Y80" s="59">
        <f t="shared" si="9"/>
        <v>0</v>
      </c>
      <c r="AC80" s="95" t="str">
        <f t="array" ref="AC80">IF(OR(E80=$E$17:E79),"",E80)</f>
        <v/>
      </c>
    </row>
    <row r="81" spans="1:29" ht="39" customHeight="1" x14ac:dyDescent="0.2">
      <c r="A81" s="8">
        <v>65</v>
      </c>
      <c r="B81" s="200"/>
      <c r="C81" s="200"/>
      <c r="D81" s="200"/>
      <c r="E81" s="155"/>
      <c r="F81" s="153"/>
      <c r="G81" s="192"/>
      <c r="H81" s="183"/>
      <c r="I81" s="74"/>
      <c r="J81" s="75"/>
      <c r="K81" s="68">
        <f t="shared" ref="K81:K127" si="15">ROUNDDOWN(I81*J81,2)</f>
        <v>0</v>
      </c>
      <c r="L81" s="75"/>
      <c r="M81" s="75"/>
      <c r="N81" s="75"/>
      <c r="O81" s="75"/>
      <c r="P81" s="75"/>
      <c r="Q81" s="68">
        <f t="shared" ref="Q81:Q112" si="16">SUM(L81:P81)</f>
        <v>0</v>
      </c>
      <c r="R81" s="69" t="str">
        <f t="shared" ref="R81:R112" si="17">IF(ROUNDDOWN(I81*J81,2)-ROUNDDOWN(SUM(L81:P81),2)=0,"","zlý súčet")</f>
        <v/>
      </c>
      <c r="S81" s="70"/>
      <c r="T81" s="76"/>
      <c r="U81" s="77">
        <f t="shared" ref="U81:U112" si="18">Q81-T81</f>
        <v>0</v>
      </c>
      <c r="W81" s="59" t="str">
        <f t="shared" si="7"/>
        <v>ok</v>
      </c>
      <c r="X81" s="59">
        <f t="shared" si="8"/>
        <v>0</v>
      </c>
      <c r="Y81" s="59">
        <f t="shared" si="9"/>
        <v>0</v>
      </c>
      <c r="AC81" s="95" t="str">
        <f t="array" ref="AC81">IF(OR(E81=$E$17:E80),"",E81)</f>
        <v/>
      </c>
    </row>
    <row r="82" spans="1:29" ht="39" customHeight="1" x14ac:dyDescent="0.2">
      <c r="A82" s="8">
        <v>66</v>
      </c>
      <c r="B82" s="200"/>
      <c r="C82" s="200"/>
      <c r="D82" s="200"/>
      <c r="E82" s="155"/>
      <c r="F82" s="153"/>
      <c r="G82" s="192"/>
      <c r="H82" s="183"/>
      <c r="I82" s="74"/>
      <c r="J82" s="75"/>
      <c r="K82" s="68">
        <f t="shared" si="15"/>
        <v>0</v>
      </c>
      <c r="L82" s="75"/>
      <c r="M82" s="75"/>
      <c r="N82" s="75"/>
      <c r="O82" s="75"/>
      <c r="P82" s="75"/>
      <c r="Q82" s="68">
        <f t="shared" si="16"/>
        <v>0</v>
      </c>
      <c r="R82" s="69" t="str">
        <f t="shared" si="17"/>
        <v/>
      </c>
      <c r="S82" s="70"/>
      <c r="T82" s="76"/>
      <c r="U82" s="77">
        <f t="shared" si="18"/>
        <v>0</v>
      </c>
      <c r="W82" s="59" t="str">
        <f t="shared" ref="W82:W127" si="19">IF(AND(K82&gt;0,OR(B82="",G82="",F82="",E82="")),"chyba","ok")</f>
        <v>ok</v>
      </c>
      <c r="X82" s="59">
        <f t="shared" ref="X82:X127" si="20">IF(W82="chyba",1,0)</f>
        <v>0</v>
      </c>
      <c r="Y82" s="59">
        <f t="shared" ref="Y82:Y127" si="21">IF(R82="zlý súčet",1,0)</f>
        <v>0</v>
      </c>
      <c r="AC82" s="95" t="str">
        <f t="array" ref="AC82">IF(OR(E82=$E$17:E81),"",E82)</f>
        <v/>
      </c>
    </row>
    <row r="83" spans="1:29" ht="39" customHeight="1" x14ac:dyDescent="0.2">
      <c r="A83" s="8">
        <v>67</v>
      </c>
      <c r="B83" s="200"/>
      <c r="C83" s="200"/>
      <c r="D83" s="200"/>
      <c r="E83" s="155"/>
      <c r="F83" s="153"/>
      <c r="G83" s="192"/>
      <c r="H83" s="183"/>
      <c r="I83" s="74"/>
      <c r="J83" s="75"/>
      <c r="K83" s="68">
        <f t="shared" si="15"/>
        <v>0</v>
      </c>
      <c r="L83" s="75"/>
      <c r="M83" s="75"/>
      <c r="N83" s="75"/>
      <c r="O83" s="75"/>
      <c r="P83" s="75"/>
      <c r="Q83" s="68">
        <f t="shared" si="16"/>
        <v>0</v>
      </c>
      <c r="R83" s="69" t="str">
        <f t="shared" si="17"/>
        <v/>
      </c>
      <c r="S83" s="70"/>
      <c r="T83" s="76"/>
      <c r="U83" s="77">
        <f t="shared" si="18"/>
        <v>0</v>
      </c>
      <c r="W83" s="59" t="str">
        <f t="shared" si="19"/>
        <v>ok</v>
      </c>
      <c r="X83" s="59">
        <f t="shared" si="20"/>
        <v>0</v>
      </c>
      <c r="Y83" s="59">
        <f t="shared" si="21"/>
        <v>0</v>
      </c>
      <c r="AC83" s="95" t="str">
        <f t="array" ref="AC83">IF(OR(E83=$E$17:E82),"",E83)</f>
        <v/>
      </c>
    </row>
    <row r="84" spans="1:29" ht="39" customHeight="1" x14ac:dyDescent="0.2">
      <c r="A84" s="8">
        <v>68</v>
      </c>
      <c r="B84" s="200"/>
      <c r="C84" s="200"/>
      <c r="D84" s="200"/>
      <c r="E84" s="155"/>
      <c r="F84" s="153"/>
      <c r="G84" s="192"/>
      <c r="H84" s="183"/>
      <c r="I84" s="74"/>
      <c r="J84" s="75"/>
      <c r="K84" s="68">
        <f t="shared" si="15"/>
        <v>0</v>
      </c>
      <c r="L84" s="75"/>
      <c r="M84" s="75"/>
      <c r="N84" s="75"/>
      <c r="O84" s="75"/>
      <c r="P84" s="75"/>
      <c r="Q84" s="68">
        <f t="shared" si="16"/>
        <v>0</v>
      </c>
      <c r="R84" s="69" t="str">
        <f t="shared" si="17"/>
        <v/>
      </c>
      <c r="S84" s="70"/>
      <c r="T84" s="76"/>
      <c r="U84" s="77">
        <f t="shared" si="18"/>
        <v>0</v>
      </c>
      <c r="W84" s="59" t="str">
        <f t="shared" si="19"/>
        <v>ok</v>
      </c>
      <c r="X84" s="59">
        <f t="shared" si="20"/>
        <v>0</v>
      </c>
      <c r="Y84" s="59">
        <f t="shared" si="21"/>
        <v>0</v>
      </c>
      <c r="AC84" s="95" t="str">
        <f t="array" ref="AC84">IF(OR(E84=$E$17:E83),"",E84)</f>
        <v/>
      </c>
    </row>
    <row r="85" spans="1:29" ht="39" customHeight="1" x14ac:dyDescent="0.2">
      <c r="A85" s="8">
        <v>69</v>
      </c>
      <c r="B85" s="200"/>
      <c r="C85" s="200"/>
      <c r="D85" s="200"/>
      <c r="E85" s="155"/>
      <c r="F85" s="153"/>
      <c r="G85" s="192"/>
      <c r="H85" s="183"/>
      <c r="I85" s="74"/>
      <c r="J85" s="75"/>
      <c r="K85" s="68">
        <f t="shared" si="15"/>
        <v>0</v>
      </c>
      <c r="L85" s="75"/>
      <c r="M85" s="75"/>
      <c r="N85" s="75"/>
      <c r="O85" s="75"/>
      <c r="P85" s="75"/>
      <c r="Q85" s="68">
        <f t="shared" si="16"/>
        <v>0</v>
      </c>
      <c r="R85" s="69" t="str">
        <f t="shared" si="17"/>
        <v/>
      </c>
      <c r="S85" s="70"/>
      <c r="T85" s="76"/>
      <c r="U85" s="77">
        <f t="shared" si="18"/>
        <v>0</v>
      </c>
      <c r="W85" s="59" t="str">
        <f t="shared" si="19"/>
        <v>ok</v>
      </c>
      <c r="X85" s="59">
        <f t="shared" si="20"/>
        <v>0</v>
      </c>
      <c r="Y85" s="59">
        <f t="shared" si="21"/>
        <v>0</v>
      </c>
      <c r="AC85" s="95" t="str">
        <f t="array" ref="AC85">IF(OR(E85=$E$17:E84),"",E85)</f>
        <v/>
      </c>
    </row>
    <row r="86" spans="1:29" ht="39" customHeight="1" x14ac:dyDescent="0.2">
      <c r="A86" s="8">
        <v>70</v>
      </c>
      <c r="B86" s="200"/>
      <c r="C86" s="200"/>
      <c r="D86" s="200"/>
      <c r="E86" s="155"/>
      <c r="F86" s="153"/>
      <c r="G86" s="192"/>
      <c r="H86" s="183"/>
      <c r="I86" s="74"/>
      <c r="J86" s="75"/>
      <c r="K86" s="68">
        <f t="shared" si="15"/>
        <v>0</v>
      </c>
      <c r="L86" s="75"/>
      <c r="M86" s="75"/>
      <c r="N86" s="75"/>
      <c r="O86" s="75"/>
      <c r="P86" s="75"/>
      <c r="Q86" s="68">
        <f t="shared" si="16"/>
        <v>0</v>
      </c>
      <c r="R86" s="69" t="str">
        <f t="shared" si="17"/>
        <v/>
      </c>
      <c r="S86" s="70"/>
      <c r="T86" s="76"/>
      <c r="U86" s="77">
        <f t="shared" si="18"/>
        <v>0</v>
      </c>
      <c r="W86" s="59" t="str">
        <f t="shared" si="19"/>
        <v>ok</v>
      </c>
      <c r="X86" s="59">
        <f t="shared" si="20"/>
        <v>0</v>
      </c>
      <c r="Y86" s="59">
        <f t="shared" si="21"/>
        <v>0</v>
      </c>
      <c r="AC86" s="95" t="str">
        <f t="array" ref="AC86">IF(OR(E86=$E$17:E85),"",E86)</f>
        <v/>
      </c>
    </row>
    <row r="87" spans="1:29" ht="39" customHeight="1" x14ac:dyDescent="0.2">
      <c r="A87" s="8">
        <v>71</v>
      </c>
      <c r="B87" s="200"/>
      <c r="C87" s="200"/>
      <c r="D87" s="200"/>
      <c r="E87" s="155"/>
      <c r="F87" s="153"/>
      <c r="G87" s="192"/>
      <c r="H87" s="183"/>
      <c r="I87" s="74"/>
      <c r="J87" s="75"/>
      <c r="K87" s="68">
        <f t="shared" si="15"/>
        <v>0</v>
      </c>
      <c r="L87" s="75"/>
      <c r="M87" s="75"/>
      <c r="N87" s="75"/>
      <c r="O87" s="75"/>
      <c r="P87" s="75"/>
      <c r="Q87" s="68">
        <f t="shared" si="16"/>
        <v>0</v>
      </c>
      <c r="R87" s="69" t="str">
        <f t="shared" si="17"/>
        <v/>
      </c>
      <c r="S87" s="70"/>
      <c r="T87" s="76"/>
      <c r="U87" s="77">
        <f t="shared" si="18"/>
        <v>0</v>
      </c>
      <c r="W87" s="59" t="str">
        <f t="shared" si="19"/>
        <v>ok</v>
      </c>
      <c r="X87" s="59">
        <f t="shared" si="20"/>
        <v>0</v>
      </c>
      <c r="Y87" s="59">
        <f t="shared" si="21"/>
        <v>0</v>
      </c>
      <c r="AC87" s="95" t="str">
        <f t="array" ref="AC87">IF(OR(E87=$E$17:E86),"",E87)</f>
        <v/>
      </c>
    </row>
    <row r="88" spans="1:29" ht="39" customHeight="1" x14ac:dyDescent="0.2">
      <c r="A88" s="8">
        <v>72</v>
      </c>
      <c r="B88" s="200"/>
      <c r="C88" s="200"/>
      <c r="D88" s="200"/>
      <c r="E88" s="155"/>
      <c r="F88" s="153"/>
      <c r="G88" s="192"/>
      <c r="H88" s="183"/>
      <c r="I88" s="74"/>
      <c r="J88" s="75"/>
      <c r="K88" s="68">
        <f t="shared" si="15"/>
        <v>0</v>
      </c>
      <c r="L88" s="75"/>
      <c r="M88" s="75"/>
      <c r="N88" s="75"/>
      <c r="O88" s="75"/>
      <c r="P88" s="75"/>
      <c r="Q88" s="68">
        <f t="shared" si="16"/>
        <v>0</v>
      </c>
      <c r="R88" s="69" t="str">
        <f t="shared" si="17"/>
        <v/>
      </c>
      <c r="S88" s="70"/>
      <c r="T88" s="76"/>
      <c r="U88" s="77">
        <f t="shared" si="18"/>
        <v>0</v>
      </c>
      <c r="W88" s="59" t="str">
        <f t="shared" si="19"/>
        <v>ok</v>
      </c>
      <c r="X88" s="59">
        <f t="shared" si="20"/>
        <v>0</v>
      </c>
      <c r="Y88" s="59">
        <f t="shared" si="21"/>
        <v>0</v>
      </c>
      <c r="AC88" s="95" t="str">
        <f t="array" ref="AC88">IF(OR(E88=$E$17:E87),"",E88)</f>
        <v/>
      </c>
    </row>
    <row r="89" spans="1:29" ht="39" customHeight="1" x14ac:dyDescent="0.2">
      <c r="A89" s="8">
        <v>73</v>
      </c>
      <c r="B89" s="200"/>
      <c r="C89" s="200"/>
      <c r="D89" s="200"/>
      <c r="E89" s="155"/>
      <c r="F89" s="153"/>
      <c r="G89" s="192"/>
      <c r="H89" s="183"/>
      <c r="I89" s="74"/>
      <c r="J89" s="75"/>
      <c r="K89" s="68">
        <f t="shared" si="15"/>
        <v>0</v>
      </c>
      <c r="L89" s="75"/>
      <c r="M89" s="75"/>
      <c r="N89" s="75"/>
      <c r="O89" s="75"/>
      <c r="P89" s="75"/>
      <c r="Q89" s="68">
        <f t="shared" si="16"/>
        <v>0</v>
      </c>
      <c r="R89" s="69" t="str">
        <f t="shared" si="17"/>
        <v/>
      </c>
      <c r="S89" s="70"/>
      <c r="T89" s="76"/>
      <c r="U89" s="77">
        <f t="shared" si="18"/>
        <v>0</v>
      </c>
      <c r="W89" s="59" t="str">
        <f t="shared" si="19"/>
        <v>ok</v>
      </c>
      <c r="X89" s="59">
        <f t="shared" si="20"/>
        <v>0</v>
      </c>
      <c r="Y89" s="59">
        <f t="shared" si="21"/>
        <v>0</v>
      </c>
      <c r="AC89" s="95" t="str">
        <f t="array" ref="AC89">IF(OR(E89=$E$17:E88),"",E89)</f>
        <v/>
      </c>
    </row>
    <row r="90" spans="1:29" ht="39" customHeight="1" x14ac:dyDescent="0.2">
      <c r="A90" s="8">
        <v>74</v>
      </c>
      <c r="B90" s="200"/>
      <c r="C90" s="200"/>
      <c r="D90" s="200"/>
      <c r="E90" s="155"/>
      <c r="F90" s="153"/>
      <c r="G90" s="192"/>
      <c r="H90" s="183"/>
      <c r="I90" s="74"/>
      <c r="J90" s="75"/>
      <c r="K90" s="68">
        <f t="shared" si="15"/>
        <v>0</v>
      </c>
      <c r="L90" s="75"/>
      <c r="M90" s="75"/>
      <c r="N90" s="75"/>
      <c r="O90" s="75"/>
      <c r="P90" s="75"/>
      <c r="Q90" s="68">
        <f t="shared" si="16"/>
        <v>0</v>
      </c>
      <c r="R90" s="69" t="str">
        <f t="shared" si="17"/>
        <v/>
      </c>
      <c r="S90" s="70"/>
      <c r="T90" s="76"/>
      <c r="U90" s="77">
        <f t="shared" si="18"/>
        <v>0</v>
      </c>
      <c r="W90" s="59" t="str">
        <f t="shared" si="19"/>
        <v>ok</v>
      </c>
      <c r="X90" s="59">
        <f t="shared" si="20"/>
        <v>0</v>
      </c>
      <c r="Y90" s="59">
        <f t="shared" si="21"/>
        <v>0</v>
      </c>
      <c r="AC90" s="95" t="str">
        <f t="array" ref="AC90">IF(OR(E90=$E$17:E89),"",E90)</f>
        <v/>
      </c>
    </row>
    <row r="91" spans="1:29" ht="39" customHeight="1" x14ac:dyDescent="0.2">
      <c r="A91" s="8">
        <v>75</v>
      </c>
      <c r="B91" s="200"/>
      <c r="C91" s="200"/>
      <c r="D91" s="200"/>
      <c r="E91" s="155"/>
      <c r="F91" s="153"/>
      <c r="G91" s="192"/>
      <c r="H91" s="183"/>
      <c r="I91" s="74"/>
      <c r="J91" s="75"/>
      <c r="K91" s="68">
        <f t="shared" si="15"/>
        <v>0</v>
      </c>
      <c r="L91" s="75"/>
      <c r="M91" s="75"/>
      <c r="N91" s="75"/>
      <c r="O91" s="75"/>
      <c r="P91" s="75"/>
      <c r="Q91" s="68">
        <f t="shared" si="16"/>
        <v>0</v>
      </c>
      <c r="R91" s="69" t="str">
        <f t="shared" si="17"/>
        <v/>
      </c>
      <c r="S91" s="70"/>
      <c r="T91" s="76"/>
      <c r="U91" s="77">
        <f t="shared" si="18"/>
        <v>0</v>
      </c>
      <c r="W91" s="59" t="str">
        <f t="shared" si="19"/>
        <v>ok</v>
      </c>
      <c r="X91" s="59">
        <f t="shared" si="20"/>
        <v>0</v>
      </c>
      <c r="Y91" s="59">
        <f t="shared" si="21"/>
        <v>0</v>
      </c>
      <c r="AC91" s="95" t="str">
        <f t="array" ref="AC91">IF(OR(E91=$E$17:E90),"",E91)</f>
        <v/>
      </c>
    </row>
    <row r="92" spans="1:29" ht="39" customHeight="1" x14ac:dyDescent="0.2">
      <c r="A92" s="8">
        <v>76</v>
      </c>
      <c r="B92" s="200"/>
      <c r="C92" s="200"/>
      <c r="D92" s="200"/>
      <c r="E92" s="155"/>
      <c r="F92" s="153"/>
      <c r="G92" s="192"/>
      <c r="H92" s="183"/>
      <c r="I92" s="74"/>
      <c r="J92" s="75"/>
      <c r="K92" s="68">
        <f t="shared" si="15"/>
        <v>0</v>
      </c>
      <c r="L92" s="75"/>
      <c r="M92" s="75"/>
      <c r="N92" s="75"/>
      <c r="O92" s="75"/>
      <c r="P92" s="75"/>
      <c r="Q92" s="68">
        <f t="shared" si="16"/>
        <v>0</v>
      </c>
      <c r="R92" s="69" t="str">
        <f t="shared" si="17"/>
        <v/>
      </c>
      <c r="S92" s="70"/>
      <c r="T92" s="76"/>
      <c r="U92" s="77">
        <f t="shared" si="18"/>
        <v>0</v>
      </c>
      <c r="W92" s="59" t="str">
        <f t="shared" si="19"/>
        <v>ok</v>
      </c>
      <c r="X92" s="59">
        <f t="shared" si="20"/>
        <v>0</v>
      </c>
      <c r="Y92" s="59">
        <f t="shared" si="21"/>
        <v>0</v>
      </c>
      <c r="AC92" s="95" t="str">
        <f t="array" ref="AC92">IF(OR(E92=$E$17:E91),"",E92)</f>
        <v/>
      </c>
    </row>
    <row r="93" spans="1:29" ht="39" customHeight="1" x14ac:dyDescent="0.2">
      <c r="A93" s="8">
        <v>77</v>
      </c>
      <c r="B93" s="200"/>
      <c r="C93" s="200"/>
      <c r="D93" s="200"/>
      <c r="E93" s="155"/>
      <c r="F93" s="153"/>
      <c r="G93" s="192"/>
      <c r="H93" s="183"/>
      <c r="I93" s="74"/>
      <c r="J93" s="75"/>
      <c r="K93" s="68">
        <f t="shared" si="15"/>
        <v>0</v>
      </c>
      <c r="L93" s="75"/>
      <c r="M93" s="75"/>
      <c r="N93" s="75"/>
      <c r="O93" s="75"/>
      <c r="P93" s="75"/>
      <c r="Q93" s="68">
        <f t="shared" si="16"/>
        <v>0</v>
      </c>
      <c r="R93" s="69" t="str">
        <f t="shared" si="17"/>
        <v/>
      </c>
      <c r="S93" s="70"/>
      <c r="T93" s="76"/>
      <c r="U93" s="77">
        <f t="shared" si="18"/>
        <v>0</v>
      </c>
      <c r="W93" s="59" t="str">
        <f t="shared" si="19"/>
        <v>ok</v>
      </c>
      <c r="X93" s="59">
        <f t="shared" si="20"/>
        <v>0</v>
      </c>
      <c r="Y93" s="59">
        <f t="shared" si="21"/>
        <v>0</v>
      </c>
      <c r="AC93" s="95" t="str">
        <f t="array" ref="AC93">IF(OR(E93=$E$17:E92),"",E93)</f>
        <v/>
      </c>
    </row>
    <row r="94" spans="1:29" ht="39" customHeight="1" x14ac:dyDescent="0.2">
      <c r="A94" s="8">
        <v>78</v>
      </c>
      <c r="B94" s="200"/>
      <c r="C94" s="200"/>
      <c r="D94" s="200"/>
      <c r="E94" s="155"/>
      <c r="F94" s="153"/>
      <c r="G94" s="192"/>
      <c r="H94" s="183"/>
      <c r="I94" s="74"/>
      <c r="J94" s="75"/>
      <c r="K94" s="68">
        <f t="shared" si="15"/>
        <v>0</v>
      </c>
      <c r="L94" s="75"/>
      <c r="M94" s="75"/>
      <c r="N94" s="75"/>
      <c r="O94" s="75"/>
      <c r="P94" s="75"/>
      <c r="Q94" s="68">
        <f t="shared" si="16"/>
        <v>0</v>
      </c>
      <c r="R94" s="69" t="str">
        <f t="shared" si="17"/>
        <v/>
      </c>
      <c r="S94" s="70"/>
      <c r="T94" s="76"/>
      <c r="U94" s="77">
        <f t="shared" si="18"/>
        <v>0</v>
      </c>
      <c r="W94" s="59" t="str">
        <f t="shared" si="19"/>
        <v>ok</v>
      </c>
      <c r="X94" s="59">
        <f t="shared" si="20"/>
        <v>0</v>
      </c>
      <c r="Y94" s="59">
        <f t="shared" si="21"/>
        <v>0</v>
      </c>
      <c r="AC94" s="95" t="str">
        <f t="array" ref="AC94">IF(OR(E94=$E$17:E93),"",E94)</f>
        <v/>
      </c>
    </row>
    <row r="95" spans="1:29" ht="39" customHeight="1" x14ac:dyDescent="0.2">
      <c r="A95" s="8">
        <v>79</v>
      </c>
      <c r="B95" s="200"/>
      <c r="C95" s="200"/>
      <c r="D95" s="200"/>
      <c r="E95" s="155"/>
      <c r="F95" s="153"/>
      <c r="G95" s="192"/>
      <c r="H95" s="183"/>
      <c r="I95" s="74"/>
      <c r="J95" s="75"/>
      <c r="K95" s="68">
        <f t="shared" si="15"/>
        <v>0</v>
      </c>
      <c r="L95" s="75"/>
      <c r="M95" s="75"/>
      <c r="N95" s="75"/>
      <c r="O95" s="75"/>
      <c r="P95" s="75"/>
      <c r="Q95" s="68">
        <f t="shared" si="16"/>
        <v>0</v>
      </c>
      <c r="R95" s="69" t="str">
        <f t="shared" si="17"/>
        <v/>
      </c>
      <c r="S95" s="70"/>
      <c r="T95" s="76"/>
      <c r="U95" s="77">
        <f t="shared" si="18"/>
        <v>0</v>
      </c>
      <c r="W95" s="59" t="str">
        <f t="shared" si="19"/>
        <v>ok</v>
      </c>
      <c r="X95" s="59">
        <f t="shared" si="20"/>
        <v>0</v>
      </c>
      <c r="Y95" s="59">
        <f t="shared" si="21"/>
        <v>0</v>
      </c>
      <c r="AC95" s="95" t="str">
        <f t="array" ref="AC95">IF(OR(E95=$E$17:E94),"",E95)</f>
        <v/>
      </c>
    </row>
    <row r="96" spans="1:29" ht="39" customHeight="1" x14ac:dyDescent="0.2">
      <c r="A96" s="8">
        <v>80</v>
      </c>
      <c r="B96" s="200"/>
      <c r="C96" s="200"/>
      <c r="D96" s="200"/>
      <c r="E96" s="155"/>
      <c r="F96" s="153"/>
      <c r="G96" s="192"/>
      <c r="H96" s="183"/>
      <c r="I96" s="74"/>
      <c r="J96" s="75"/>
      <c r="K96" s="68">
        <f t="shared" si="15"/>
        <v>0</v>
      </c>
      <c r="L96" s="75"/>
      <c r="M96" s="75"/>
      <c r="N96" s="75"/>
      <c r="O96" s="75"/>
      <c r="P96" s="75"/>
      <c r="Q96" s="68">
        <f t="shared" si="16"/>
        <v>0</v>
      </c>
      <c r="R96" s="69" t="str">
        <f t="shared" si="17"/>
        <v/>
      </c>
      <c r="S96" s="70"/>
      <c r="T96" s="76"/>
      <c r="U96" s="77">
        <f t="shared" si="18"/>
        <v>0</v>
      </c>
      <c r="W96" s="59" t="str">
        <f t="shared" si="19"/>
        <v>ok</v>
      </c>
      <c r="X96" s="59">
        <f t="shared" si="20"/>
        <v>0</v>
      </c>
      <c r="Y96" s="59">
        <f t="shared" si="21"/>
        <v>0</v>
      </c>
      <c r="AC96" s="95" t="str">
        <f t="array" ref="AC96">IF(OR(E96=$E$17:E95),"",E96)</f>
        <v/>
      </c>
    </row>
    <row r="97" spans="1:29" ht="39" customHeight="1" x14ac:dyDescent="0.2">
      <c r="A97" s="8">
        <v>81</v>
      </c>
      <c r="B97" s="200"/>
      <c r="C97" s="200"/>
      <c r="D97" s="200"/>
      <c r="E97" s="155"/>
      <c r="F97" s="153"/>
      <c r="G97" s="192"/>
      <c r="H97" s="183"/>
      <c r="I97" s="74"/>
      <c r="J97" s="75"/>
      <c r="K97" s="68">
        <f t="shared" si="15"/>
        <v>0</v>
      </c>
      <c r="L97" s="75"/>
      <c r="M97" s="75"/>
      <c r="N97" s="75"/>
      <c r="O97" s="75"/>
      <c r="P97" s="75"/>
      <c r="Q97" s="68">
        <f t="shared" si="16"/>
        <v>0</v>
      </c>
      <c r="R97" s="69" t="str">
        <f t="shared" si="17"/>
        <v/>
      </c>
      <c r="S97" s="70"/>
      <c r="T97" s="76"/>
      <c r="U97" s="77">
        <f t="shared" si="18"/>
        <v>0</v>
      </c>
      <c r="W97" s="59" t="str">
        <f t="shared" si="19"/>
        <v>ok</v>
      </c>
      <c r="X97" s="59">
        <f t="shared" si="20"/>
        <v>0</v>
      </c>
      <c r="Y97" s="59">
        <f t="shared" si="21"/>
        <v>0</v>
      </c>
      <c r="AC97" s="95" t="str">
        <f t="array" ref="AC97">IF(OR(E97=$E$17:E96),"",E97)</f>
        <v/>
      </c>
    </row>
    <row r="98" spans="1:29" ht="39" customHeight="1" x14ac:dyDescent="0.2">
      <c r="A98" s="8">
        <v>82</v>
      </c>
      <c r="B98" s="200"/>
      <c r="C98" s="200"/>
      <c r="D98" s="200"/>
      <c r="E98" s="155"/>
      <c r="F98" s="153"/>
      <c r="G98" s="192"/>
      <c r="H98" s="183"/>
      <c r="I98" s="74"/>
      <c r="J98" s="75"/>
      <c r="K98" s="68">
        <f t="shared" si="15"/>
        <v>0</v>
      </c>
      <c r="L98" s="75"/>
      <c r="M98" s="75"/>
      <c r="N98" s="75"/>
      <c r="O98" s="75"/>
      <c r="P98" s="75"/>
      <c r="Q98" s="68">
        <f t="shared" si="16"/>
        <v>0</v>
      </c>
      <c r="R98" s="69" t="str">
        <f t="shared" si="17"/>
        <v/>
      </c>
      <c r="S98" s="70"/>
      <c r="T98" s="76"/>
      <c r="U98" s="77">
        <f t="shared" si="18"/>
        <v>0</v>
      </c>
      <c r="W98" s="59" t="str">
        <f t="shared" si="19"/>
        <v>ok</v>
      </c>
      <c r="X98" s="59">
        <f t="shared" si="20"/>
        <v>0</v>
      </c>
      <c r="Y98" s="59">
        <f t="shared" si="21"/>
        <v>0</v>
      </c>
      <c r="AC98" s="95" t="str">
        <f t="array" ref="AC98">IF(OR(E98=$E$17:E97),"",E98)</f>
        <v/>
      </c>
    </row>
    <row r="99" spans="1:29" ht="39" customHeight="1" x14ac:dyDescent="0.2">
      <c r="A99" s="8">
        <v>83</v>
      </c>
      <c r="B99" s="200"/>
      <c r="C99" s="200"/>
      <c r="D99" s="200"/>
      <c r="E99" s="155"/>
      <c r="F99" s="153"/>
      <c r="G99" s="192"/>
      <c r="H99" s="183"/>
      <c r="I99" s="74"/>
      <c r="J99" s="75"/>
      <c r="K99" s="68">
        <f t="shared" si="15"/>
        <v>0</v>
      </c>
      <c r="L99" s="75"/>
      <c r="M99" s="75"/>
      <c r="N99" s="75"/>
      <c r="O99" s="75"/>
      <c r="P99" s="75"/>
      <c r="Q99" s="68">
        <f t="shared" si="16"/>
        <v>0</v>
      </c>
      <c r="R99" s="69" t="str">
        <f t="shared" si="17"/>
        <v/>
      </c>
      <c r="S99" s="70"/>
      <c r="T99" s="76"/>
      <c r="U99" s="77">
        <f t="shared" si="18"/>
        <v>0</v>
      </c>
      <c r="W99" s="59" t="str">
        <f t="shared" si="19"/>
        <v>ok</v>
      </c>
      <c r="X99" s="59">
        <f t="shared" si="20"/>
        <v>0</v>
      </c>
      <c r="Y99" s="59">
        <f t="shared" si="21"/>
        <v>0</v>
      </c>
      <c r="AC99" s="95" t="str">
        <f t="array" ref="AC99">IF(OR(E99=$E$17:E98),"",E99)</f>
        <v/>
      </c>
    </row>
    <row r="100" spans="1:29" ht="39" customHeight="1" x14ac:dyDescent="0.2">
      <c r="A100" s="8">
        <v>84</v>
      </c>
      <c r="B100" s="200"/>
      <c r="C100" s="200"/>
      <c r="D100" s="200"/>
      <c r="E100" s="155"/>
      <c r="F100" s="153"/>
      <c r="G100" s="192"/>
      <c r="H100" s="183"/>
      <c r="I100" s="74"/>
      <c r="J100" s="75"/>
      <c r="K100" s="68">
        <f t="shared" si="15"/>
        <v>0</v>
      </c>
      <c r="L100" s="75"/>
      <c r="M100" s="75"/>
      <c r="N100" s="75"/>
      <c r="O100" s="75"/>
      <c r="P100" s="75"/>
      <c r="Q100" s="68">
        <f t="shared" si="16"/>
        <v>0</v>
      </c>
      <c r="R100" s="69" t="str">
        <f t="shared" si="17"/>
        <v/>
      </c>
      <c r="S100" s="70"/>
      <c r="T100" s="76"/>
      <c r="U100" s="77">
        <f t="shared" si="18"/>
        <v>0</v>
      </c>
      <c r="W100" s="59" t="str">
        <f t="shared" si="19"/>
        <v>ok</v>
      </c>
      <c r="X100" s="59">
        <f t="shared" si="20"/>
        <v>0</v>
      </c>
      <c r="Y100" s="59">
        <f t="shared" si="21"/>
        <v>0</v>
      </c>
      <c r="AC100" s="95" t="str">
        <f t="array" ref="AC100">IF(OR(E100=$E$17:E99),"",E100)</f>
        <v/>
      </c>
    </row>
    <row r="101" spans="1:29" ht="39" customHeight="1" x14ac:dyDescent="0.2">
      <c r="A101" s="8">
        <v>85</v>
      </c>
      <c r="B101" s="200"/>
      <c r="C101" s="200"/>
      <c r="D101" s="200"/>
      <c r="E101" s="155"/>
      <c r="F101" s="153"/>
      <c r="G101" s="192"/>
      <c r="H101" s="183"/>
      <c r="I101" s="74"/>
      <c r="J101" s="75"/>
      <c r="K101" s="68">
        <f t="shared" si="15"/>
        <v>0</v>
      </c>
      <c r="L101" s="75"/>
      <c r="M101" s="75"/>
      <c r="N101" s="75"/>
      <c r="O101" s="75"/>
      <c r="P101" s="75"/>
      <c r="Q101" s="68">
        <f t="shared" si="16"/>
        <v>0</v>
      </c>
      <c r="R101" s="69" t="str">
        <f t="shared" si="17"/>
        <v/>
      </c>
      <c r="S101" s="70"/>
      <c r="T101" s="76"/>
      <c r="U101" s="77">
        <f t="shared" si="18"/>
        <v>0</v>
      </c>
      <c r="W101" s="59" t="str">
        <f t="shared" si="19"/>
        <v>ok</v>
      </c>
      <c r="X101" s="59">
        <f t="shared" si="20"/>
        <v>0</v>
      </c>
      <c r="Y101" s="59">
        <f t="shared" si="21"/>
        <v>0</v>
      </c>
      <c r="AC101" s="95" t="str">
        <f t="array" ref="AC101">IF(OR(E101=$E$17:E100),"",E101)</f>
        <v/>
      </c>
    </row>
    <row r="102" spans="1:29" ht="39" customHeight="1" x14ac:dyDescent="0.2">
      <c r="A102" s="8">
        <v>86</v>
      </c>
      <c r="B102" s="200"/>
      <c r="C102" s="200"/>
      <c r="D102" s="200"/>
      <c r="E102" s="155"/>
      <c r="F102" s="153"/>
      <c r="G102" s="192"/>
      <c r="H102" s="183"/>
      <c r="I102" s="74"/>
      <c r="J102" s="75"/>
      <c r="K102" s="68">
        <f t="shared" si="15"/>
        <v>0</v>
      </c>
      <c r="L102" s="75"/>
      <c r="M102" s="75"/>
      <c r="N102" s="75"/>
      <c r="O102" s="75"/>
      <c r="P102" s="75"/>
      <c r="Q102" s="68">
        <f t="shared" si="16"/>
        <v>0</v>
      </c>
      <c r="R102" s="69" t="str">
        <f t="shared" si="17"/>
        <v/>
      </c>
      <c r="S102" s="70"/>
      <c r="T102" s="76"/>
      <c r="U102" s="77">
        <f t="shared" si="18"/>
        <v>0</v>
      </c>
      <c r="W102" s="59" t="str">
        <f t="shared" si="19"/>
        <v>ok</v>
      </c>
      <c r="X102" s="59">
        <f t="shared" si="20"/>
        <v>0</v>
      </c>
      <c r="Y102" s="59">
        <f t="shared" si="21"/>
        <v>0</v>
      </c>
      <c r="AC102" s="95" t="str">
        <f t="array" ref="AC102">IF(OR(E102=$E$17:E101),"",E102)</f>
        <v/>
      </c>
    </row>
    <row r="103" spans="1:29" ht="39" customHeight="1" x14ac:dyDescent="0.2">
      <c r="A103" s="8">
        <v>87</v>
      </c>
      <c r="B103" s="200"/>
      <c r="C103" s="200"/>
      <c r="D103" s="200"/>
      <c r="E103" s="155"/>
      <c r="F103" s="153"/>
      <c r="G103" s="192"/>
      <c r="H103" s="183"/>
      <c r="I103" s="74"/>
      <c r="J103" s="75"/>
      <c r="K103" s="68">
        <f t="shared" si="15"/>
        <v>0</v>
      </c>
      <c r="L103" s="75"/>
      <c r="M103" s="75"/>
      <c r="N103" s="75"/>
      <c r="O103" s="75"/>
      <c r="P103" s="75"/>
      <c r="Q103" s="68">
        <f t="shared" si="16"/>
        <v>0</v>
      </c>
      <c r="R103" s="69" t="str">
        <f t="shared" si="17"/>
        <v/>
      </c>
      <c r="S103" s="70"/>
      <c r="T103" s="76"/>
      <c r="U103" s="77">
        <f t="shared" si="18"/>
        <v>0</v>
      </c>
      <c r="W103" s="59" t="str">
        <f t="shared" si="19"/>
        <v>ok</v>
      </c>
      <c r="X103" s="59">
        <f t="shared" si="20"/>
        <v>0</v>
      </c>
      <c r="Y103" s="59">
        <f t="shared" si="21"/>
        <v>0</v>
      </c>
      <c r="AC103" s="95" t="str">
        <f t="array" ref="AC103">IF(OR(E103=$E$17:E102),"",E103)</f>
        <v/>
      </c>
    </row>
    <row r="104" spans="1:29" ht="39" customHeight="1" x14ac:dyDescent="0.2">
      <c r="A104" s="8">
        <v>88</v>
      </c>
      <c r="B104" s="200"/>
      <c r="C104" s="200"/>
      <c r="D104" s="200"/>
      <c r="E104" s="155"/>
      <c r="F104" s="153"/>
      <c r="G104" s="192"/>
      <c r="H104" s="183"/>
      <c r="I104" s="74"/>
      <c r="J104" s="75"/>
      <c r="K104" s="68">
        <f t="shared" si="15"/>
        <v>0</v>
      </c>
      <c r="L104" s="75"/>
      <c r="M104" s="75"/>
      <c r="N104" s="75"/>
      <c r="O104" s="75"/>
      <c r="P104" s="75"/>
      <c r="Q104" s="68">
        <f t="shared" si="16"/>
        <v>0</v>
      </c>
      <c r="R104" s="69" t="str">
        <f t="shared" si="17"/>
        <v/>
      </c>
      <c r="S104" s="70"/>
      <c r="T104" s="76"/>
      <c r="U104" s="77">
        <f t="shared" si="18"/>
        <v>0</v>
      </c>
      <c r="W104" s="59" t="str">
        <f t="shared" si="19"/>
        <v>ok</v>
      </c>
      <c r="X104" s="59">
        <f t="shared" si="20"/>
        <v>0</v>
      </c>
      <c r="Y104" s="59">
        <f t="shared" si="21"/>
        <v>0</v>
      </c>
      <c r="AC104" s="95" t="str">
        <f t="array" ref="AC104">IF(OR(E104=$E$17:E103),"",E104)</f>
        <v/>
      </c>
    </row>
    <row r="105" spans="1:29" ht="39" customHeight="1" x14ac:dyDescent="0.2">
      <c r="A105" s="8">
        <v>89</v>
      </c>
      <c r="B105" s="200"/>
      <c r="C105" s="200"/>
      <c r="D105" s="200"/>
      <c r="E105" s="155"/>
      <c r="F105" s="153"/>
      <c r="G105" s="192"/>
      <c r="H105" s="183"/>
      <c r="I105" s="74"/>
      <c r="J105" s="75"/>
      <c r="K105" s="68">
        <f t="shared" si="15"/>
        <v>0</v>
      </c>
      <c r="L105" s="75"/>
      <c r="M105" s="75"/>
      <c r="N105" s="75"/>
      <c r="O105" s="75"/>
      <c r="P105" s="75"/>
      <c r="Q105" s="68">
        <f t="shared" si="16"/>
        <v>0</v>
      </c>
      <c r="R105" s="69" t="str">
        <f t="shared" si="17"/>
        <v/>
      </c>
      <c r="S105" s="70"/>
      <c r="T105" s="76"/>
      <c r="U105" s="77">
        <f t="shared" si="18"/>
        <v>0</v>
      </c>
      <c r="W105" s="59" t="str">
        <f t="shared" si="19"/>
        <v>ok</v>
      </c>
      <c r="X105" s="59">
        <f t="shared" si="20"/>
        <v>0</v>
      </c>
      <c r="Y105" s="59">
        <f t="shared" si="21"/>
        <v>0</v>
      </c>
      <c r="AC105" s="95" t="str">
        <f t="array" ref="AC105">IF(OR(E105=$E$17:E104),"",E105)</f>
        <v/>
      </c>
    </row>
    <row r="106" spans="1:29" ht="39" customHeight="1" x14ac:dyDescent="0.2">
      <c r="A106" s="8">
        <v>90</v>
      </c>
      <c r="B106" s="200"/>
      <c r="C106" s="200"/>
      <c r="D106" s="200"/>
      <c r="E106" s="155"/>
      <c r="F106" s="153"/>
      <c r="G106" s="192"/>
      <c r="H106" s="183"/>
      <c r="I106" s="74"/>
      <c r="J106" s="75"/>
      <c r="K106" s="68">
        <f t="shared" si="15"/>
        <v>0</v>
      </c>
      <c r="L106" s="75"/>
      <c r="M106" s="75"/>
      <c r="N106" s="75"/>
      <c r="O106" s="75"/>
      <c r="P106" s="75"/>
      <c r="Q106" s="68">
        <f t="shared" si="16"/>
        <v>0</v>
      </c>
      <c r="R106" s="69" t="str">
        <f t="shared" si="17"/>
        <v/>
      </c>
      <c r="S106" s="70"/>
      <c r="T106" s="76"/>
      <c r="U106" s="77">
        <f t="shared" si="18"/>
        <v>0</v>
      </c>
      <c r="W106" s="59" t="str">
        <f t="shared" si="19"/>
        <v>ok</v>
      </c>
      <c r="X106" s="59">
        <f t="shared" si="20"/>
        <v>0</v>
      </c>
      <c r="Y106" s="59">
        <f t="shared" si="21"/>
        <v>0</v>
      </c>
      <c r="AC106" s="95" t="str">
        <f t="array" ref="AC106">IF(OR(E106=$E$17:E105),"",E106)</f>
        <v/>
      </c>
    </row>
    <row r="107" spans="1:29" ht="39" customHeight="1" x14ac:dyDescent="0.2">
      <c r="A107" s="8">
        <v>91</v>
      </c>
      <c r="B107" s="200"/>
      <c r="C107" s="200"/>
      <c r="D107" s="200"/>
      <c r="E107" s="155"/>
      <c r="F107" s="153"/>
      <c r="G107" s="192"/>
      <c r="H107" s="183"/>
      <c r="I107" s="74"/>
      <c r="J107" s="75"/>
      <c r="K107" s="68">
        <f t="shared" si="15"/>
        <v>0</v>
      </c>
      <c r="L107" s="75"/>
      <c r="M107" s="75"/>
      <c r="N107" s="75"/>
      <c r="O107" s="75"/>
      <c r="P107" s="75"/>
      <c r="Q107" s="68">
        <f t="shared" si="16"/>
        <v>0</v>
      </c>
      <c r="R107" s="69" t="str">
        <f t="shared" si="17"/>
        <v/>
      </c>
      <c r="S107" s="70"/>
      <c r="T107" s="76"/>
      <c r="U107" s="77">
        <f t="shared" si="18"/>
        <v>0</v>
      </c>
      <c r="W107" s="59" t="str">
        <f t="shared" si="19"/>
        <v>ok</v>
      </c>
      <c r="X107" s="59">
        <f t="shared" si="20"/>
        <v>0</v>
      </c>
      <c r="Y107" s="59">
        <f t="shared" si="21"/>
        <v>0</v>
      </c>
      <c r="AC107" s="95" t="str">
        <f t="array" ref="AC107">IF(OR(E107=$E$17:E106),"",E107)</f>
        <v/>
      </c>
    </row>
    <row r="108" spans="1:29" ht="39" customHeight="1" x14ac:dyDescent="0.2">
      <c r="A108" s="8">
        <v>92</v>
      </c>
      <c r="B108" s="200"/>
      <c r="C108" s="200"/>
      <c r="D108" s="200"/>
      <c r="E108" s="155"/>
      <c r="F108" s="153"/>
      <c r="G108" s="192"/>
      <c r="H108" s="183"/>
      <c r="I108" s="74"/>
      <c r="J108" s="75"/>
      <c r="K108" s="68">
        <f t="shared" si="15"/>
        <v>0</v>
      </c>
      <c r="L108" s="75"/>
      <c r="M108" s="75"/>
      <c r="N108" s="75"/>
      <c r="O108" s="75"/>
      <c r="P108" s="75"/>
      <c r="Q108" s="68">
        <f t="shared" si="16"/>
        <v>0</v>
      </c>
      <c r="R108" s="69" t="str">
        <f t="shared" si="17"/>
        <v/>
      </c>
      <c r="S108" s="70"/>
      <c r="T108" s="76"/>
      <c r="U108" s="77">
        <f t="shared" si="18"/>
        <v>0</v>
      </c>
      <c r="W108" s="59" t="str">
        <f t="shared" si="19"/>
        <v>ok</v>
      </c>
      <c r="X108" s="59">
        <f t="shared" si="20"/>
        <v>0</v>
      </c>
      <c r="Y108" s="59">
        <f t="shared" si="21"/>
        <v>0</v>
      </c>
      <c r="AC108" s="95" t="str">
        <f t="array" ref="AC108">IF(OR(E108=$E$17:E107),"",E108)</f>
        <v/>
      </c>
    </row>
    <row r="109" spans="1:29" ht="39" customHeight="1" x14ac:dyDescent="0.2">
      <c r="A109" s="8">
        <v>93</v>
      </c>
      <c r="B109" s="200"/>
      <c r="C109" s="200"/>
      <c r="D109" s="200"/>
      <c r="E109" s="155"/>
      <c r="F109" s="153"/>
      <c r="G109" s="192"/>
      <c r="H109" s="183"/>
      <c r="I109" s="74"/>
      <c r="J109" s="75"/>
      <c r="K109" s="68">
        <f t="shared" si="15"/>
        <v>0</v>
      </c>
      <c r="L109" s="75"/>
      <c r="M109" s="75"/>
      <c r="N109" s="75"/>
      <c r="O109" s="75"/>
      <c r="P109" s="75"/>
      <c r="Q109" s="68">
        <f t="shared" si="16"/>
        <v>0</v>
      </c>
      <c r="R109" s="69" t="str">
        <f t="shared" si="17"/>
        <v/>
      </c>
      <c r="S109" s="70"/>
      <c r="T109" s="76"/>
      <c r="U109" s="77">
        <f t="shared" si="18"/>
        <v>0</v>
      </c>
      <c r="W109" s="59" t="str">
        <f t="shared" si="19"/>
        <v>ok</v>
      </c>
      <c r="X109" s="59">
        <f t="shared" si="20"/>
        <v>0</v>
      </c>
      <c r="Y109" s="59">
        <f t="shared" si="21"/>
        <v>0</v>
      </c>
      <c r="AC109" s="95" t="str">
        <f t="array" ref="AC109">IF(OR(E109=$E$17:E108),"",E109)</f>
        <v/>
      </c>
    </row>
    <row r="110" spans="1:29" ht="39" customHeight="1" x14ac:dyDescent="0.2">
      <c r="A110" s="8">
        <v>94</v>
      </c>
      <c r="B110" s="200"/>
      <c r="C110" s="200"/>
      <c r="D110" s="200"/>
      <c r="E110" s="155"/>
      <c r="F110" s="153"/>
      <c r="G110" s="192"/>
      <c r="H110" s="183"/>
      <c r="I110" s="74"/>
      <c r="J110" s="75"/>
      <c r="K110" s="68">
        <f t="shared" si="15"/>
        <v>0</v>
      </c>
      <c r="L110" s="75"/>
      <c r="M110" s="75"/>
      <c r="N110" s="75"/>
      <c r="O110" s="75"/>
      <c r="P110" s="75"/>
      <c r="Q110" s="68">
        <f t="shared" si="16"/>
        <v>0</v>
      </c>
      <c r="R110" s="69" t="str">
        <f t="shared" si="17"/>
        <v/>
      </c>
      <c r="S110" s="70"/>
      <c r="T110" s="76"/>
      <c r="U110" s="77">
        <f t="shared" si="18"/>
        <v>0</v>
      </c>
      <c r="W110" s="59" t="str">
        <f t="shared" si="19"/>
        <v>ok</v>
      </c>
      <c r="X110" s="59">
        <f t="shared" si="20"/>
        <v>0</v>
      </c>
      <c r="Y110" s="59">
        <f t="shared" si="21"/>
        <v>0</v>
      </c>
      <c r="AC110" s="95" t="str">
        <f t="array" ref="AC110">IF(OR(E110=$E$17:E109),"",E110)</f>
        <v/>
      </c>
    </row>
    <row r="111" spans="1:29" ht="39" customHeight="1" x14ac:dyDescent="0.2">
      <c r="A111" s="8">
        <v>95</v>
      </c>
      <c r="B111" s="200"/>
      <c r="C111" s="200"/>
      <c r="D111" s="200"/>
      <c r="E111" s="155"/>
      <c r="F111" s="153"/>
      <c r="G111" s="192"/>
      <c r="H111" s="183"/>
      <c r="I111" s="74"/>
      <c r="J111" s="75"/>
      <c r="K111" s="68">
        <f t="shared" si="15"/>
        <v>0</v>
      </c>
      <c r="L111" s="75"/>
      <c r="M111" s="75"/>
      <c r="N111" s="75"/>
      <c r="O111" s="75"/>
      <c r="P111" s="75"/>
      <c r="Q111" s="68">
        <f t="shared" si="16"/>
        <v>0</v>
      </c>
      <c r="R111" s="69" t="str">
        <f t="shared" si="17"/>
        <v/>
      </c>
      <c r="S111" s="70"/>
      <c r="T111" s="76"/>
      <c r="U111" s="77">
        <f t="shared" si="18"/>
        <v>0</v>
      </c>
      <c r="W111" s="59" t="str">
        <f t="shared" si="19"/>
        <v>ok</v>
      </c>
      <c r="X111" s="59">
        <f t="shared" si="20"/>
        <v>0</v>
      </c>
      <c r="Y111" s="59">
        <f t="shared" si="21"/>
        <v>0</v>
      </c>
      <c r="AC111" s="95" t="str">
        <f t="array" ref="AC111">IF(OR(E111=$E$17:E110),"",E111)</f>
        <v/>
      </c>
    </row>
    <row r="112" spans="1:29" ht="39" customHeight="1" x14ac:dyDescent="0.2">
      <c r="A112" s="8">
        <v>96</v>
      </c>
      <c r="B112" s="200"/>
      <c r="C112" s="200"/>
      <c r="D112" s="200"/>
      <c r="E112" s="155"/>
      <c r="F112" s="153"/>
      <c r="G112" s="192"/>
      <c r="H112" s="183"/>
      <c r="I112" s="74"/>
      <c r="J112" s="75"/>
      <c r="K112" s="68">
        <f t="shared" si="15"/>
        <v>0</v>
      </c>
      <c r="L112" s="75"/>
      <c r="M112" s="75"/>
      <c r="N112" s="75"/>
      <c r="O112" s="75"/>
      <c r="P112" s="75"/>
      <c r="Q112" s="68">
        <f t="shared" si="16"/>
        <v>0</v>
      </c>
      <c r="R112" s="69" t="str">
        <f t="shared" si="17"/>
        <v/>
      </c>
      <c r="S112" s="70"/>
      <c r="T112" s="76"/>
      <c r="U112" s="77">
        <f t="shared" si="18"/>
        <v>0</v>
      </c>
      <c r="W112" s="59" t="str">
        <f t="shared" si="19"/>
        <v>ok</v>
      </c>
      <c r="X112" s="59">
        <f t="shared" si="20"/>
        <v>0</v>
      </c>
      <c r="Y112" s="59">
        <f t="shared" si="21"/>
        <v>0</v>
      </c>
      <c r="AC112" s="95" t="str">
        <f t="array" ref="AC112">IF(OR(E112=$E$17:E111),"",E112)</f>
        <v/>
      </c>
    </row>
    <row r="113" spans="1:29" ht="39" customHeight="1" x14ac:dyDescent="0.2">
      <c r="A113" s="8">
        <v>97</v>
      </c>
      <c r="B113" s="200"/>
      <c r="C113" s="200"/>
      <c r="D113" s="200"/>
      <c r="E113" s="155"/>
      <c r="F113" s="153"/>
      <c r="G113" s="192"/>
      <c r="H113" s="183"/>
      <c r="I113" s="74"/>
      <c r="J113" s="75"/>
      <c r="K113" s="68">
        <f t="shared" si="15"/>
        <v>0</v>
      </c>
      <c r="L113" s="75"/>
      <c r="M113" s="75"/>
      <c r="N113" s="75"/>
      <c r="O113" s="75"/>
      <c r="P113" s="75"/>
      <c r="Q113" s="68">
        <f t="shared" ref="Q113:Q127" si="22">SUM(L113:P113)</f>
        <v>0</v>
      </c>
      <c r="R113" s="69" t="str">
        <f t="shared" ref="R113:R127" si="23">IF(ROUNDDOWN(I113*J113,2)-ROUNDDOWN(SUM(L113:P113),2)=0,"","zlý súčet")</f>
        <v/>
      </c>
      <c r="S113" s="70"/>
      <c r="T113" s="76"/>
      <c r="U113" s="77">
        <f t="shared" ref="U113:U127" si="24">Q113-T113</f>
        <v>0</v>
      </c>
      <c r="W113" s="59" t="str">
        <f t="shared" si="19"/>
        <v>ok</v>
      </c>
      <c r="X113" s="59">
        <f t="shared" si="20"/>
        <v>0</v>
      </c>
      <c r="Y113" s="59">
        <f t="shared" si="21"/>
        <v>0</v>
      </c>
      <c r="AC113" s="95" t="str">
        <f t="array" ref="AC113">IF(OR(E113=$E$17:E112),"",E113)</f>
        <v/>
      </c>
    </row>
    <row r="114" spans="1:29" ht="39" customHeight="1" x14ac:dyDescent="0.2">
      <c r="A114" s="8">
        <v>98</v>
      </c>
      <c r="B114" s="200"/>
      <c r="C114" s="200"/>
      <c r="D114" s="200"/>
      <c r="E114" s="155"/>
      <c r="F114" s="153"/>
      <c r="G114" s="192"/>
      <c r="H114" s="183"/>
      <c r="I114" s="74"/>
      <c r="J114" s="75"/>
      <c r="K114" s="68">
        <f t="shared" si="15"/>
        <v>0</v>
      </c>
      <c r="L114" s="75"/>
      <c r="M114" s="75"/>
      <c r="N114" s="75"/>
      <c r="O114" s="75"/>
      <c r="P114" s="75"/>
      <c r="Q114" s="68">
        <f t="shared" si="22"/>
        <v>0</v>
      </c>
      <c r="R114" s="69" t="str">
        <f t="shared" si="23"/>
        <v/>
      </c>
      <c r="S114" s="70"/>
      <c r="T114" s="76"/>
      <c r="U114" s="77">
        <f t="shared" si="24"/>
        <v>0</v>
      </c>
      <c r="W114" s="59" t="str">
        <f t="shared" si="19"/>
        <v>ok</v>
      </c>
      <c r="X114" s="59">
        <f t="shared" si="20"/>
        <v>0</v>
      </c>
      <c r="Y114" s="59">
        <f t="shared" si="21"/>
        <v>0</v>
      </c>
      <c r="AC114" s="95" t="str">
        <f t="array" ref="AC114">IF(OR(E114=$E$17:E113),"",E114)</f>
        <v/>
      </c>
    </row>
    <row r="115" spans="1:29" ht="39" customHeight="1" x14ac:dyDescent="0.2">
      <c r="A115" s="8">
        <v>99</v>
      </c>
      <c r="B115" s="200"/>
      <c r="C115" s="200"/>
      <c r="D115" s="200"/>
      <c r="E115" s="155"/>
      <c r="F115" s="153"/>
      <c r="G115" s="192"/>
      <c r="H115" s="183"/>
      <c r="I115" s="74"/>
      <c r="J115" s="75"/>
      <c r="K115" s="68">
        <f t="shared" si="15"/>
        <v>0</v>
      </c>
      <c r="L115" s="75"/>
      <c r="M115" s="75"/>
      <c r="N115" s="75"/>
      <c r="O115" s="75"/>
      <c r="P115" s="75"/>
      <c r="Q115" s="68">
        <f t="shared" si="22"/>
        <v>0</v>
      </c>
      <c r="R115" s="69" t="str">
        <f t="shared" si="23"/>
        <v/>
      </c>
      <c r="S115" s="70"/>
      <c r="T115" s="76"/>
      <c r="U115" s="77">
        <f t="shared" si="24"/>
        <v>0</v>
      </c>
      <c r="W115" s="59" t="str">
        <f t="shared" si="19"/>
        <v>ok</v>
      </c>
      <c r="X115" s="59">
        <f t="shared" si="20"/>
        <v>0</v>
      </c>
      <c r="Y115" s="59">
        <f t="shared" si="21"/>
        <v>0</v>
      </c>
      <c r="AC115" s="95" t="str">
        <f t="array" ref="AC115">IF(OR(E115=$E$17:E114),"",E115)</f>
        <v/>
      </c>
    </row>
    <row r="116" spans="1:29" ht="39" customHeight="1" x14ac:dyDescent="0.2">
      <c r="A116" s="8">
        <v>100</v>
      </c>
      <c r="B116" s="200"/>
      <c r="C116" s="200"/>
      <c r="D116" s="200"/>
      <c r="E116" s="155"/>
      <c r="F116" s="153"/>
      <c r="G116" s="192"/>
      <c r="H116" s="183"/>
      <c r="I116" s="74"/>
      <c r="J116" s="75"/>
      <c r="K116" s="68">
        <f t="shared" si="15"/>
        <v>0</v>
      </c>
      <c r="L116" s="75"/>
      <c r="M116" s="75"/>
      <c r="N116" s="75"/>
      <c r="O116" s="75"/>
      <c r="P116" s="75"/>
      <c r="Q116" s="68">
        <f t="shared" si="22"/>
        <v>0</v>
      </c>
      <c r="R116" s="69" t="str">
        <f t="shared" si="23"/>
        <v/>
      </c>
      <c r="S116" s="70"/>
      <c r="T116" s="76"/>
      <c r="U116" s="77">
        <f t="shared" si="24"/>
        <v>0</v>
      </c>
      <c r="W116" s="59" t="str">
        <f t="shared" si="19"/>
        <v>ok</v>
      </c>
      <c r="X116" s="59">
        <f t="shared" si="20"/>
        <v>0</v>
      </c>
      <c r="Y116" s="59">
        <f t="shared" si="21"/>
        <v>0</v>
      </c>
      <c r="AC116" s="95" t="str">
        <f t="array" ref="AC116">IF(OR(E116=$E$17:E115),"",E116)</f>
        <v/>
      </c>
    </row>
    <row r="117" spans="1:29" ht="39" customHeight="1" x14ac:dyDescent="0.2">
      <c r="A117" s="8">
        <v>101</v>
      </c>
      <c r="B117" s="200"/>
      <c r="C117" s="200"/>
      <c r="D117" s="200"/>
      <c r="E117" s="155"/>
      <c r="F117" s="153"/>
      <c r="G117" s="192"/>
      <c r="H117" s="183"/>
      <c r="I117" s="74"/>
      <c r="J117" s="75"/>
      <c r="K117" s="68">
        <f t="shared" si="15"/>
        <v>0</v>
      </c>
      <c r="L117" s="75"/>
      <c r="M117" s="75"/>
      <c r="N117" s="75"/>
      <c r="O117" s="75"/>
      <c r="P117" s="75"/>
      <c r="Q117" s="68">
        <f t="shared" si="22"/>
        <v>0</v>
      </c>
      <c r="R117" s="69" t="str">
        <f t="shared" si="23"/>
        <v/>
      </c>
      <c r="S117" s="70"/>
      <c r="T117" s="76"/>
      <c r="U117" s="77">
        <f t="shared" si="24"/>
        <v>0</v>
      </c>
      <c r="W117" s="59" t="str">
        <f t="shared" si="19"/>
        <v>ok</v>
      </c>
      <c r="X117" s="59">
        <f t="shared" si="20"/>
        <v>0</v>
      </c>
      <c r="Y117" s="59">
        <f t="shared" si="21"/>
        <v>0</v>
      </c>
      <c r="AC117" s="95" t="str">
        <f t="array" ref="AC117">IF(OR(E117=$E$17:E116),"",E117)</f>
        <v/>
      </c>
    </row>
    <row r="118" spans="1:29" ht="39" customHeight="1" x14ac:dyDescent="0.2">
      <c r="A118" s="8">
        <v>102</v>
      </c>
      <c r="B118" s="200"/>
      <c r="C118" s="200"/>
      <c r="D118" s="200"/>
      <c r="E118" s="155"/>
      <c r="F118" s="153"/>
      <c r="G118" s="192"/>
      <c r="H118" s="183"/>
      <c r="I118" s="74"/>
      <c r="J118" s="75"/>
      <c r="K118" s="68">
        <f t="shared" si="15"/>
        <v>0</v>
      </c>
      <c r="L118" s="75"/>
      <c r="M118" s="75"/>
      <c r="N118" s="75"/>
      <c r="O118" s="75"/>
      <c r="P118" s="75"/>
      <c r="Q118" s="68">
        <f t="shared" si="22"/>
        <v>0</v>
      </c>
      <c r="R118" s="69" t="str">
        <f t="shared" si="23"/>
        <v/>
      </c>
      <c r="S118" s="70"/>
      <c r="T118" s="76"/>
      <c r="U118" s="77">
        <f t="shared" si="24"/>
        <v>0</v>
      </c>
      <c r="W118" s="59" t="str">
        <f t="shared" si="19"/>
        <v>ok</v>
      </c>
      <c r="X118" s="59">
        <f t="shared" si="20"/>
        <v>0</v>
      </c>
      <c r="Y118" s="59">
        <f t="shared" si="21"/>
        <v>0</v>
      </c>
      <c r="AC118" s="95" t="str">
        <f t="array" ref="AC118">IF(OR(E118=$E$17:E117),"",E118)</f>
        <v/>
      </c>
    </row>
    <row r="119" spans="1:29" ht="39" customHeight="1" x14ac:dyDescent="0.2">
      <c r="A119" s="8">
        <v>103</v>
      </c>
      <c r="B119" s="200"/>
      <c r="C119" s="200"/>
      <c r="D119" s="200"/>
      <c r="E119" s="155"/>
      <c r="F119" s="153"/>
      <c r="G119" s="192"/>
      <c r="H119" s="183"/>
      <c r="I119" s="74"/>
      <c r="J119" s="75"/>
      <c r="K119" s="68">
        <f t="shared" si="15"/>
        <v>0</v>
      </c>
      <c r="L119" s="75"/>
      <c r="M119" s="75"/>
      <c r="N119" s="75"/>
      <c r="O119" s="75"/>
      <c r="P119" s="75"/>
      <c r="Q119" s="68">
        <f t="shared" si="22"/>
        <v>0</v>
      </c>
      <c r="R119" s="69" t="str">
        <f t="shared" si="23"/>
        <v/>
      </c>
      <c r="S119" s="70"/>
      <c r="T119" s="76"/>
      <c r="U119" s="77">
        <f t="shared" si="24"/>
        <v>0</v>
      </c>
      <c r="W119" s="59" t="str">
        <f t="shared" si="19"/>
        <v>ok</v>
      </c>
      <c r="X119" s="59">
        <f t="shared" si="20"/>
        <v>0</v>
      </c>
      <c r="Y119" s="59">
        <f t="shared" si="21"/>
        <v>0</v>
      </c>
      <c r="AC119" s="95" t="str">
        <f t="array" ref="AC119">IF(OR(E119=$E$17:E118),"",E119)</f>
        <v/>
      </c>
    </row>
    <row r="120" spans="1:29" ht="39" customHeight="1" x14ac:dyDescent="0.2">
      <c r="A120" s="8">
        <v>104</v>
      </c>
      <c r="B120" s="200"/>
      <c r="C120" s="200"/>
      <c r="D120" s="200"/>
      <c r="E120" s="155"/>
      <c r="F120" s="153"/>
      <c r="G120" s="192"/>
      <c r="H120" s="183"/>
      <c r="I120" s="74"/>
      <c r="J120" s="75"/>
      <c r="K120" s="68">
        <f t="shared" si="15"/>
        <v>0</v>
      </c>
      <c r="L120" s="75"/>
      <c r="M120" s="75"/>
      <c r="N120" s="75"/>
      <c r="O120" s="75"/>
      <c r="P120" s="75"/>
      <c r="Q120" s="68">
        <f t="shared" si="22"/>
        <v>0</v>
      </c>
      <c r="R120" s="69" t="str">
        <f t="shared" si="23"/>
        <v/>
      </c>
      <c r="S120" s="70"/>
      <c r="T120" s="76"/>
      <c r="U120" s="77">
        <f t="shared" si="24"/>
        <v>0</v>
      </c>
      <c r="W120" s="59" t="str">
        <f t="shared" si="19"/>
        <v>ok</v>
      </c>
      <c r="X120" s="59">
        <f t="shared" si="20"/>
        <v>0</v>
      </c>
      <c r="Y120" s="59">
        <f t="shared" si="21"/>
        <v>0</v>
      </c>
      <c r="AC120" s="95" t="str">
        <f t="array" ref="AC120">IF(OR(E120=$E$17:E119),"",E120)</f>
        <v/>
      </c>
    </row>
    <row r="121" spans="1:29" ht="39" customHeight="1" x14ac:dyDescent="0.2">
      <c r="A121" s="8">
        <v>105</v>
      </c>
      <c r="B121" s="200"/>
      <c r="C121" s="200"/>
      <c r="D121" s="200"/>
      <c r="E121" s="155"/>
      <c r="F121" s="153"/>
      <c r="G121" s="192"/>
      <c r="H121" s="183"/>
      <c r="I121" s="74"/>
      <c r="J121" s="75"/>
      <c r="K121" s="68">
        <f t="shared" si="15"/>
        <v>0</v>
      </c>
      <c r="L121" s="75"/>
      <c r="M121" s="75"/>
      <c r="N121" s="75"/>
      <c r="O121" s="75"/>
      <c r="P121" s="75"/>
      <c r="Q121" s="68">
        <f t="shared" si="22"/>
        <v>0</v>
      </c>
      <c r="R121" s="69" t="str">
        <f t="shared" si="23"/>
        <v/>
      </c>
      <c r="S121" s="70"/>
      <c r="T121" s="76"/>
      <c r="U121" s="77">
        <f t="shared" si="24"/>
        <v>0</v>
      </c>
      <c r="W121" s="59" t="str">
        <f t="shared" si="19"/>
        <v>ok</v>
      </c>
      <c r="X121" s="59">
        <f t="shared" si="20"/>
        <v>0</v>
      </c>
      <c r="Y121" s="59">
        <f t="shared" si="21"/>
        <v>0</v>
      </c>
      <c r="AC121" s="95" t="str">
        <f t="array" ref="AC121">IF(OR(E121=$E$17:E120),"",E121)</f>
        <v/>
      </c>
    </row>
    <row r="122" spans="1:29" ht="39" customHeight="1" x14ac:dyDescent="0.2">
      <c r="A122" s="8">
        <v>106</v>
      </c>
      <c r="B122" s="200"/>
      <c r="C122" s="200"/>
      <c r="D122" s="200"/>
      <c r="E122" s="155"/>
      <c r="F122" s="153"/>
      <c r="G122" s="192"/>
      <c r="H122" s="183"/>
      <c r="I122" s="74"/>
      <c r="J122" s="75"/>
      <c r="K122" s="68">
        <f t="shared" si="15"/>
        <v>0</v>
      </c>
      <c r="L122" s="75"/>
      <c r="M122" s="75"/>
      <c r="N122" s="75"/>
      <c r="O122" s="75"/>
      <c r="P122" s="75"/>
      <c r="Q122" s="68">
        <f t="shared" si="22"/>
        <v>0</v>
      </c>
      <c r="R122" s="69" t="str">
        <f t="shared" si="23"/>
        <v/>
      </c>
      <c r="S122" s="70"/>
      <c r="T122" s="76"/>
      <c r="U122" s="77">
        <f t="shared" si="24"/>
        <v>0</v>
      </c>
      <c r="W122" s="59" t="str">
        <f t="shared" si="19"/>
        <v>ok</v>
      </c>
      <c r="X122" s="59">
        <f t="shared" si="20"/>
        <v>0</v>
      </c>
      <c r="Y122" s="59">
        <f t="shared" si="21"/>
        <v>0</v>
      </c>
      <c r="AC122" s="95" t="str">
        <f t="array" ref="AC122">IF(OR(E122=$E$17:E121),"",E122)</f>
        <v/>
      </c>
    </row>
    <row r="123" spans="1:29" ht="39" customHeight="1" x14ac:dyDescent="0.2">
      <c r="A123" s="8">
        <v>107</v>
      </c>
      <c r="B123" s="200"/>
      <c r="C123" s="200"/>
      <c r="D123" s="200"/>
      <c r="E123" s="155"/>
      <c r="F123" s="153"/>
      <c r="G123" s="192"/>
      <c r="H123" s="183"/>
      <c r="I123" s="74"/>
      <c r="J123" s="75"/>
      <c r="K123" s="68">
        <f t="shared" si="15"/>
        <v>0</v>
      </c>
      <c r="L123" s="75"/>
      <c r="M123" s="75"/>
      <c r="N123" s="75"/>
      <c r="O123" s="75"/>
      <c r="P123" s="75"/>
      <c r="Q123" s="68">
        <f t="shared" si="22"/>
        <v>0</v>
      </c>
      <c r="R123" s="69" t="str">
        <f t="shared" si="23"/>
        <v/>
      </c>
      <c r="S123" s="70"/>
      <c r="T123" s="76"/>
      <c r="U123" s="77">
        <f t="shared" si="24"/>
        <v>0</v>
      </c>
      <c r="W123" s="59" t="str">
        <f t="shared" si="19"/>
        <v>ok</v>
      </c>
      <c r="X123" s="59">
        <f t="shared" si="20"/>
        <v>0</v>
      </c>
      <c r="Y123" s="59">
        <f t="shared" si="21"/>
        <v>0</v>
      </c>
      <c r="AC123" s="95" t="str">
        <f t="array" ref="AC123">IF(OR(E123=$E$17:E122),"",E123)</f>
        <v/>
      </c>
    </row>
    <row r="124" spans="1:29" ht="39" customHeight="1" x14ac:dyDescent="0.2">
      <c r="A124" s="8">
        <v>108</v>
      </c>
      <c r="B124" s="200"/>
      <c r="C124" s="200"/>
      <c r="D124" s="200"/>
      <c r="E124" s="155"/>
      <c r="F124" s="153"/>
      <c r="G124" s="192"/>
      <c r="H124" s="183"/>
      <c r="I124" s="74"/>
      <c r="J124" s="75"/>
      <c r="K124" s="68">
        <f t="shared" si="15"/>
        <v>0</v>
      </c>
      <c r="L124" s="75"/>
      <c r="M124" s="75"/>
      <c r="N124" s="75"/>
      <c r="O124" s="75"/>
      <c r="P124" s="75"/>
      <c r="Q124" s="68">
        <f t="shared" si="22"/>
        <v>0</v>
      </c>
      <c r="R124" s="69" t="str">
        <f t="shared" si="23"/>
        <v/>
      </c>
      <c r="S124" s="70"/>
      <c r="T124" s="76"/>
      <c r="U124" s="77">
        <f t="shared" si="24"/>
        <v>0</v>
      </c>
      <c r="W124" s="59" t="str">
        <f t="shared" si="19"/>
        <v>ok</v>
      </c>
      <c r="X124" s="59">
        <f t="shared" si="20"/>
        <v>0</v>
      </c>
      <c r="Y124" s="59">
        <f t="shared" si="21"/>
        <v>0</v>
      </c>
      <c r="AC124" s="95" t="str">
        <f t="array" ref="AC124">IF(OR(E124=$E$17:E123),"",E124)</f>
        <v/>
      </c>
    </row>
    <row r="125" spans="1:29" ht="39" customHeight="1" x14ac:dyDescent="0.2">
      <c r="A125" s="8">
        <v>109</v>
      </c>
      <c r="B125" s="200"/>
      <c r="C125" s="200"/>
      <c r="D125" s="200"/>
      <c r="E125" s="155"/>
      <c r="F125" s="153"/>
      <c r="G125" s="192"/>
      <c r="H125" s="183"/>
      <c r="I125" s="74"/>
      <c r="J125" s="75"/>
      <c r="K125" s="68">
        <f t="shared" si="15"/>
        <v>0</v>
      </c>
      <c r="L125" s="75"/>
      <c r="M125" s="75"/>
      <c r="N125" s="75"/>
      <c r="O125" s="75"/>
      <c r="P125" s="75"/>
      <c r="Q125" s="68">
        <f t="shared" si="22"/>
        <v>0</v>
      </c>
      <c r="R125" s="69" t="str">
        <f t="shared" si="23"/>
        <v/>
      </c>
      <c r="S125" s="70"/>
      <c r="T125" s="76"/>
      <c r="U125" s="77">
        <f t="shared" si="24"/>
        <v>0</v>
      </c>
      <c r="W125" s="59" t="str">
        <f t="shared" si="19"/>
        <v>ok</v>
      </c>
      <c r="X125" s="59">
        <f t="shared" si="20"/>
        <v>0</v>
      </c>
      <c r="Y125" s="59">
        <f t="shared" si="21"/>
        <v>0</v>
      </c>
      <c r="AC125" s="95" t="str">
        <f t="array" ref="AC125">IF(OR(E125=$E$17:E124),"",E125)</f>
        <v/>
      </c>
    </row>
    <row r="126" spans="1:29" ht="39" customHeight="1" x14ac:dyDescent="0.2">
      <c r="A126" s="8">
        <v>110</v>
      </c>
      <c r="B126" s="200"/>
      <c r="C126" s="200"/>
      <c r="D126" s="200"/>
      <c r="E126" s="155"/>
      <c r="F126" s="153"/>
      <c r="G126" s="192"/>
      <c r="H126" s="183"/>
      <c r="I126" s="74"/>
      <c r="J126" s="75"/>
      <c r="K126" s="68">
        <f t="shared" si="15"/>
        <v>0</v>
      </c>
      <c r="L126" s="75"/>
      <c r="M126" s="75"/>
      <c r="N126" s="75"/>
      <c r="O126" s="75"/>
      <c r="P126" s="75"/>
      <c r="Q126" s="68">
        <f t="shared" si="22"/>
        <v>0</v>
      </c>
      <c r="R126" s="69" t="str">
        <f t="shared" si="23"/>
        <v/>
      </c>
      <c r="S126" s="70"/>
      <c r="T126" s="76"/>
      <c r="U126" s="77">
        <f t="shared" si="24"/>
        <v>0</v>
      </c>
      <c r="W126" s="59" t="str">
        <f t="shared" si="19"/>
        <v>ok</v>
      </c>
      <c r="X126" s="59">
        <f t="shared" si="20"/>
        <v>0</v>
      </c>
      <c r="Y126" s="59">
        <f t="shared" si="21"/>
        <v>0</v>
      </c>
      <c r="AC126" s="95" t="str">
        <f t="array" ref="AC126">IF(OR(E126=$E$17:E125),"",E126)</f>
        <v/>
      </c>
    </row>
    <row r="127" spans="1:29" ht="39" customHeight="1" thickBot="1" x14ac:dyDescent="0.25">
      <c r="A127" s="9">
        <v>111</v>
      </c>
      <c r="B127" s="200"/>
      <c r="C127" s="200"/>
      <c r="D127" s="200"/>
      <c r="E127" s="155"/>
      <c r="F127" s="153"/>
      <c r="G127" s="192"/>
      <c r="H127" s="184"/>
      <c r="I127" s="78"/>
      <c r="J127" s="79"/>
      <c r="K127" s="80">
        <f t="shared" si="15"/>
        <v>0</v>
      </c>
      <c r="L127" s="79"/>
      <c r="M127" s="79"/>
      <c r="N127" s="79"/>
      <c r="O127" s="79"/>
      <c r="P127" s="79"/>
      <c r="Q127" s="80">
        <f t="shared" si="22"/>
        <v>0</v>
      </c>
      <c r="R127" s="81" t="str">
        <f t="shared" si="23"/>
        <v/>
      </c>
      <c r="S127" s="82"/>
      <c r="T127" s="83"/>
      <c r="U127" s="84">
        <f t="shared" si="24"/>
        <v>0</v>
      </c>
      <c r="W127" s="59" t="str">
        <f t="shared" si="19"/>
        <v>ok</v>
      </c>
      <c r="X127" s="59">
        <f t="shared" si="20"/>
        <v>0</v>
      </c>
      <c r="Y127" s="59">
        <f t="shared" si="21"/>
        <v>0</v>
      </c>
      <c r="AC127" s="95" t="str">
        <f t="array" ref="AC127">IF(OR(E127=$E$17:E126),"",E127)</f>
        <v/>
      </c>
    </row>
  </sheetData>
  <mergeCells count="126">
    <mergeCell ref="F15:F16"/>
    <mergeCell ref="E15:E16"/>
    <mergeCell ref="B17:D17"/>
    <mergeCell ref="B19:D19"/>
    <mergeCell ref="B18:D18"/>
    <mergeCell ref="B26:D26"/>
    <mergeCell ref="B25:D25"/>
    <mergeCell ref="B24:D24"/>
    <mergeCell ref="B23:D23"/>
    <mergeCell ref="B22:D22"/>
    <mergeCell ref="B21:D21"/>
    <mergeCell ref="B20:D20"/>
    <mergeCell ref="A9:D10"/>
    <mergeCell ref="T3:U3"/>
    <mergeCell ref="T4:U4"/>
    <mergeCell ref="T5:U5"/>
    <mergeCell ref="T6:U6"/>
    <mergeCell ref="M3:N3"/>
    <mergeCell ref="M4:N4"/>
    <mergeCell ref="M5:N5"/>
    <mergeCell ref="D4:K4"/>
    <mergeCell ref="D5:K5"/>
    <mergeCell ref="F7:J7"/>
    <mergeCell ref="L7:O7"/>
    <mergeCell ref="B28:D28"/>
    <mergeCell ref="B27:D27"/>
    <mergeCell ref="B30:D30"/>
    <mergeCell ref="B35:D35"/>
    <mergeCell ref="B34:D34"/>
    <mergeCell ref="B33:D33"/>
    <mergeCell ref="B32:D32"/>
    <mergeCell ref="B31:D31"/>
    <mergeCell ref="B41:D41"/>
    <mergeCell ref="B40:D40"/>
    <mergeCell ref="B39:D39"/>
    <mergeCell ref="B38:D38"/>
    <mergeCell ref="B37:D37"/>
    <mergeCell ref="B36:D36"/>
    <mergeCell ref="B29:D29"/>
    <mergeCell ref="B42:D42"/>
    <mergeCell ref="B52:D52"/>
    <mergeCell ref="B51:D51"/>
    <mergeCell ref="B50:D50"/>
    <mergeCell ref="B49:D49"/>
    <mergeCell ref="B48:D48"/>
    <mergeCell ref="B47:D47"/>
    <mergeCell ref="B46:D46"/>
    <mergeCell ref="B45:D45"/>
    <mergeCell ref="B44:D44"/>
    <mergeCell ref="B43:D43"/>
    <mergeCell ref="B54:D54"/>
    <mergeCell ref="B53:D53"/>
    <mergeCell ref="B62:D62"/>
    <mergeCell ref="B61:D61"/>
    <mergeCell ref="B60:D60"/>
    <mergeCell ref="B59:D59"/>
    <mergeCell ref="B58:D58"/>
    <mergeCell ref="B57:D57"/>
    <mergeCell ref="B56:D56"/>
    <mergeCell ref="B55:D55"/>
    <mergeCell ref="B66:D66"/>
    <mergeCell ref="B65:D65"/>
    <mergeCell ref="B64:D64"/>
    <mergeCell ref="B63:D63"/>
    <mergeCell ref="B73:D73"/>
    <mergeCell ref="B72:D72"/>
    <mergeCell ref="B71:D71"/>
    <mergeCell ref="B70:D70"/>
    <mergeCell ref="B69:D69"/>
    <mergeCell ref="B68:D68"/>
    <mergeCell ref="B67:D67"/>
    <mergeCell ref="B78:D78"/>
    <mergeCell ref="B77:D77"/>
    <mergeCell ref="B76:D76"/>
    <mergeCell ref="B75:D75"/>
    <mergeCell ref="B74:D74"/>
    <mergeCell ref="B86:D86"/>
    <mergeCell ref="B85:D85"/>
    <mergeCell ref="B84:D84"/>
    <mergeCell ref="B83:D83"/>
    <mergeCell ref="B82:D82"/>
    <mergeCell ref="B81:D81"/>
    <mergeCell ref="B80:D80"/>
    <mergeCell ref="B79:D79"/>
    <mergeCell ref="B89:D89"/>
    <mergeCell ref="B88:D88"/>
    <mergeCell ref="B87:D87"/>
    <mergeCell ref="B96:D96"/>
    <mergeCell ref="B95:D95"/>
    <mergeCell ref="B94:D94"/>
    <mergeCell ref="B93:D93"/>
    <mergeCell ref="B92:D92"/>
    <mergeCell ref="B91:D91"/>
    <mergeCell ref="B99:D99"/>
    <mergeCell ref="B98:D98"/>
    <mergeCell ref="B97:D97"/>
    <mergeCell ref="B107:D107"/>
    <mergeCell ref="B106:D106"/>
    <mergeCell ref="B105:D105"/>
    <mergeCell ref="B104:D104"/>
    <mergeCell ref="B103:D103"/>
    <mergeCell ref="B90:D90"/>
    <mergeCell ref="G15:G16"/>
    <mergeCell ref="B127:D127"/>
    <mergeCell ref="B126:D126"/>
    <mergeCell ref="B125:D125"/>
    <mergeCell ref="B114:D114"/>
    <mergeCell ref="B113:D113"/>
    <mergeCell ref="B112:D112"/>
    <mergeCell ref="B111:D111"/>
    <mergeCell ref="B110:D110"/>
    <mergeCell ref="B109:D109"/>
    <mergeCell ref="B124:D124"/>
    <mergeCell ref="B123:D123"/>
    <mergeCell ref="B108:D108"/>
    <mergeCell ref="B122:D122"/>
    <mergeCell ref="B121:D121"/>
    <mergeCell ref="B120:D120"/>
    <mergeCell ref="B119:D119"/>
    <mergeCell ref="B118:D118"/>
    <mergeCell ref="B117:D117"/>
    <mergeCell ref="B116:D116"/>
    <mergeCell ref="B115:D115"/>
    <mergeCell ref="B102:D102"/>
    <mergeCell ref="B101:D101"/>
    <mergeCell ref="B100:D100"/>
  </mergeCells>
  <conditionalFormatting sqref="R17:R127">
    <cfRule type="cellIs" dxfId="71" priority="37" operator="equal">
      <formula>"zlý súčet"</formula>
    </cfRule>
  </conditionalFormatting>
  <conditionalFormatting sqref="S17:S127">
    <cfRule type="cellIs" dxfId="70" priority="34" operator="equal">
      <formula>"zlý súčet"</formula>
    </cfRule>
  </conditionalFormatting>
  <conditionalFormatting sqref="F7">
    <cfRule type="cellIs" dxfId="69" priority="28" operator="equal">
      <formula>"v červenooznačených riadkoch sú nekorektne zadané údaje"</formula>
    </cfRule>
  </conditionalFormatting>
  <conditionalFormatting sqref="F7">
    <cfRule type="cellIs" dxfId="68" priority="15" operator="equal">
      <formula>"v červenooznačených stĺpcoch sú nekorektne zadané údaje"</formula>
    </cfRule>
  </conditionalFormatting>
  <conditionalFormatting sqref="F7:J7">
    <cfRule type="cellIs" dxfId="67" priority="12" operator="equal">
      <formula>"v červenooznačených riadkoch a stĺpcoch sú nekorektne zadané údaje"</formula>
    </cfRule>
  </conditionalFormatting>
  <conditionalFormatting sqref="E17">
    <cfRule type="expression" dxfId="66" priority="9">
      <formula>X17=1</formula>
    </cfRule>
  </conditionalFormatting>
  <conditionalFormatting sqref="E18:E127">
    <cfRule type="expression" dxfId="65" priority="8">
      <formula>X18=1</formula>
    </cfRule>
  </conditionalFormatting>
  <conditionalFormatting sqref="B17:D17">
    <cfRule type="expression" dxfId="64" priority="7">
      <formula>X17=1</formula>
    </cfRule>
  </conditionalFormatting>
  <conditionalFormatting sqref="B18:D127">
    <cfRule type="expression" dxfId="63" priority="6">
      <formula>X18=1</formula>
    </cfRule>
  </conditionalFormatting>
  <conditionalFormatting sqref="F17">
    <cfRule type="expression" dxfId="62" priority="5">
      <formula>X17=1</formula>
    </cfRule>
  </conditionalFormatting>
  <conditionalFormatting sqref="F18:F127">
    <cfRule type="expression" dxfId="61" priority="4">
      <formula>X18=1</formula>
    </cfRule>
  </conditionalFormatting>
  <conditionalFormatting sqref="G17">
    <cfRule type="expression" dxfId="60" priority="3">
      <formula>X17=1</formula>
    </cfRule>
  </conditionalFormatting>
  <conditionalFormatting sqref="G18:G127">
    <cfRule type="expression" dxfId="59" priority="2">
      <formula>X18=1</formula>
    </cfRule>
  </conditionalFormatting>
  <conditionalFormatting sqref="L10">
    <cfRule type="expression" dxfId="58" priority="38">
      <formula>$L$6=1</formula>
    </cfRule>
    <cfRule type="cellIs" dxfId="57" priority="39" operator="equal">
      <formula>""</formula>
    </cfRule>
    <cfRule type="cellIs" dxfId="56" priority="40" operator="equal">
      <formula>"vyberte rok"</formula>
    </cfRule>
  </conditionalFormatting>
  <conditionalFormatting sqref="M10 M16">
    <cfRule type="expression" dxfId="55" priority="41">
      <formula>$M$6=1</formula>
    </cfRule>
  </conditionalFormatting>
  <conditionalFormatting sqref="N10 N16">
    <cfRule type="expression" dxfId="54" priority="42">
      <formula>$N$6=1</formula>
    </cfRule>
  </conditionalFormatting>
  <conditionalFormatting sqref="O10 O16">
    <cfRule type="expression" dxfId="53" priority="43">
      <formula>$O$6=1</formula>
    </cfRule>
  </conditionalFormatting>
  <conditionalFormatting sqref="P10 P16">
    <cfRule type="expression" dxfId="52" priority="44">
      <formula>$P$6=1</formula>
    </cfRule>
  </conditionalFormatting>
  <conditionalFormatting sqref="L16">
    <cfRule type="expression" dxfId="51" priority="45">
      <formula>$L$6=1</formula>
    </cfRule>
  </conditionalFormatting>
  <conditionalFormatting sqref="L7">
    <cfRule type="cellIs" dxfId="50" priority="1" operator="equal">
      <formula>"výška žiadaného NFP na investície je väčšia ako 50%"</formula>
    </cfRule>
  </conditionalFormatting>
  <dataValidations count="5">
    <dataValidation allowBlank="1" showInputMessage="1" showErrorMessage="1" prompt="vyplnenie sa prejaví na všetkých hárkoch" sqref="D4:F5"/>
    <dataValidation type="list" allowBlank="1" showInputMessage="1" showErrorMessage="1" sqref="L10">
      <formula1>$W$1:$W$5</formula1>
    </dataValidation>
    <dataValidation type="list" allowBlank="1" showInputMessage="1" showErrorMessage="1" sqref="F17:F127">
      <formula1>$Z$13:$Z$20</formula1>
    </dataValidation>
    <dataValidation type="list" allowBlank="1" showInputMessage="1" showErrorMessage="1" sqref="H17:H127">
      <formula1>$AA$1:$AA$7</formula1>
    </dataValidation>
    <dataValidation type="list" allowBlank="1" showInputMessage="1" showErrorMessage="1" sqref="G17:G127">
      <formula1>$Z$22:$Z$25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55" fitToHeight="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>
    <pageSetUpPr fitToPage="1"/>
  </sheetPr>
  <dimension ref="A1:Q52"/>
  <sheetViews>
    <sheetView zoomScaleNormal="100" workbookViewId="0">
      <selection activeCell="P1" sqref="P1:Q1048576"/>
    </sheetView>
  </sheetViews>
  <sheetFormatPr defaultRowHeight="12" x14ac:dyDescent="0.2"/>
  <cols>
    <col min="1" max="2" width="11.28515625" style="2" customWidth="1"/>
    <col min="3" max="14" width="10.7109375" style="2" customWidth="1"/>
    <col min="15" max="15" width="13.7109375" style="2" customWidth="1"/>
    <col min="16" max="17" width="13.28515625" style="2" hidden="1" customWidth="1"/>
    <col min="18" max="20" width="13.28515625" style="2" customWidth="1"/>
    <col min="21" max="16384" width="9.140625" style="2"/>
  </cols>
  <sheetData>
    <row r="1" spans="1:17" x14ac:dyDescent="0.2">
      <c r="A1" s="3" t="s">
        <v>35</v>
      </c>
      <c r="B1" s="3"/>
    </row>
    <row r="2" spans="1:17" x14ac:dyDescent="0.2">
      <c r="A2" s="6" t="s">
        <v>15</v>
      </c>
      <c r="B2" s="6"/>
    </row>
    <row r="4" spans="1:17" ht="12.75" x14ac:dyDescent="0.2">
      <c r="D4" s="93" t="s">
        <v>44</v>
      </c>
      <c r="E4" s="223" t="str">
        <f>IF('rok 20XY-20XZ'!D4="","",TRANSPOSE('rok 20XY-20XZ'!D4))</f>
        <v/>
      </c>
      <c r="F4" s="223"/>
      <c r="G4" s="223"/>
      <c r="H4" s="223"/>
      <c r="I4" s="223"/>
      <c r="J4" s="223"/>
      <c r="K4" s="223"/>
      <c r="L4" s="223"/>
    </row>
    <row r="5" spans="1:17" ht="12.75" x14ac:dyDescent="0.2">
      <c r="D5" s="93" t="s">
        <v>126</v>
      </c>
      <c r="E5" s="224" t="str">
        <f>IF('rok 20XY-20XZ'!D5="","",TRANSPOSE('rok 20XY-20XZ'!D5))</f>
        <v/>
      </c>
      <c r="F5" s="224"/>
      <c r="G5" s="224"/>
      <c r="H5" s="224"/>
      <c r="I5" s="224"/>
      <c r="J5" s="224"/>
      <c r="K5" s="224"/>
      <c r="L5" s="224"/>
    </row>
    <row r="7" spans="1:17" ht="24.95" customHeight="1" x14ac:dyDescent="0.2">
      <c r="A7" s="185" t="s">
        <v>16</v>
      </c>
      <c r="B7" s="185" t="s">
        <v>119</v>
      </c>
      <c r="C7" s="218" t="s">
        <v>17</v>
      </c>
      <c r="D7" s="218"/>
      <c r="E7" s="218"/>
      <c r="F7" s="218" t="s">
        <v>18</v>
      </c>
      <c r="G7" s="218"/>
      <c r="H7" s="218"/>
      <c r="I7" s="218" t="s">
        <v>19</v>
      </c>
      <c r="J7" s="218"/>
      <c r="K7" s="218"/>
      <c r="L7" s="218" t="s">
        <v>20</v>
      </c>
      <c r="M7" s="218"/>
      <c r="N7" s="218"/>
    </row>
    <row r="8" spans="1:17" ht="24.95" customHeight="1" x14ac:dyDescent="0.2">
      <c r="A8" s="225" t="str">
        <f>IF(OR('rok 20XY-20XZ'!L10="vyberte rok",'rok 20XY-20XZ'!L10=""),"",'rok 20XY-20XZ'!L10)</f>
        <v/>
      </c>
      <c r="B8" s="186" t="str">
        <f>IF($A$8="","",P8)</f>
        <v/>
      </c>
      <c r="C8" s="220" t="str">
        <f>IF($A$8="","",SUMIF('rok 20XY-20XZ'!$F$17:$F$127,P8,'rok 20XY-20XZ'!$L$17:$L$127))</f>
        <v/>
      </c>
      <c r="D8" s="220"/>
      <c r="E8" s="220"/>
      <c r="F8" s="221"/>
      <c r="G8" s="221"/>
      <c r="H8" s="221"/>
      <c r="I8" s="220" t="str">
        <f>IF($A$8="","",C8-F8)</f>
        <v/>
      </c>
      <c r="J8" s="220"/>
      <c r="K8" s="220"/>
      <c r="L8" s="219" t="str">
        <f>IF($A$8="","",IF(C8=0,0,F8/C8))</f>
        <v/>
      </c>
      <c r="M8" s="219"/>
      <c r="N8" s="219"/>
      <c r="P8" s="152" t="s">
        <v>120</v>
      </c>
      <c r="Q8" s="2">
        <f>IF(AND(C8&gt;0,F8=""),1,0)</f>
        <v>1</v>
      </c>
    </row>
    <row r="9" spans="1:17" ht="24.95" customHeight="1" x14ac:dyDescent="0.2">
      <c r="A9" s="226"/>
      <c r="B9" s="186" t="str">
        <f t="shared" ref="B9:B15" si="0">IF($A$8="","",P9)</f>
        <v/>
      </c>
      <c r="C9" s="220" t="str">
        <f>IF($A$8="","",SUMIF('rok 20XY-20XZ'!$F$17:$F$127,P9,'rok 20XY-20XZ'!$L$17:$L$127))</f>
        <v/>
      </c>
      <c r="D9" s="220"/>
      <c r="E9" s="220"/>
      <c r="F9" s="221"/>
      <c r="G9" s="221"/>
      <c r="H9" s="221"/>
      <c r="I9" s="220" t="str">
        <f t="shared" ref="I9:I12" si="1">IF($A$8="","",C9-F9)</f>
        <v/>
      </c>
      <c r="J9" s="220"/>
      <c r="K9" s="220"/>
      <c r="L9" s="219" t="str">
        <f t="shared" ref="L9:L12" si="2">IF($A$8="","",IF(C9=0,0,F9/C9))</f>
        <v/>
      </c>
      <c r="M9" s="219"/>
      <c r="N9" s="219"/>
      <c r="P9" s="152" t="s">
        <v>121</v>
      </c>
      <c r="Q9" s="2">
        <f t="shared" ref="Q9:Q39" si="3">IF(AND(C9&gt;0,F9=""),1,0)</f>
        <v>1</v>
      </c>
    </row>
    <row r="10" spans="1:17" ht="24.95" customHeight="1" x14ac:dyDescent="0.2">
      <c r="A10" s="226"/>
      <c r="B10" s="186" t="str">
        <f t="shared" si="0"/>
        <v/>
      </c>
      <c r="C10" s="220" t="str">
        <f>IF($A$8="","",SUMIF('rok 20XY-20XZ'!$F$17:$F$127,P10,'rok 20XY-20XZ'!$L$17:$L$127))</f>
        <v/>
      </c>
      <c r="D10" s="220"/>
      <c r="E10" s="220"/>
      <c r="F10" s="221"/>
      <c r="G10" s="221"/>
      <c r="H10" s="221"/>
      <c r="I10" s="220" t="str">
        <f t="shared" si="1"/>
        <v/>
      </c>
      <c r="J10" s="220"/>
      <c r="K10" s="220"/>
      <c r="L10" s="219" t="str">
        <f t="shared" si="2"/>
        <v/>
      </c>
      <c r="M10" s="219"/>
      <c r="N10" s="219"/>
      <c r="P10" s="152" t="s">
        <v>230</v>
      </c>
      <c r="Q10" s="2">
        <f t="shared" si="3"/>
        <v>1</v>
      </c>
    </row>
    <row r="11" spans="1:17" ht="24.95" customHeight="1" x14ac:dyDescent="0.2">
      <c r="A11" s="226"/>
      <c r="B11" s="186" t="str">
        <f t="shared" si="0"/>
        <v/>
      </c>
      <c r="C11" s="220" t="str">
        <f>IF($A$8="","",SUMIF('rok 20XY-20XZ'!$F$17:$F$127,P11,'rok 20XY-20XZ'!$L$17:$L$127))</f>
        <v/>
      </c>
      <c r="D11" s="220"/>
      <c r="E11" s="220"/>
      <c r="F11" s="221"/>
      <c r="G11" s="221"/>
      <c r="H11" s="221"/>
      <c r="I11" s="220" t="str">
        <f t="shared" si="1"/>
        <v/>
      </c>
      <c r="J11" s="220"/>
      <c r="K11" s="220"/>
      <c r="L11" s="219" t="str">
        <f t="shared" si="2"/>
        <v/>
      </c>
      <c r="M11" s="219"/>
      <c r="N11" s="219"/>
      <c r="P11" s="152" t="s">
        <v>231</v>
      </c>
      <c r="Q11" s="2">
        <f t="shared" si="3"/>
        <v>1</v>
      </c>
    </row>
    <row r="12" spans="1:17" ht="24.95" customHeight="1" x14ac:dyDescent="0.2">
      <c r="A12" s="226"/>
      <c r="B12" s="186" t="str">
        <f t="shared" si="0"/>
        <v/>
      </c>
      <c r="C12" s="220" t="str">
        <f>IF($A$8="","",SUMIF('rok 20XY-20XZ'!$F$17:$F$127,P12,'rok 20XY-20XZ'!$L$17:$L$127))</f>
        <v/>
      </c>
      <c r="D12" s="220"/>
      <c r="E12" s="220"/>
      <c r="F12" s="221"/>
      <c r="G12" s="221"/>
      <c r="H12" s="221"/>
      <c r="I12" s="220" t="str">
        <f t="shared" si="1"/>
        <v/>
      </c>
      <c r="J12" s="220"/>
      <c r="K12" s="220"/>
      <c r="L12" s="219" t="str">
        <f t="shared" si="2"/>
        <v/>
      </c>
      <c r="M12" s="219"/>
      <c r="N12" s="219"/>
      <c r="P12" s="152" t="s">
        <v>232</v>
      </c>
      <c r="Q12" s="2">
        <f t="shared" si="3"/>
        <v>1</v>
      </c>
    </row>
    <row r="13" spans="1:17" ht="24.95" customHeight="1" x14ac:dyDescent="0.2">
      <c r="A13" s="226"/>
      <c r="B13" s="190" t="str">
        <f t="shared" si="0"/>
        <v/>
      </c>
      <c r="C13" s="220" t="str">
        <f>IF($A$8="","",SUMIF('rok 20XY-20XZ'!$F$17:$F$127,P13,'rok 20XY-20XZ'!$L$17:$L$127))</f>
        <v/>
      </c>
      <c r="D13" s="220"/>
      <c r="E13" s="220"/>
      <c r="F13" s="221"/>
      <c r="G13" s="221"/>
      <c r="H13" s="221"/>
      <c r="I13" s="220" t="str">
        <f t="shared" ref="I13:I15" si="4">IF($A$8="","",C13-F13)</f>
        <v/>
      </c>
      <c r="J13" s="220"/>
      <c r="K13" s="220"/>
      <c r="L13" s="219" t="str">
        <f t="shared" ref="L13:L15" si="5">IF($A$8="","",IF(C13=0,0,F13/C13))</f>
        <v/>
      </c>
      <c r="M13" s="219"/>
      <c r="N13" s="219"/>
      <c r="P13" s="152" t="s">
        <v>233</v>
      </c>
      <c r="Q13" s="2">
        <f t="shared" si="3"/>
        <v>1</v>
      </c>
    </row>
    <row r="14" spans="1:17" ht="24.95" customHeight="1" x14ac:dyDescent="0.2">
      <c r="A14" s="226"/>
      <c r="B14" s="190" t="str">
        <f t="shared" si="0"/>
        <v/>
      </c>
      <c r="C14" s="220" t="str">
        <f>IF($A$8="","",SUMIF('rok 20XY-20XZ'!$F$17:$F$127,P14,'rok 20XY-20XZ'!$L$17:$L$127))</f>
        <v/>
      </c>
      <c r="D14" s="220"/>
      <c r="E14" s="220"/>
      <c r="F14" s="221"/>
      <c r="G14" s="221"/>
      <c r="H14" s="221"/>
      <c r="I14" s="220" t="str">
        <f t="shared" si="4"/>
        <v/>
      </c>
      <c r="J14" s="220"/>
      <c r="K14" s="220"/>
      <c r="L14" s="219" t="str">
        <f t="shared" si="5"/>
        <v/>
      </c>
      <c r="M14" s="219"/>
      <c r="N14" s="219"/>
      <c r="P14" s="152" t="s">
        <v>122</v>
      </c>
      <c r="Q14" s="2">
        <f t="shared" si="3"/>
        <v>1</v>
      </c>
    </row>
    <row r="15" spans="1:17" ht="24.95" customHeight="1" x14ac:dyDescent="0.2">
      <c r="A15" s="227"/>
      <c r="B15" s="190" t="str">
        <f t="shared" si="0"/>
        <v/>
      </c>
      <c r="C15" s="220" t="str">
        <f>IF($A$8="","",SUMIF('rok 20XY-20XZ'!$F$17:$F$127,P15,'rok 20XY-20XZ'!$L$17:$L$127))</f>
        <v/>
      </c>
      <c r="D15" s="220"/>
      <c r="E15" s="220"/>
      <c r="F15" s="221"/>
      <c r="G15" s="221"/>
      <c r="H15" s="221"/>
      <c r="I15" s="220" t="str">
        <f t="shared" si="4"/>
        <v/>
      </c>
      <c r="J15" s="220"/>
      <c r="K15" s="220"/>
      <c r="L15" s="219" t="str">
        <f t="shared" si="5"/>
        <v/>
      </c>
      <c r="M15" s="219"/>
      <c r="N15" s="219"/>
      <c r="P15" s="152" t="s">
        <v>219</v>
      </c>
      <c r="Q15" s="2">
        <f t="shared" si="3"/>
        <v>1</v>
      </c>
    </row>
    <row r="16" spans="1:17" ht="24.95" customHeight="1" x14ac:dyDescent="0.2">
      <c r="A16" s="225" t="str">
        <f>IF('rok 20XY-20XZ'!M10="","",'rok 20XY-20XZ'!M10)</f>
        <v/>
      </c>
      <c r="B16" s="186" t="str">
        <f>IF($A$16="","",P8)</f>
        <v/>
      </c>
      <c r="C16" s="220" t="str">
        <f>IF($A$16="","",SUMIF('rok 20XY-20XZ'!$F$17:$F$127,P8,'rok 20XY-20XZ'!$M$17:$M$127))</f>
        <v/>
      </c>
      <c r="D16" s="220"/>
      <c r="E16" s="220"/>
      <c r="F16" s="221"/>
      <c r="G16" s="221"/>
      <c r="H16" s="221"/>
      <c r="I16" s="220" t="str">
        <f>IF($A$16="","",C16-F16)</f>
        <v/>
      </c>
      <c r="J16" s="220"/>
      <c r="K16" s="220"/>
      <c r="L16" s="219" t="str">
        <f>IF($A$16="","",IF(C16=0,0,F16/C16))</f>
        <v/>
      </c>
      <c r="M16" s="219"/>
      <c r="N16" s="219"/>
      <c r="Q16" s="2">
        <f t="shared" si="3"/>
        <v>1</v>
      </c>
    </row>
    <row r="17" spans="1:17" ht="24.95" customHeight="1" x14ac:dyDescent="0.2">
      <c r="A17" s="226"/>
      <c r="B17" s="186" t="str">
        <f>IF($A$16="","",P9)</f>
        <v/>
      </c>
      <c r="C17" s="220" t="str">
        <f>IF($A$16="","",SUMIF('rok 20XY-20XZ'!$F$17:$F$127,P9,'rok 20XY-20XZ'!$M$17:$M$127))</f>
        <v/>
      </c>
      <c r="D17" s="220"/>
      <c r="E17" s="220"/>
      <c r="F17" s="221"/>
      <c r="G17" s="221"/>
      <c r="H17" s="221"/>
      <c r="I17" s="220" t="str">
        <f t="shared" ref="I17:I20" si="6">IF($A$16="","",C17-F17)</f>
        <v/>
      </c>
      <c r="J17" s="220"/>
      <c r="K17" s="220"/>
      <c r="L17" s="219" t="str">
        <f t="shared" ref="L17:L20" si="7">IF($A$16="","",IF(C17=0,0,F17/C17))</f>
        <v/>
      </c>
      <c r="M17" s="219"/>
      <c r="N17" s="219"/>
      <c r="Q17" s="2">
        <f t="shared" si="3"/>
        <v>1</v>
      </c>
    </row>
    <row r="18" spans="1:17" ht="24.95" customHeight="1" x14ac:dyDescent="0.2">
      <c r="A18" s="226"/>
      <c r="B18" s="186" t="str">
        <f>IF($A$16="","",P10)</f>
        <v/>
      </c>
      <c r="C18" s="220" t="str">
        <f>IF($A$16="","",SUMIF('rok 20XY-20XZ'!$F$17:$F$127,P10,'rok 20XY-20XZ'!$M$17:$M$127))</f>
        <v/>
      </c>
      <c r="D18" s="220"/>
      <c r="E18" s="220"/>
      <c r="F18" s="221"/>
      <c r="G18" s="221"/>
      <c r="H18" s="221"/>
      <c r="I18" s="220" t="str">
        <f t="shared" si="6"/>
        <v/>
      </c>
      <c r="J18" s="220"/>
      <c r="K18" s="220"/>
      <c r="L18" s="219" t="str">
        <f t="shared" si="7"/>
        <v/>
      </c>
      <c r="M18" s="219"/>
      <c r="N18" s="219"/>
      <c r="Q18" s="2">
        <f t="shared" si="3"/>
        <v>1</v>
      </c>
    </row>
    <row r="19" spans="1:17" ht="24.95" customHeight="1" x14ac:dyDescent="0.2">
      <c r="A19" s="226"/>
      <c r="B19" s="186" t="str">
        <f>IF($A$16="","",P11)</f>
        <v/>
      </c>
      <c r="C19" s="220" t="str">
        <f>IF($A$16="","",SUMIF('rok 20XY-20XZ'!$F$17:$F$127,P11,'rok 20XY-20XZ'!$M$17:$M$127))</f>
        <v/>
      </c>
      <c r="D19" s="220"/>
      <c r="E19" s="220"/>
      <c r="F19" s="221"/>
      <c r="G19" s="221"/>
      <c r="H19" s="221"/>
      <c r="I19" s="220" t="str">
        <f t="shared" si="6"/>
        <v/>
      </c>
      <c r="J19" s="220"/>
      <c r="K19" s="220"/>
      <c r="L19" s="219" t="str">
        <f t="shared" si="7"/>
        <v/>
      </c>
      <c r="M19" s="219"/>
      <c r="N19" s="219"/>
      <c r="Q19" s="2">
        <f t="shared" si="3"/>
        <v>1</v>
      </c>
    </row>
    <row r="20" spans="1:17" ht="24.95" customHeight="1" x14ac:dyDescent="0.2">
      <c r="A20" s="226"/>
      <c r="B20" s="186" t="str">
        <f>IF($A$16="","",P12)</f>
        <v/>
      </c>
      <c r="C20" s="220" t="str">
        <f>IF($A$16="","",SUMIF('rok 20XY-20XZ'!$F$17:$F$127,P12,'rok 20XY-20XZ'!$M$17:$M$127))</f>
        <v/>
      </c>
      <c r="D20" s="220"/>
      <c r="E20" s="220"/>
      <c r="F20" s="221"/>
      <c r="G20" s="221"/>
      <c r="H20" s="221"/>
      <c r="I20" s="220" t="str">
        <f t="shared" si="6"/>
        <v/>
      </c>
      <c r="J20" s="220"/>
      <c r="K20" s="220"/>
      <c r="L20" s="219" t="str">
        <f t="shared" si="7"/>
        <v/>
      </c>
      <c r="M20" s="219"/>
      <c r="N20" s="219"/>
      <c r="Q20" s="2">
        <f t="shared" si="3"/>
        <v>1</v>
      </c>
    </row>
    <row r="21" spans="1:17" ht="24.95" customHeight="1" x14ac:dyDescent="0.2">
      <c r="A21" s="226"/>
      <c r="B21" s="190" t="str">
        <f t="shared" ref="B21:B23" si="8">IF($A$16="","",P13)</f>
        <v/>
      </c>
      <c r="C21" s="220" t="str">
        <f>IF($A$16="","",SUMIF('rok 20XY-20XZ'!$F$17:$F$127,P13,'rok 20XY-20XZ'!$M$17:$M$127))</f>
        <v/>
      </c>
      <c r="D21" s="220"/>
      <c r="E21" s="220"/>
      <c r="F21" s="221"/>
      <c r="G21" s="221"/>
      <c r="H21" s="221"/>
      <c r="I21" s="220" t="str">
        <f t="shared" ref="I21:I23" si="9">IF($A$16="","",C21-F21)</f>
        <v/>
      </c>
      <c r="J21" s="220"/>
      <c r="K21" s="220"/>
      <c r="L21" s="219" t="str">
        <f t="shared" ref="L21:L23" si="10">IF($A$16="","",IF(C21=0,0,F21/C21))</f>
        <v/>
      </c>
      <c r="M21" s="219"/>
      <c r="N21" s="219"/>
      <c r="Q21" s="2">
        <f t="shared" si="3"/>
        <v>1</v>
      </c>
    </row>
    <row r="22" spans="1:17" ht="24.95" customHeight="1" x14ac:dyDescent="0.2">
      <c r="A22" s="226"/>
      <c r="B22" s="190" t="str">
        <f t="shared" si="8"/>
        <v/>
      </c>
      <c r="C22" s="220" t="str">
        <f>IF($A$16="","",SUMIF('rok 20XY-20XZ'!$F$17:$F$127,P14,'rok 20XY-20XZ'!$M$17:$M$127))</f>
        <v/>
      </c>
      <c r="D22" s="220"/>
      <c r="E22" s="220"/>
      <c r="F22" s="221"/>
      <c r="G22" s="221"/>
      <c r="H22" s="221"/>
      <c r="I22" s="220" t="str">
        <f t="shared" si="9"/>
        <v/>
      </c>
      <c r="J22" s="220"/>
      <c r="K22" s="220"/>
      <c r="L22" s="219" t="str">
        <f t="shared" si="10"/>
        <v/>
      </c>
      <c r="M22" s="219"/>
      <c r="N22" s="219"/>
      <c r="Q22" s="2">
        <f t="shared" si="3"/>
        <v>1</v>
      </c>
    </row>
    <row r="23" spans="1:17" ht="24.95" customHeight="1" x14ac:dyDescent="0.2">
      <c r="A23" s="227"/>
      <c r="B23" s="190" t="str">
        <f t="shared" si="8"/>
        <v/>
      </c>
      <c r="C23" s="220" t="str">
        <f>IF($A$16="","",SUMIF('rok 20XY-20XZ'!$F$17:$F$127,P15,'rok 20XY-20XZ'!$M$17:$M$127))</f>
        <v/>
      </c>
      <c r="D23" s="220"/>
      <c r="E23" s="220"/>
      <c r="F23" s="221"/>
      <c r="G23" s="221"/>
      <c r="H23" s="221"/>
      <c r="I23" s="220" t="str">
        <f t="shared" si="9"/>
        <v/>
      </c>
      <c r="J23" s="220"/>
      <c r="K23" s="220"/>
      <c r="L23" s="219" t="str">
        <f t="shared" si="10"/>
        <v/>
      </c>
      <c r="M23" s="219"/>
      <c r="N23" s="219"/>
      <c r="Q23" s="2">
        <f t="shared" si="3"/>
        <v>1</v>
      </c>
    </row>
    <row r="24" spans="1:17" ht="24.95" customHeight="1" x14ac:dyDescent="0.2">
      <c r="A24" s="225" t="str">
        <f>IF('rok 20XY-20XZ'!N10="","",'rok 20XY-20XZ'!N10)</f>
        <v/>
      </c>
      <c r="B24" s="186" t="str">
        <f>IF($A$24="","",P8)</f>
        <v/>
      </c>
      <c r="C24" s="220" t="str">
        <f>IF($A$24="","",SUMIF('rok 20XY-20XZ'!$F$17:$F$127,P8,'rok 20XY-20XZ'!$N$17:$N$127))</f>
        <v/>
      </c>
      <c r="D24" s="220"/>
      <c r="E24" s="220"/>
      <c r="F24" s="221"/>
      <c r="G24" s="221"/>
      <c r="H24" s="221"/>
      <c r="I24" s="220" t="str">
        <f>IF($A$24="","",C24-F24)</f>
        <v/>
      </c>
      <c r="J24" s="220"/>
      <c r="K24" s="220"/>
      <c r="L24" s="219" t="str">
        <f>IF($A$24="","",IF(C24=0,0,F24/C24))</f>
        <v/>
      </c>
      <c r="M24" s="219"/>
      <c r="N24" s="219"/>
      <c r="Q24" s="2">
        <f t="shared" si="3"/>
        <v>1</v>
      </c>
    </row>
    <row r="25" spans="1:17" ht="24.95" customHeight="1" x14ac:dyDescent="0.2">
      <c r="A25" s="226"/>
      <c r="B25" s="186" t="str">
        <f>IF($A$24="","",P9)</f>
        <v/>
      </c>
      <c r="C25" s="220" t="str">
        <f>IF($A$24="","",SUMIF('rok 20XY-20XZ'!$F$17:$F$127,P9,'rok 20XY-20XZ'!$N$17:$N$127))</f>
        <v/>
      </c>
      <c r="D25" s="220"/>
      <c r="E25" s="220"/>
      <c r="F25" s="221"/>
      <c r="G25" s="221"/>
      <c r="H25" s="221"/>
      <c r="I25" s="220" t="str">
        <f t="shared" ref="I25:I28" si="11">IF($A$24="","",C25-F25)</f>
        <v/>
      </c>
      <c r="J25" s="220"/>
      <c r="K25" s="220"/>
      <c r="L25" s="219" t="str">
        <f t="shared" ref="L25:L28" si="12">IF($A$24="","",IF(C25=0,0,F25/C25))</f>
        <v/>
      </c>
      <c r="M25" s="219"/>
      <c r="N25" s="219"/>
      <c r="Q25" s="2">
        <f t="shared" si="3"/>
        <v>1</v>
      </c>
    </row>
    <row r="26" spans="1:17" ht="24.95" customHeight="1" x14ac:dyDescent="0.2">
      <c r="A26" s="226"/>
      <c r="B26" s="186" t="str">
        <f>IF($A$24="","",P10)</f>
        <v/>
      </c>
      <c r="C26" s="220" t="str">
        <f>IF($A$24="","",SUMIF('rok 20XY-20XZ'!$F$17:$F$127,P10,'rok 20XY-20XZ'!$N$17:$N$127))</f>
        <v/>
      </c>
      <c r="D26" s="220"/>
      <c r="E26" s="220"/>
      <c r="F26" s="221"/>
      <c r="G26" s="221"/>
      <c r="H26" s="221"/>
      <c r="I26" s="220" t="str">
        <f t="shared" si="11"/>
        <v/>
      </c>
      <c r="J26" s="220"/>
      <c r="K26" s="220"/>
      <c r="L26" s="219" t="str">
        <f t="shared" si="12"/>
        <v/>
      </c>
      <c r="M26" s="219"/>
      <c r="N26" s="219"/>
      <c r="Q26" s="2">
        <f t="shared" si="3"/>
        <v>1</v>
      </c>
    </row>
    <row r="27" spans="1:17" ht="24.95" customHeight="1" x14ac:dyDescent="0.2">
      <c r="A27" s="226"/>
      <c r="B27" s="186" t="str">
        <f>IF($A$24="","",P11)</f>
        <v/>
      </c>
      <c r="C27" s="220" t="str">
        <f>IF($A$24="","",SUMIF('rok 20XY-20XZ'!$F$17:$F$127,P11,'rok 20XY-20XZ'!$N$17:$N$127))</f>
        <v/>
      </c>
      <c r="D27" s="220"/>
      <c r="E27" s="220"/>
      <c r="F27" s="221"/>
      <c r="G27" s="221"/>
      <c r="H27" s="221"/>
      <c r="I27" s="220" t="str">
        <f t="shared" si="11"/>
        <v/>
      </c>
      <c r="J27" s="220"/>
      <c r="K27" s="220"/>
      <c r="L27" s="219" t="str">
        <f t="shared" si="12"/>
        <v/>
      </c>
      <c r="M27" s="219"/>
      <c r="N27" s="219"/>
      <c r="Q27" s="2">
        <f t="shared" si="3"/>
        <v>1</v>
      </c>
    </row>
    <row r="28" spans="1:17" ht="24.95" customHeight="1" x14ac:dyDescent="0.2">
      <c r="A28" s="226"/>
      <c r="B28" s="186" t="str">
        <f>IF($A$24="","",P12)</f>
        <v/>
      </c>
      <c r="C28" s="220" t="str">
        <f>IF($A$24="","",SUMIF('rok 20XY-20XZ'!$F$17:$F$127,P12,'rok 20XY-20XZ'!$N$17:$N$127))</f>
        <v/>
      </c>
      <c r="D28" s="220"/>
      <c r="E28" s="220"/>
      <c r="F28" s="221"/>
      <c r="G28" s="221"/>
      <c r="H28" s="221"/>
      <c r="I28" s="220" t="str">
        <f t="shared" si="11"/>
        <v/>
      </c>
      <c r="J28" s="220"/>
      <c r="K28" s="220"/>
      <c r="L28" s="219" t="str">
        <f t="shared" si="12"/>
        <v/>
      </c>
      <c r="M28" s="219"/>
      <c r="N28" s="219"/>
      <c r="Q28" s="2">
        <f t="shared" si="3"/>
        <v>1</v>
      </c>
    </row>
    <row r="29" spans="1:17" ht="24.95" customHeight="1" x14ac:dyDescent="0.2">
      <c r="A29" s="226"/>
      <c r="B29" s="190" t="str">
        <f t="shared" ref="B29:B31" si="13">IF($A$24="","",P13)</f>
        <v/>
      </c>
      <c r="C29" s="220" t="str">
        <f>IF($A$24="","",SUMIF('rok 20XY-20XZ'!$F$17:$F$127,P13,'rok 20XY-20XZ'!$N$17:$N$127))</f>
        <v/>
      </c>
      <c r="D29" s="220"/>
      <c r="E29" s="220"/>
      <c r="F29" s="221"/>
      <c r="G29" s="221"/>
      <c r="H29" s="221"/>
      <c r="I29" s="220" t="str">
        <f t="shared" ref="I29:I31" si="14">IF($A$24="","",C29-F29)</f>
        <v/>
      </c>
      <c r="J29" s="220"/>
      <c r="K29" s="220"/>
      <c r="L29" s="219" t="str">
        <f t="shared" ref="L29:L31" si="15">IF($A$24="","",IF(C29=0,0,F29/C29))</f>
        <v/>
      </c>
      <c r="M29" s="219"/>
      <c r="N29" s="219"/>
      <c r="Q29" s="2">
        <f t="shared" si="3"/>
        <v>1</v>
      </c>
    </row>
    <row r="30" spans="1:17" ht="24.95" customHeight="1" x14ac:dyDescent="0.2">
      <c r="A30" s="226"/>
      <c r="B30" s="190" t="str">
        <f t="shared" si="13"/>
        <v/>
      </c>
      <c r="C30" s="220" t="str">
        <f>IF($A$24="","",SUMIF('rok 20XY-20XZ'!$F$17:$F$127,P14,'rok 20XY-20XZ'!$N$17:$N$127))</f>
        <v/>
      </c>
      <c r="D30" s="220"/>
      <c r="E30" s="220"/>
      <c r="F30" s="221"/>
      <c r="G30" s="221"/>
      <c r="H30" s="221"/>
      <c r="I30" s="220" t="str">
        <f t="shared" si="14"/>
        <v/>
      </c>
      <c r="J30" s="220"/>
      <c r="K30" s="220"/>
      <c r="L30" s="219" t="str">
        <f t="shared" si="15"/>
        <v/>
      </c>
      <c r="M30" s="219"/>
      <c r="N30" s="219"/>
      <c r="Q30" s="2">
        <f t="shared" si="3"/>
        <v>1</v>
      </c>
    </row>
    <row r="31" spans="1:17" ht="24.95" customHeight="1" x14ac:dyDescent="0.2">
      <c r="A31" s="227"/>
      <c r="B31" s="190" t="str">
        <f t="shared" si="13"/>
        <v/>
      </c>
      <c r="C31" s="220" t="str">
        <f>IF($A$24="","",SUMIF('rok 20XY-20XZ'!$F$17:$F$127,P15,'rok 20XY-20XZ'!$N$17:$N$127))</f>
        <v/>
      </c>
      <c r="D31" s="220"/>
      <c r="E31" s="220"/>
      <c r="F31" s="221"/>
      <c r="G31" s="221"/>
      <c r="H31" s="221"/>
      <c r="I31" s="220" t="str">
        <f t="shared" si="14"/>
        <v/>
      </c>
      <c r="J31" s="220"/>
      <c r="K31" s="220"/>
      <c r="L31" s="219" t="str">
        <f t="shared" si="15"/>
        <v/>
      </c>
      <c r="M31" s="219"/>
      <c r="N31" s="219"/>
      <c r="Q31" s="2">
        <f t="shared" si="3"/>
        <v>1</v>
      </c>
    </row>
    <row r="32" spans="1:17" ht="24.95" customHeight="1" x14ac:dyDescent="0.2">
      <c r="A32" s="225" t="str">
        <f>IF('rok 20XY-20XZ'!O10="","",'rok 20XY-20XZ'!O10)</f>
        <v/>
      </c>
      <c r="B32" s="186" t="str">
        <f>IF($A$32="","",P8)</f>
        <v/>
      </c>
      <c r="C32" s="220" t="str">
        <f>IF($A$32="","",SUMIF('rok 20XY-20XZ'!$F$17:$F$127,P8,'rok 20XY-20XZ'!$O$17:$O$127))</f>
        <v/>
      </c>
      <c r="D32" s="220"/>
      <c r="E32" s="220"/>
      <c r="F32" s="221"/>
      <c r="G32" s="221"/>
      <c r="H32" s="221"/>
      <c r="I32" s="220" t="str">
        <f>IF($A$32="","",C32-F32)</f>
        <v/>
      </c>
      <c r="J32" s="220"/>
      <c r="K32" s="220"/>
      <c r="L32" s="219" t="str">
        <f>IF($A$32="","",IF(C32=0,0,F32/C32))</f>
        <v/>
      </c>
      <c r="M32" s="219"/>
      <c r="N32" s="219"/>
      <c r="Q32" s="2">
        <f t="shared" si="3"/>
        <v>1</v>
      </c>
    </row>
    <row r="33" spans="1:17" ht="24.95" customHeight="1" x14ac:dyDescent="0.2">
      <c r="A33" s="226"/>
      <c r="B33" s="186" t="str">
        <f>IF($A$32="","",P9)</f>
        <v/>
      </c>
      <c r="C33" s="220" t="str">
        <f>IF($A$32="","",SUMIF('rok 20XY-20XZ'!$F$17:$F$127,P9,'rok 20XY-20XZ'!$O$17:$O$127))</f>
        <v/>
      </c>
      <c r="D33" s="220"/>
      <c r="E33" s="220"/>
      <c r="F33" s="221"/>
      <c r="G33" s="221"/>
      <c r="H33" s="221"/>
      <c r="I33" s="220" t="str">
        <f t="shared" ref="I33:I36" si="16">IF($A$32="","",C33-F33)</f>
        <v/>
      </c>
      <c r="J33" s="220"/>
      <c r="K33" s="220"/>
      <c r="L33" s="219" t="str">
        <f t="shared" ref="L33:L36" si="17">IF($A$32="","",IF(C33=0,0,F33/C33))</f>
        <v/>
      </c>
      <c r="M33" s="219"/>
      <c r="N33" s="219"/>
      <c r="Q33" s="2">
        <f t="shared" si="3"/>
        <v>1</v>
      </c>
    </row>
    <row r="34" spans="1:17" ht="24.95" customHeight="1" x14ac:dyDescent="0.2">
      <c r="A34" s="226"/>
      <c r="B34" s="186" t="str">
        <f>IF($A$32="","",P10)</f>
        <v/>
      </c>
      <c r="C34" s="220" t="str">
        <f>IF($A$32="","",SUMIF('rok 20XY-20XZ'!$F$17:$F$127,P10,'rok 20XY-20XZ'!$O$17:$O$127))</f>
        <v/>
      </c>
      <c r="D34" s="220"/>
      <c r="E34" s="220"/>
      <c r="F34" s="221"/>
      <c r="G34" s="221"/>
      <c r="H34" s="221"/>
      <c r="I34" s="220" t="str">
        <f t="shared" si="16"/>
        <v/>
      </c>
      <c r="J34" s="220"/>
      <c r="K34" s="220"/>
      <c r="L34" s="219" t="str">
        <f t="shared" si="17"/>
        <v/>
      </c>
      <c r="M34" s="219"/>
      <c r="N34" s="219"/>
      <c r="Q34" s="2">
        <f t="shared" si="3"/>
        <v>1</v>
      </c>
    </row>
    <row r="35" spans="1:17" ht="24.95" customHeight="1" x14ac:dyDescent="0.2">
      <c r="A35" s="226"/>
      <c r="B35" s="186" t="str">
        <f>IF($A$32="","",P11)</f>
        <v/>
      </c>
      <c r="C35" s="220" t="str">
        <f>IF($A$32="","",SUMIF('rok 20XY-20XZ'!$F$17:$F$127,P11,'rok 20XY-20XZ'!$O$17:$O$127))</f>
        <v/>
      </c>
      <c r="D35" s="220"/>
      <c r="E35" s="220"/>
      <c r="F35" s="221"/>
      <c r="G35" s="221"/>
      <c r="H35" s="221"/>
      <c r="I35" s="220" t="str">
        <f t="shared" si="16"/>
        <v/>
      </c>
      <c r="J35" s="220"/>
      <c r="K35" s="220"/>
      <c r="L35" s="219" t="str">
        <f t="shared" si="17"/>
        <v/>
      </c>
      <c r="M35" s="219"/>
      <c r="N35" s="219"/>
      <c r="Q35" s="2">
        <f t="shared" si="3"/>
        <v>1</v>
      </c>
    </row>
    <row r="36" spans="1:17" ht="24.95" customHeight="1" x14ac:dyDescent="0.2">
      <c r="A36" s="226"/>
      <c r="B36" s="186" t="str">
        <f>IF($A$32="","",P12)</f>
        <v/>
      </c>
      <c r="C36" s="220" t="str">
        <f>IF($A$32="","",SUMIF('rok 20XY-20XZ'!$F$17:$F$127,P12,'rok 20XY-20XZ'!$O$17:$O$127))</f>
        <v/>
      </c>
      <c r="D36" s="220"/>
      <c r="E36" s="220"/>
      <c r="F36" s="221"/>
      <c r="G36" s="221"/>
      <c r="H36" s="221"/>
      <c r="I36" s="220" t="str">
        <f t="shared" si="16"/>
        <v/>
      </c>
      <c r="J36" s="220"/>
      <c r="K36" s="220"/>
      <c r="L36" s="219" t="str">
        <f t="shared" si="17"/>
        <v/>
      </c>
      <c r="M36" s="219"/>
      <c r="N36" s="219"/>
      <c r="Q36" s="2">
        <f t="shared" si="3"/>
        <v>1</v>
      </c>
    </row>
    <row r="37" spans="1:17" ht="24.95" customHeight="1" x14ac:dyDescent="0.2">
      <c r="A37" s="226"/>
      <c r="B37" s="190" t="str">
        <f t="shared" ref="B37:B39" si="18">IF($A$32="","",P13)</f>
        <v/>
      </c>
      <c r="C37" s="220" t="str">
        <f>IF($A$32="","",SUMIF('rok 20XY-20XZ'!$F$17:$F$127,P13,'rok 20XY-20XZ'!$O$17:$O$127))</f>
        <v/>
      </c>
      <c r="D37" s="220"/>
      <c r="E37" s="220"/>
      <c r="F37" s="221"/>
      <c r="G37" s="221"/>
      <c r="H37" s="221"/>
      <c r="I37" s="220" t="str">
        <f t="shared" ref="I37:I39" si="19">IF($A$32="","",C37-F37)</f>
        <v/>
      </c>
      <c r="J37" s="220"/>
      <c r="K37" s="220"/>
      <c r="L37" s="219" t="str">
        <f t="shared" ref="L37:L39" si="20">IF($A$32="","",IF(C37=0,0,F37/C37))</f>
        <v/>
      </c>
      <c r="M37" s="219"/>
      <c r="N37" s="219"/>
      <c r="Q37" s="2">
        <f t="shared" si="3"/>
        <v>1</v>
      </c>
    </row>
    <row r="38" spans="1:17" ht="24.95" customHeight="1" x14ac:dyDescent="0.2">
      <c r="A38" s="226"/>
      <c r="B38" s="190" t="str">
        <f t="shared" si="18"/>
        <v/>
      </c>
      <c r="C38" s="220" t="str">
        <f>IF($A$32="","",SUMIF('rok 20XY-20XZ'!$F$17:$F$127,P14,'rok 20XY-20XZ'!$O$17:$O$127))</f>
        <v/>
      </c>
      <c r="D38" s="220"/>
      <c r="E38" s="220"/>
      <c r="F38" s="221"/>
      <c r="G38" s="221"/>
      <c r="H38" s="221"/>
      <c r="I38" s="220" t="str">
        <f t="shared" si="19"/>
        <v/>
      </c>
      <c r="J38" s="220"/>
      <c r="K38" s="220"/>
      <c r="L38" s="219" t="str">
        <f t="shared" si="20"/>
        <v/>
      </c>
      <c r="M38" s="219"/>
      <c r="N38" s="219"/>
      <c r="Q38" s="2">
        <f t="shared" si="3"/>
        <v>1</v>
      </c>
    </row>
    <row r="39" spans="1:17" ht="24.95" customHeight="1" x14ac:dyDescent="0.2">
      <c r="A39" s="227"/>
      <c r="B39" s="190" t="str">
        <f t="shared" si="18"/>
        <v/>
      </c>
      <c r="C39" s="220" t="str">
        <f>IF($A$32="","",SUMIF('rok 20XY-20XZ'!$F$17:$F$127,P15,'rok 20XY-20XZ'!$O$17:$O$127))</f>
        <v/>
      </c>
      <c r="D39" s="220"/>
      <c r="E39" s="220"/>
      <c r="F39" s="221"/>
      <c r="G39" s="221"/>
      <c r="H39" s="221"/>
      <c r="I39" s="220" t="str">
        <f t="shared" si="19"/>
        <v/>
      </c>
      <c r="J39" s="220"/>
      <c r="K39" s="220"/>
      <c r="L39" s="219" t="str">
        <f t="shared" si="20"/>
        <v/>
      </c>
      <c r="M39" s="219"/>
      <c r="N39" s="219"/>
      <c r="Q39" s="2">
        <f t="shared" si="3"/>
        <v>1</v>
      </c>
    </row>
    <row r="40" spans="1:17" ht="24.95" customHeight="1" x14ac:dyDescent="0.2">
      <c r="A40" s="222" t="str">
        <f>IF('rok 20XY-20XZ'!P10="","",'rok 20XY-20XZ'!P10)</f>
        <v/>
      </c>
      <c r="B40" s="186" t="str">
        <f>IF($A$40="","",P8)</f>
        <v/>
      </c>
      <c r="C40" s="220" t="str">
        <f>IF($A$40="","",SUMIF('rok 20XY-20XZ'!$F$17:$F$127,P8,'rok 20XY-20XZ'!$P$17:$P$127))</f>
        <v/>
      </c>
      <c r="D40" s="220"/>
      <c r="E40" s="220"/>
      <c r="F40" s="221"/>
      <c r="G40" s="221"/>
      <c r="H40" s="221"/>
      <c r="I40" s="220" t="str">
        <f>IF($A$40="","",C40-F40)</f>
        <v/>
      </c>
      <c r="J40" s="220"/>
      <c r="K40" s="220"/>
      <c r="L40" s="219" t="str">
        <f>IF($A$40="","",IF(C40=0,0,F40/C40))</f>
        <v/>
      </c>
      <c r="M40" s="219"/>
      <c r="N40" s="219"/>
    </row>
    <row r="41" spans="1:17" ht="24.95" customHeight="1" x14ac:dyDescent="0.2">
      <c r="A41" s="222"/>
      <c r="B41" s="186" t="str">
        <f>IF($A$40="","",P9)</f>
        <v/>
      </c>
      <c r="C41" s="220" t="str">
        <f>IF($A$40="","",SUMIF('rok 20XY-20XZ'!$F$17:$F$127,P9,'rok 20XY-20XZ'!$P$17:$P$127))</f>
        <v/>
      </c>
      <c r="D41" s="220"/>
      <c r="E41" s="220"/>
      <c r="F41" s="221"/>
      <c r="G41" s="221"/>
      <c r="H41" s="221"/>
      <c r="I41" s="220" t="str">
        <f t="shared" ref="I41:I44" si="21">IF($A$40="","",C41-F41)</f>
        <v/>
      </c>
      <c r="J41" s="220"/>
      <c r="K41" s="220"/>
      <c r="L41" s="219" t="str">
        <f t="shared" ref="L41:L44" si="22">IF($A$40="","",IF(C41=0,0,F41/C41))</f>
        <v/>
      </c>
      <c r="M41" s="219"/>
      <c r="N41" s="219"/>
    </row>
    <row r="42" spans="1:17" ht="24.95" customHeight="1" x14ac:dyDescent="0.2">
      <c r="A42" s="222"/>
      <c r="B42" s="186" t="str">
        <f>IF($A$40="","",P10)</f>
        <v/>
      </c>
      <c r="C42" s="220" t="str">
        <f>IF($A$40="","",SUMIF('rok 20XY-20XZ'!$F$17:$F$127,P10,'rok 20XY-20XZ'!$P$17:$P$127))</f>
        <v/>
      </c>
      <c r="D42" s="220"/>
      <c r="E42" s="220"/>
      <c r="F42" s="221"/>
      <c r="G42" s="221"/>
      <c r="H42" s="221"/>
      <c r="I42" s="220" t="str">
        <f t="shared" si="21"/>
        <v/>
      </c>
      <c r="J42" s="220"/>
      <c r="K42" s="220"/>
      <c r="L42" s="219" t="str">
        <f t="shared" si="22"/>
        <v/>
      </c>
      <c r="M42" s="219"/>
      <c r="N42" s="219"/>
    </row>
    <row r="43" spans="1:17" ht="24.95" customHeight="1" x14ac:dyDescent="0.2">
      <c r="A43" s="222"/>
      <c r="B43" s="186" t="str">
        <f>IF($A$40="","",P11)</f>
        <v/>
      </c>
      <c r="C43" s="220" t="str">
        <f>IF($A$40="","",SUMIF('rok 20XY-20XZ'!$F$17:$F$127,P11,'rok 20XY-20XZ'!$P$17:$P$127))</f>
        <v/>
      </c>
      <c r="D43" s="220"/>
      <c r="E43" s="220"/>
      <c r="F43" s="221"/>
      <c r="G43" s="221"/>
      <c r="H43" s="221"/>
      <c r="I43" s="220" t="str">
        <f t="shared" si="21"/>
        <v/>
      </c>
      <c r="J43" s="220"/>
      <c r="K43" s="220"/>
      <c r="L43" s="219" t="str">
        <f t="shared" si="22"/>
        <v/>
      </c>
      <c r="M43" s="219"/>
      <c r="N43" s="219"/>
    </row>
    <row r="44" spans="1:17" ht="24.95" customHeight="1" x14ac:dyDescent="0.2">
      <c r="A44" s="222"/>
      <c r="B44" s="186" t="str">
        <f>IF($A$40="","",P12)</f>
        <v/>
      </c>
      <c r="C44" s="220" t="str">
        <f>IF($A$40="","",SUMIF('rok 20XY-20XZ'!$F$17:$F$127,P12,'rok 20XY-20XZ'!$P$17:$P$127))</f>
        <v/>
      </c>
      <c r="D44" s="220"/>
      <c r="E44" s="220"/>
      <c r="F44" s="221"/>
      <c r="G44" s="221"/>
      <c r="H44" s="221"/>
      <c r="I44" s="220" t="str">
        <f t="shared" si="21"/>
        <v/>
      </c>
      <c r="J44" s="220"/>
      <c r="K44" s="220"/>
      <c r="L44" s="219" t="str">
        <f t="shared" si="22"/>
        <v/>
      </c>
      <c r="M44" s="219"/>
      <c r="N44" s="219"/>
    </row>
    <row r="45" spans="1:17" ht="24.95" customHeight="1" x14ac:dyDescent="0.2">
      <c r="A45" s="185" t="s">
        <v>7</v>
      </c>
      <c r="B45" s="185"/>
      <c r="C45" s="217">
        <f>SUM(C8:E44)</f>
        <v>0</v>
      </c>
      <c r="D45" s="217"/>
      <c r="E45" s="217"/>
      <c r="F45" s="217">
        <f>SUM(F8:H44)</f>
        <v>0</v>
      </c>
      <c r="G45" s="217"/>
      <c r="H45" s="217"/>
      <c r="I45" s="217">
        <f>SUM(I8:K44)</f>
        <v>0</v>
      </c>
      <c r="J45" s="217"/>
      <c r="K45" s="217"/>
      <c r="L45" s="216" t="s">
        <v>124</v>
      </c>
      <c r="M45" s="216"/>
      <c r="N45" s="216"/>
    </row>
    <row r="49" spans="1:7" ht="15" customHeight="1" x14ac:dyDescent="0.2">
      <c r="A49" s="4"/>
      <c r="B49" s="4"/>
      <c r="F49" s="92"/>
      <c r="G49" s="4"/>
    </row>
    <row r="50" spans="1:7" ht="15" customHeight="1" x14ac:dyDescent="0.2">
      <c r="A50" s="4"/>
      <c r="B50" s="4"/>
      <c r="F50" s="92"/>
      <c r="G50" s="4"/>
    </row>
    <row r="51" spans="1:7" ht="15" customHeight="1" x14ac:dyDescent="0.2">
      <c r="A51" s="4"/>
      <c r="B51" s="4"/>
      <c r="F51" s="92"/>
      <c r="G51" s="4"/>
    </row>
    <row r="52" spans="1:7" ht="15" customHeight="1" x14ac:dyDescent="0.2">
      <c r="A52" s="4"/>
      <c r="B52" s="4"/>
      <c r="F52" s="92"/>
      <c r="G52" s="4"/>
    </row>
  </sheetData>
  <dataConsolidate/>
  <mergeCells count="163">
    <mergeCell ref="L37:N37"/>
    <mergeCell ref="L38:N38"/>
    <mergeCell ref="L39:N39"/>
    <mergeCell ref="F21:H21"/>
    <mergeCell ref="F22:H22"/>
    <mergeCell ref="F23:H23"/>
    <mergeCell ref="F29:H29"/>
    <mergeCell ref="F30:H30"/>
    <mergeCell ref="F31:H31"/>
    <mergeCell ref="L13:N13"/>
    <mergeCell ref="L14:N14"/>
    <mergeCell ref="L15:N15"/>
    <mergeCell ref="I21:K21"/>
    <mergeCell ref="I22:K22"/>
    <mergeCell ref="I23:K23"/>
    <mergeCell ref="L21:N21"/>
    <mergeCell ref="L22:N22"/>
    <mergeCell ref="L23:N23"/>
    <mergeCell ref="L29:N29"/>
    <mergeCell ref="L30:N30"/>
    <mergeCell ref="L31:N31"/>
    <mergeCell ref="A8:A15"/>
    <mergeCell ref="A16:A23"/>
    <mergeCell ref="A24:A31"/>
    <mergeCell ref="A32:A39"/>
    <mergeCell ref="C13:E13"/>
    <mergeCell ref="C14:E14"/>
    <mergeCell ref="C15:E15"/>
    <mergeCell ref="C21:E21"/>
    <mergeCell ref="C22:E22"/>
    <mergeCell ref="C23:E23"/>
    <mergeCell ref="C29:E29"/>
    <mergeCell ref="C30:E30"/>
    <mergeCell ref="C31:E31"/>
    <mergeCell ref="C37:E37"/>
    <mergeCell ref="C38:E38"/>
    <mergeCell ref="C39:E39"/>
    <mergeCell ref="L36:N36"/>
    <mergeCell ref="L41:N41"/>
    <mergeCell ref="L42:N42"/>
    <mergeCell ref="L43:N43"/>
    <mergeCell ref="L44:N44"/>
    <mergeCell ref="I44:K44"/>
    <mergeCell ref="L9:N9"/>
    <mergeCell ref="L10:N10"/>
    <mergeCell ref="L11:N11"/>
    <mergeCell ref="L12:N12"/>
    <mergeCell ref="L17:N17"/>
    <mergeCell ref="L18:N18"/>
    <mergeCell ref="L19:N19"/>
    <mergeCell ref="L20:N20"/>
    <mergeCell ref="L25:N25"/>
    <mergeCell ref="L26:N26"/>
    <mergeCell ref="L27:N27"/>
    <mergeCell ref="L28:N28"/>
    <mergeCell ref="L33:N33"/>
    <mergeCell ref="L34:N34"/>
    <mergeCell ref="L35:N35"/>
    <mergeCell ref="I35:K35"/>
    <mergeCell ref="I36:K36"/>
    <mergeCell ref="I37:K37"/>
    <mergeCell ref="I26:K26"/>
    <mergeCell ref="I27:K27"/>
    <mergeCell ref="I28:K28"/>
    <mergeCell ref="I33:K33"/>
    <mergeCell ref="I34:K34"/>
    <mergeCell ref="F34:H34"/>
    <mergeCell ref="F35:H35"/>
    <mergeCell ref="F36:H36"/>
    <mergeCell ref="F41:H41"/>
    <mergeCell ref="I41:K41"/>
    <mergeCell ref="F37:H37"/>
    <mergeCell ref="F38:H38"/>
    <mergeCell ref="F39:H39"/>
    <mergeCell ref="I29:K29"/>
    <mergeCell ref="I30:K30"/>
    <mergeCell ref="I31:K31"/>
    <mergeCell ref="I38:K38"/>
    <mergeCell ref="I39:K39"/>
    <mergeCell ref="I9:K9"/>
    <mergeCell ref="I10:K10"/>
    <mergeCell ref="I11:K11"/>
    <mergeCell ref="I12:K12"/>
    <mergeCell ref="I17:K17"/>
    <mergeCell ref="I18:K18"/>
    <mergeCell ref="I19:K19"/>
    <mergeCell ref="I20:K20"/>
    <mergeCell ref="I25:K25"/>
    <mergeCell ref="I13:K13"/>
    <mergeCell ref="I14:K14"/>
    <mergeCell ref="I15:K15"/>
    <mergeCell ref="C43:E43"/>
    <mergeCell ref="C44:E44"/>
    <mergeCell ref="F9:H9"/>
    <mergeCell ref="F10:H10"/>
    <mergeCell ref="F11:H11"/>
    <mergeCell ref="F12:H12"/>
    <mergeCell ref="F17:H17"/>
    <mergeCell ref="F18:H18"/>
    <mergeCell ref="F19:H19"/>
    <mergeCell ref="F20:H20"/>
    <mergeCell ref="F25:H25"/>
    <mergeCell ref="F26:H26"/>
    <mergeCell ref="F27:H27"/>
    <mergeCell ref="F28:H28"/>
    <mergeCell ref="F33:H33"/>
    <mergeCell ref="C33:E33"/>
    <mergeCell ref="C34:E34"/>
    <mergeCell ref="C35:E35"/>
    <mergeCell ref="C36:E36"/>
    <mergeCell ref="C41:E41"/>
    <mergeCell ref="F42:H42"/>
    <mergeCell ref="F13:H13"/>
    <mergeCell ref="F14:H14"/>
    <mergeCell ref="F15:H15"/>
    <mergeCell ref="A40:A44"/>
    <mergeCell ref="L40:N40"/>
    <mergeCell ref="C40:E40"/>
    <mergeCell ref="F40:H40"/>
    <mergeCell ref="I40:K40"/>
    <mergeCell ref="E4:L4"/>
    <mergeCell ref="E5:L5"/>
    <mergeCell ref="F16:H16"/>
    <mergeCell ref="F24:H24"/>
    <mergeCell ref="F32:H32"/>
    <mergeCell ref="C7:E7"/>
    <mergeCell ref="C8:E8"/>
    <mergeCell ref="C16:E16"/>
    <mergeCell ref="C24:E24"/>
    <mergeCell ref="C32:E32"/>
    <mergeCell ref="C9:E9"/>
    <mergeCell ref="C10:E10"/>
    <mergeCell ref="C27:E27"/>
    <mergeCell ref="C28:E28"/>
    <mergeCell ref="C11:E11"/>
    <mergeCell ref="C12:E12"/>
    <mergeCell ref="C17:E17"/>
    <mergeCell ref="C18:E18"/>
    <mergeCell ref="C42:E42"/>
    <mergeCell ref="L45:N45"/>
    <mergeCell ref="I45:K45"/>
    <mergeCell ref="F45:H45"/>
    <mergeCell ref="C45:E45"/>
    <mergeCell ref="L7:N7"/>
    <mergeCell ref="L8:N8"/>
    <mergeCell ref="L16:N16"/>
    <mergeCell ref="L24:N24"/>
    <mergeCell ref="L32:N32"/>
    <mergeCell ref="I7:K7"/>
    <mergeCell ref="I8:K8"/>
    <mergeCell ref="I16:K16"/>
    <mergeCell ref="I24:K24"/>
    <mergeCell ref="I32:K32"/>
    <mergeCell ref="F7:H7"/>
    <mergeCell ref="F8:H8"/>
    <mergeCell ref="C19:E19"/>
    <mergeCell ref="C20:E20"/>
    <mergeCell ref="C25:E25"/>
    <mergeCell ref="C26:E26"/>
    <mergeCell ref="I42:K42"/>
    <mergeCell ref="I43:K43"/>
    <mergeCell ref="F43:H43"/>
    <mergeCell ref="F44:H44"/>
  </mergeCells>
  <conditionalFormatting sqref="F8:H8">
    <cfRule type="expression" dxfId="49" priority="2">
      <formula>Q8=1</formula>
    </cfRule>
  </conditionalFormatting>
  <conditionalFormatting sqref="F9:H39">
    <cfRule type="expression" dxfId="48" priority="1">
      <formula>Q9=1</formula>
    </cfRule>
  </conditionalFormatting>
  <dataValidations disablePrompts="1" count="1">
    <dataValidation allowBlank="1" showInputMessage="1" showErrorMessage="1" prompt="Vypĺňa sa na hárku rok 20XY-20XZ" sqref="E4:L5"/>
  </dataValidations>
  <printOptions horizontalCentered="1"/>
  <pageMargins left="0.19685039370078741" right="0.19685039370078741" top="0.59055118110236227" bottom="0.59055118110236227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"/>
  <dimension ref="A1:N17"/>
  <sheetViews>
    <sheetView zoomScaleNormal="100" workbookViewId="0">
      <selection activeCell="B6" sqref="B6"/>
    </sheetView>
  </sheetViews>
  <sheetFormatPr defaultRowHeight="12" x14ac:dyDescent="0.2"/>
  <cols>
    <col min="1" max="1" width="12.28515625" style="2" customWidth="1"/>
    <col min="2" max="13" width="10.7109375" style="2" customWidth="1"/>
    <col min="14" max="14" width="15.140625" style="2" customWidth="1"/>
    <col min="15" max="16384" width="9.140625" style="2"/>
  </cols>
  <sheetData>
    <row r="1" spans="1:14" x14ac:dyDescent="0.2">
      <c r="A1" s="3" t="s">
        <v>36</v>
      </c>
    </row>
    <row r="2" spans="1:14" x14ac:dyDescent="0.2">
      <c r="A2" s="3" t="s">
        <v>34</v>
      </c>
    </row>
    <row r="4" spans="1:14" x14ac:dyDescent="0.2">
      <c r="B4" s="94" t="s">
        <v>44</v>
      </c>
      <c r="C4" s="223" t="str">
        <f>IF('rok 20XY-20XZ'!D4="","",TRANSPOSE('rok 20XY-20XZ'!D4))</f>
        <v/>
      </c>
      <c r="D4" s="223"/>
      <c r="E4" s="223"/>
      <c r="F4" s="223"/>
      <c r="G4" s="223"/>
      <c r="H4" s="223"/>
      <c r="I4" s="223"/>
    </row>
    <row r="5" spans="1:14" x14ac:dyDescent="0.2">
      <c r="B5" s="94" t="s">
        <v>126</v>
      </c>
      <c r="C5" s="224" t="str">
        <f>IF('rok 20XY-20XZ'!D5="","",TRANSPOSE('rok 20XY-20XZ'!D5))</f>
        <v/>
      </c>
      <c r="D5" s="224"/>
      <c r="E5" s="224"/>
      <c r="F5" s="224"/>
      <c r="G5" s="224"/>
      <c r="H5" s="224"/>
      <c r="I5" s="224"/>
    </row>
    <row r="6" spans="1:14" ht="12.75" thickBot="1" x14ac:dyDescent="0.25"/>
    <row r="7" spans="1:14" ht="24.95" customHeight="1" x14ac:dyDescent="0.2">
      <c r="A7" s="230" t="s">
        <v>16</v>
      </c>
      <c r="B7" s="228" t="s">
        <v>46</v>
      </c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32" t="s">
        <v>33</v>
      </c>
    </row>
    <row r="8" spans="1:14" ht="24.95" customHeight="1" thickBot="1" x14ac:dyDescent="0.25">
      <c r="A8" s="231"/>
      <c r="B8" s="99" t="s">
        <v>21</v>
      </c>
      <c r="C8" s="85" t="s">
        <v>22</v>
      </c>
      <c r="D8" s="85" t="s">
        <v>23</v>
      </c>
      <c r="E8" s="85" t="s">
        <v>24</v>
      </c>
      <c r="F8" s="85" t="s">
        <v>25</v>
      </c>
      <c r="G8" s="85" t="s">
        <v>26</v>
      </c>
      <c r="H8" s="85" t="s">
        <v>27</v>
      </c>
      <c r="I8" s="85" t="s">
        <v>28</v>
      </c>
      <c r="J8" s="85" t="s">
        <v>29</v>
      </c>
      <c r="K8" s="85" t="s">
        <v>30</v>
      </c>
      <c r="L8" s="85" t="s">
        <v>31</v>
      </c>
      <c r="M8" s="85" t="s">
        <v>32</v>
      </c>
      <c r="N8" s="233"/>
    </row>
    <row r="9" spans="1:14" ht="24.95" customHeight="1" x14ac:dyDescent="0.2">
      <c r="A9" s="86" t="str">
        <f>IF(OR('rok 20XY-20XZ'!L10="vyberte rok",'rok 20XY-20XZ'!L10=""),"",'rok 20XY-20XZ'!L10)</f>
        <v/>
      </c>
      <c r="B9" s="100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8">
        <f>SUM(B9:M9)</f>
        <v>0</v>
      </c>
    </row>
    <row r="10" spans="1:14" ht="24.95" customHeight="1" x14ac:dyDescent="0.2">
      <c r="A10" s="86" t="str">
        <f>IF('rok 20XY-20XZ'!M10="","",'rok 20XY-20XZ'!M10)</f>
        <v/>
      </c>
      <c r="B10" s="100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8">
        <f>SUM(B10:M10)</f>
        <v>0</v>
      </c>
    </row>
    <row r="11" spans="1:14" ht="24.95" customHeight="1" x14ac:dyDescent="0.2">
      <c r="A11" s="86" t="str">
        <f>IF('rok 20XY-20XZ'!N10="","",'rok 20XY-20XZ'!N10)</f>
        <v/>
      </c>
      <c r="B11" s="10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89">
        <f t="shared" ref="N11:N14" si="0">SUM(B11:M11)</f>
        <v>0</v>
      </c>
    </row>
    <row r="12" spans="1:14" ht="24.95" customHeight="1" x14ac:dyDescent="0.2">
      <c r="A12" s="86" t="str">
        <f>IF('rok 20XY-20XZ'!O10="","",'rok 20XY-20XZ'!O10)</f>
        <v/>
      </c>
      <c r="B12" s="10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89">
        <f t="shared" si="0"/>
        <v>0</v>
      </c>
    </row>
    <row r="13" spans="1:14" ht="24.95" customHeight="1" x14ac:dyDescent="0.2">
      <c r="A13" s="86" t="str">
        <f>IF('rok 20XY-20XZ'!P10="","",'rok 20XY-20XZ'!P10)</f>
        <v/>
      </c>
      <c r="B13" s="10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89">
        <f t="shared" si="0"/>
        <v>0</v>
      </c>
    </row>
    <row r="14" spans="1:14" ht="24.95" customHeight="1" thickBot="1" x14ac:dyDescent="0.25">
      <c r="A14" s="103" t="s">
        <v>7</v>
      </c>
      <c r="B14" s="102">
        <f t="shared" ref="B14:M14" si="1">SUM(B9:B13)</f>
        <v>0</v>
      </c>
      <c r="C14" s="90">
        <f t="shared" si="1"/>
        <v>0</v>
      </c>
      <c r="D14" s="90">
        <f t="shared" si="1"/>
        <v>0</v>
      </c>
      <c r="E14" s="90">
        <f t="shared" si="1"/>
        <v>0</v>
      </c>
      <c r="F14" s="90">
        <f>SUM(F9:F13)</f>
        <v>0</v>
      </c>
      <c r="G14" s="90">
        <f t="shared" si="1"/>
        <v>0</v>
      </c>
      <c r="H14" s="90">
        <f t="shared" si="1"/>
        <v>0</v>
      </c>
      <c r="I14" s="90">
        <f t="shared" si="1"/>
        <v>0</v>
      </c>
      <c r="J14" s="90">
        <f t="shared" si="1"/>
        <v>0</v>
      </c>
      <c r="K14" s="90">
        <f t="shared" si="1"/>
        <v>0</v>
      </c>
      <c r="L14" s="90">
        <f t="shared" si="1"/>
        <v>0</v>
      </c>
      <c r="M14" s="90">
        <f t="shared" si="1"/>
        <v>0</v>
      </c>
      <c r="N14" s="91">
        <f t="shared" si="0"/>
        <v>0</v>
      </c>
    </row>
    <row r="15" spans="1:14" ht="24.95" customHeight="1" x14ac:dyDescent="0.2"/>
    <row r="16" spans="1:14" ht="24.95" customHeight="1" x14ac:dyDescent="0.2"/>
    <row r="17" ht="24.95" customHeight="1" x14ac:dyDescent="0.2"/>
  </sheetData>
  <mergeCells count="5">
    <mergeCell ref="B7:M7"/>
    <mergeCell ref="A7:A8"/>
    <mergeCell ref="N7:N8"/>
    <mergeCell ref="C4:I4"/>
    <mergeCell ref="C5:I5"/>
  </mergeCells>
  <dataValidations count="2">
    <dataValidation allowBlank="1" showInputMessage="1" showErrorMessage="1" prompt="Vypĺňa sa na hárku rok 20XY-20XZ" sqref="C4:I4"/>
    <dataValidation allowBlank="1" showInputMessage="1" showErrorMessage="1" prompt="Vypĺňa sa na hárku rok 20XY-20XZ" sqref="C5:I5"/>
  </dataValidations>
  <printOptions horizontalCentered="1"/>
  <pageMargins left="0.19685039370078741" right="0.19685039370078741" top="0.74803149606299213" bottom="0.74803149606299213" header="0.31496062992125984" footer="0.31496062992125984"/>
  <pageSetup paperSize="9" scale="90" orientation="landscape" r:id="rId1"/>
  <ignoredErrors>
    <ignoredError sqref="N11:N13 N9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0"/>
  <sheetViews>
    <sheetView showGridLines="0" workbookViewId="0">
      <selection activeCell="C4" sqref="C4"/>
    </sheetView>
  </sheetViews>
  <sheetFormatPr defaultRowHeight="12.75" x14ac:dyDescent="0.25"/>
  <cols>
    <col min="1" max="1" width="6.7109375" style="147" customWidth="1"/>
    <col min="2" max="2" width="3.7109375" style="132" customWidth="1"/>
    <col min="3" max="3" width="13" style="133" customWidth="1"/>
    <col min="4" max="4" width="51.85546875" style="134" customWidth="1"/>
    <col min="5" max="5" width="11.28515625" style="135" customWidth="1"/>
    <col min="6" max="6" width="7.28515625" style="139" customWidth="1"/>
    <col min="7" max="7" width="8.7109375" style="137" customWidth="1"/>
    <col min="8" max="10" width="9.7109375" style="137" hidden="1" customWidth="1"/>
    <col min="11" max="11" width="7.42578125" style="138" hidden="1" customWidth="1"/>
    <col min="12" max="12" width="8.28515625" style="138" hidden="1" customWidth="1"/>
    <col min="13" max="13" width="7.140625" style="135" hidden="1" customWidth="1"/>
    <col min="14" max="14" width="7" style="135" hidden="1" customWidth="1"/>
    <col min="15" max="15" width="3.5703125" style="139" hidden="1" customWidth="1"/>
    <col min="16" max="16" width="12.7109375" style="139" hidden="1" customWidth="1"/>
    <col min="17" max="19" width="11.28515625" style="135" hidden="1" customWidth="1"/>
    <col min="20" max="20" width="10.5703125" style="140" hidden="1" customWidth="1"/>
    <col min="21" max="21" width="10.28515625" style="140" hidden="1" customWidth="1"/>
    <col min="22" max="22" width="5.7109375" style="140" hidden="1" customWidth="1"/>
    <col min="23" max="23" width="0" style="135" hidden="1" customWidth="1"/>
    <col min="24" max="25" width="0" style="139" hidden="1" customWidth="1"/>
    <col min="26" max="26" width="7.5703125" style="133" hidden="1" customWidth="1"/>
    <col min="27" max="27" width="24.85546875" style="133" hidden="1" customWidth="1"/>
    <col min="28" max="28" width="4.28515625" style="139" customWidth="1"/>
    <col min="29" max="29" width="8.28515625" style="139" customWidth="1"/>
    <col min="30" max="30" width="8.7109375" style="139" customWidth="1"/>
    <col min="31" max="34" width="9.140625" style="139"/>
    <col min="35" max="256" width="9.140625" style="105"/>
    <col min="257" max="257" width="6.7109375" style="105" customWidth="1"/>
    <col min="258" max="258" width="3.7109375" style="105" customWidth="1"/>
    <col min="259" max="259" width="13" style="105" customWidth="1"/>
    <col min="260" max="260" width="51.85546875" style="105" customWidth="1"/>
    <col min="261" max="261" width="11.28515625" style="105" customWidth="1"/>
    <col min="262" max="262" width="7.28515625" style="105" customWidth="1"/>
    <col min="263" max="263" width="8.7109375" style="105" customWidth="1"/>
    <col min="264" max="266" width="9.7109375" style="105" customWidth="1"/>
    <col min="267" max="267" width="7.42578125" style="105" customWidth="1"/>
    <col min="268" max="268" width="8.28515625" style="105" customWidth="1"/>
    <col min="269" max="269" width="7.140625" style="105" customWidth="1"/>
    <col min="270" max="270" width="7" style="105" customWidth="1"/>
    <col min="271" max="271" width="3.5703125" style="105" customWidth="1"/>
    <col min="272" max="272" width="12.7109375" style="105" customWidth="1"/>
    <col min="273" max="275" width="11.28515625" style="105" customWidth="1"/>
    <col min="276" max="276" width="10.5703125" style="105" customWidth="1"/>
    <col min="277" max="277" width="10.28515625" style="105" customWidth="1"/>
    <col min="278" max="278" width="5.7109375" style="105" customWidth="1"/>
    <col min="279" max="281" width="9.140625" style="105"/>
    <col min="282" max="282" width="7.5703125" style="105" customWidth="1"/>
    <col min="283" max="283" width="24.85546875" style="105" customWidth="1"/>
    <col min="284" max="284" width="4.28515625" style="105" customWidth="1"/>
    <col min="285" max="285" width="8.28515625" style="105" customWidth="1"/>
    <col min="286" max="286" width="8.7109375" style="105" customWidth="1"/>
    <col min="287" max="512" width="9.140625" style="105"/>
    <col min="513" max="513" width="6.7109375" style="105" customWidth="1"/>
    <col min="514" max="514" width="3.7109375" style="105" customWidth="1"/>
    <col min="515" max="515" width="13" style="105" customWidth="1"/>
    <col min="516" max="516" width="51.85546875" style="105" customWidth="1"/>
    <col min="517" max="517" width="11.28515625" style="105" customWidth="1"/>
    <col min="518" max="518" width="7.28515625" style="105" customWidth="1"/>
    <col min="519" max="519" width="8.7109375" style="105" customWidth="1"/>
    <col min="520" max="522" width="9.7109375" style="105" customWidth="1"/>
    <col min="523" max="523" width="7.42578125" style="105" customWidth="1"/>
    <col min="524" max="524" width="8.28515625" style="105" customWidth="1"/>
    <col min="525" max="525" width="7.140625" style="105" customWidth="1"/>
    <col min="526" max="526" width="7" style="105" customWidth="1"/>
    <col min="527" max="527" width="3.5703125" style="105" customWidth="1"/>
    <col min="528" max="528" width="12.7109375" style="105" customWidth="1"/>
    <col min="529" max="531" width="11.28515625" style="105" customWidth="1"/>
    <col min="532" max="532" width="10.5703125" style="105" customWidth="1"/>
    <col min="533" max="533" width="10.28515625" style="105" customWidth="1"/>
    <col min="534" max="534" width="5.7109375" style="105" customWidth="1"/>
    <col min="535" max="537" width="9.140625" style="105"/>
    <col min="538" max="538" width="7.5703125" style="105" customWidth="1"/>
    <col min="539" max="539" width="24.85546875" style="105" customWidth="1"/>
    <col min="540" max="540" width="4.28515625" style="105" customWidth="1"/>
    <col min="541" max="541" width="8.28515625" style="105" customWidth="1"/>
    <col min="542" max="542" width="8.7109375" style="105" customWidth="1"/>
    <col min="543" max="768" width="9.140625" style="105"/>
    <col min="769" max="769" width="6.7109375" style="105" customWidth="1"/>
    <col min="770" max="770" width="3.7109375" style="105" customWidth="1"/>
    <col min="771" max="771" width="13" style="105" customWidth="1"/>
    <col min="772" max="772" width="51.85546875" style="105" customWidth="1"/>
    <col min="773" max="773" width="11.28515625" style="105" customWidth="1"/>
    <col min="774" max="774" width="7.28515625" style="105" customWidth="1"/>
    <col min="775" max="775" width="8.7109375" style="105" customWidth="1"/>
    <col min="776" max="778" width="9.7109375" style="105" customWidth="1"/>
    <col min="779" max="779" width="7.42578125" style="105" customWidth="1"/>
    <col min="780" max="780" width="8.28515625" style="105" customWidth="1"/>
    <col min="781" max="781" width="7.140625" style="105" customWidth="1"/>
    <col min="782" max="782" width="7" style="105" customWidth="1"/>
    <col min="783" max="783" width="3.5703125" style="105" customWidth="1"/>
    <col min="784" max="784" width="12.7109375" style="105" customWidth="1"/>
    <col min="785" max="787" width="11.28515625" style="105" customWidth="1"/>
    <col min="788" max="788" width="10.5703125" style="105" customWidth="1"/>
    <col min="789" max="789" width="10.28515625" style="105" customWidth="1"/>
    <col min="790" max="790" width="5.7109375" style="105" customWidth="1"/>
    <col min="791" max="793" width="9.140625" style="105"/>
    <col min="794" max="794" width="7.5703125" style="105" customWidth="1"/>
    <col min="795" max="795" width="24.85546875" style="105" customWidth="1"/>
    <col min="796" max="796" width="4.28515625" style="105" customWidth="1"/>
    <col min="797" max="797" width="8.28515625" style="105" customWidth="1"/>
    <col min="798" max="798" width="8.7109375" style="105" customWidth="1"/>
    <col min="799" max="1024" width="9.140625" style="105"/>
    <col min="1025" max="1025" width="6.7109375" style="105" customWidth="1"/>
    <col min="1026" max="1026" width="3.7109375" style="105" customWidth="1"/>
    <col min="1027" max="1027" width="13" style="105" customWidth="1"/>
    <col min="1028" max="1028" width="51.85546875" style="105" customWidth="1"/>
    <col min="1029" max="1029" width="11.28515625" style="105" customWidth="1"/>
    <col min="1030" max="1030" width="7.28515625" style="105" customWidth="1"/>
    <col min="1031" max="1031" width="8.7109375" style="105" customWidth="1"/>
    <col min="1032" max="1034" width="9.7109375" style="105" customWidth="1"/>
    <col min="1035" max="1035" width="7.42578125" style="105" customWidth="1"/>
    <col min="1036" max="1036" width="8.28515625" style="105" customWidth="1"/>
    <col min="1037" max="1037" width="7.140625" style="105" customWidth="1"/>
    <col min="1038" max="1038" width="7" style="105" customWidth="1"/>
    <col min="1039" max="1039" width="3.5703125" style="105" customWidth="1"/>
    <col min="1040" max="1040" width="12.7109375" style="105" customWidth="1"/>
    <col min="1041" max="1043" width="11.28515625" style="105" customWidth="1"/>
    <col min="1044" max="1044" width="10.5703125" style="105" customWidth="1"/>
    <col min="1045" max="1045" width="10.28515625" style="105" customWidth="1"/>
    <col min="1046" max="1046" width="5.7109375" style="105" customWidth="1"/>
    <col min="1047" max="1049" width="9.140625" style="105"/>
    <col min="1050" max="1050" width="7.5703125" style="105" customWidth="1"/>
    <col min="1051" max="1051" width="24.85546875" style="105" customWidth="1"/>
    <col min="1052" max="1052" width="4.28515625" style="105" customWidth="1"/>
    <col min="1053" max="1053" width="8.28515625" style="105" customWidth="1"/>
    <col min="1054" max="1054" width="8.7109375" style="105" customWidth="1"/>
    <col min="1055" max="1280" width="9.140625" style="105"/>
    <col min="1281" max="1281" width="6.7109375" style="105" customWidth="1"/>
    <col min="1282" max="1282" width="3.7109375" style="105" customWidth="1"/>
    <col min="1283" max="1283" width="13" style="105" customWidth="1"/>
    <col min="1284" max="1284" width="51.85546875" style="105" customWidth="1"/>
    <col min="1285" max="1285" width="11.28515625" style="105" customWidth="1"/>
    <col min="1286" max="1286" width="7.28515625" style="105" customWidth="1"/>
    <col min="1287" max="1287" width="8.7109375" style="105" customWidth="1"/>
    <col min="1288" max="1290" width="9.7109375" style="105" customWidth="1"/>
    <col min="1291" max="1291" width="7.42578125" style="105" customWidth="1"/>
    <col min="1292" max="1292" width="8.28515625" style="105" customWidth="1"/>
    <col min="1293" max="1293" width="7.140625" style="105" customWidth="1"/>
    <col min="1294" max="1294" width="7" style="105" customWidth="1"/>
    <col min="1295" max="1295" width="3.5703125" style="105" customWidth="1"/>
    <col min="1296" max="1296" width="12.7109375" style="105" customWidth="1"/>
    <col min="1297" max="1299" width="11.28515625" style="105" customWidth="1"/>
    <col min="1300" max="1300" width="10.5703125" style="105" customWidth="1"/>
    <col min="1301" max="1301" width="10.28515625" style="105" customWidth="1"/>
    <col min="1302" max="1302" width="5.7109375" style="105" customWidth="1"/>
    <col min="1303" max="1305" width="9.140625" style="105"/>
    <col min="1306" max="1306" width="7.5703125" style="105" customWidth="1"/>
    <col min="1307" max="1307" width="24.85546875" style="105" customWidth="1"/>
    <col min="1308" max="1308" width="4.28515625" style="105" customWidth="1"/>
    <col min="1309" max="1309" width="8.28515625" style="105" customWidth="1"/>
    <col min="1310" max="1310" width="8.7109375" style="105" customWidth="1"/>
    <col min="1311" max="1536" width="9.140625" style="105"/>
    <col min="1537" max="1537" width="6.7109375" style="105" customWidth="1"/>
    <col min="1538" max="1538" width="3.7109375" style="105" customWidth="1"/>
    <col min="1539" max="1539" width="13" style="105" customWidth="1"/>
    <col min="1540" max="1540" width="51.85546875" style="105" customWidth="1"/>
    <col min="1541" max="1541" width="11.28515625" style="105" customWidth="1"/>
    <col min="1542" max="1542" width="7.28515625" style="105" customWidth="1"/>
    <col min="1543" max="1543" width="8.7109375" style="105" customWidth="1"/>
    <col min="1544" max="1546" width="9.7109375" style="105" customWidth="1"/>
    <col min="1547" max="1547" width="7.42578125" style="105" customWidth="1"/>
    <col min="1548" max="1548" width="8.28515625" style="105" customWidth="1"/>
    <col min="1549" max="1549" width="7.140625" style="105" customWidth="1"/>
    <col min="1550" max="1550" width="7" style="105" customWidth="1"/>
    <col min="1551" max="1551" width="3.5703125" style="105" customWidth="1"/>
    <col min="1552" max="1552" width="12.7109375" style="105" customWidth="1"/>
    <col min="1553" max="1555" width="11.28515625" style="105" customWidth="1"/>
    <col min="1556" max="1556" width="10.5703125" style="105" customWidth="1"/>
    <col min="1557" max="1557" width="10.28515625" style="105" customWidth="1"/>
    <col min="1558" max="1558" width="5.7109375" style="105" customWidth="1"/>
    <col min="1559" max="1561" width="9.140625" style="105"/>
    <col min="1562" max="1562" width="7.5703125" style="105" customWidth="1"/>
    <col min="1563" max="1563" width="24.85546875" style="105" customWidth="1"/>
    <col min="1564" max="1564" width="4.28515625" style="105" customWidth="1"/>
    <col min="1565" max="1565" width="8.28515625" style="105" customWidth="1"/>
    <col min="1566" max="1566" width="8.7109375" style="105" customWidth="1"/>
    <col min="1567" max="1792" width="9.140625" style="105"/>
    <col min="1793" max="1793" width="6.7109375" style="105" customWidth="1"/>
    <col min="1794" max="1794" width="3.7109375" style="105" customWidth="1"/>
    <col min="1795" max="1795" width="13" style="105" customWidth="1"/>
    <col min="1796" max="1796" width="51.85546875" style="105" customWidth="1"/>
    <col min="1797" max="1797" width="11.28515625" style="105" customWidth="1"/>
    <col min="1798" max="1798" width="7.28515625" style="105" customWidth="1"/>
    <col min="1799" max="1799" width="8.7109375" style="105" customWidth="1"/>
    <col min="1800" max="1802" width="9.7109375" style="105" customWidth="1"/>
    <col min="1803" max="1803" width="7.42578125" style="105" customWidth="1"/>
    <col min="1804" max="1804" width="8.28515625" style="105" customWidth="1"/>
    <col min="1805" max="1805" width="7.140625" style="105" customWidth="1"/>
    <col min="1806" max="1806" width="7" style="105" customWidth="1"/>
    <col min="1807" max="1807" width="3.5703125" style="105" customWidth="1"/>
    <col min="1808" max="1808" width="12.7109375" style="105" customWidth="1"/>
    <col min="1809" max="1811" width="11.28515625" style="105" customWidth="1"/>
    <col min="1812" max="1812" width="10.5703125" style="105" customWidth="1"/>
    <col min="1813" max="1813" width="10.28515625" style="105" customWidth="1"/>
    <col min="1814" max="1814" width="5.7109375" style="105" customWidth="1"/>
    <col min="1815" max="1817" width="9.140625" style="105"/>
    <col min="1818" max="1818" width="7.5703125" style="105" customWidth="1"/>
    <col min="1819" max="1819" width="24.85546875" style="105" customWidth="1"/>
    <col min="1820" max="1820" width="4.28515625" style="105" customWidth="1"/>
    <col min="1821" max="1821" width="8.28515625" style="105" customWidth="1"/>
    <col min="1822" max="1822" width="8.7109375" style="105" customWidth="1"/>
    <col min="1823" max="2048" width="9.140625" style="105"/>
    <col min="2049" max="2049" width="6.7109375" style="105" customWidth="1"/>
    <col min="2050" max="2050" width="3.7109375" style="105" customWidth="1"/>
    <col min="2051" max="2051" width="13" style="105" customWidth="1"/>
    <col min="2052" max="2052" width="51.85546875" style="105" customWidth="1"/>
    <col min="2053" max="2053" width="11.28515625" style="105" customWidth="1"/>
    <col min="2054" max="2054" width="7.28515625" style="105" customWidth="1"/>
    <col min="2055" max="2055" width="8.7109375" style="105" customWidth="1"/>
    <col min="2056" max="2058" width="9.7109375" style="105" customWidth="1"/>
    <col min="2059" max="2059" width="7.42578125" style="105" customWidth="1"/>
    <col min="2060" max="2060" width="8.28515625" style="105" customWidth="1"/>
    <col min="2061" max="2061" width="7.140625" style="105" customWidth="1"/>
    <col min="2062" max="2062" width="7" style="105" customWidth="1"/>
    <col min="2063" max="2063" width="3.5703125" style="105" customWidth="1"/>
    <col min="2064" max="2064" width="12.7109375" style="105" customWidth="1"/>
    <col min="2065" max="2067" width="11.28515625" style="105" customWidth="1"/>
    <col min="2068" max="2068" width="10.5703125" style="105" customWidth="1"/>
    <col min="2069" max="2069" width="10.28515625" style="105" customWidth="1"/>
    <col min="2070" max="2070" width="5.7109375" style="105" customWidth="1"/>
    <col min="2071" max="2073" width="9.140625" style="105"/>
    <col min="2074" max="2074" width="7.5703125" style="105" customWidth="1"/>
    <col min="2075" max="2075" width="24.85546875" style="105" customWidth="1"/>
    <col min="2076" max="2076" width="4.28515625" style="105" customWidth="1"/>
    <col min="2077" max="2077" width="8.28515625" style="105" customWidth="1"/>
    <col min="2078" max="2078" width="8.7109375" style="105" customWidth="1"/>
    <col min="2079" max="2304" width="9.140625" style="105"/>
    <col min="2305" max="2305" width="6.7109375" style="105" customWidth="1"/>
    <col min="2306" max="2306" width="3.7109375" style="105" customWidth="1"/>
    <col min="2307" max="2307" width="13" style="105" customWidth="1"/>
    <col min="2308" max="2308" width="51.85546875" style="105" customWidth="1"/>
    <col min="2309" max="2309" width="11.28515625" style="105" customWidth="1"/>
    <col min="2310" max="2310" width="7.28515625" style="105" customWidth="1"/>
    <col min="2311" max="2311" width="8.7109375" style="105" customWidth="1"/>
    <col min="2312" max="2314" width="9.7109375" style="105" customWidth="1"/>
    <col min="2315" max="2315" width="7.42578125" style="105" customWidth="1"/>
    <col min="2316" max="2316" width="8.28515625" style="105" customWidth="1"/>
    <col min="2317" max="2317" width="7.140625" style="105" customWidth="1"/>
    <col min="2318" max="2318" width="7" style="105" customWidth="1"/>
    <col min="2319" max="2319" width="3.5703125" style="105" customWidth="1"/>
    <col min="2320" max="2320" width="12.7109375" style="105" customWidth="1"/>
    <col min="2321" max="2323" width="11.28515625" style="105" customWidth="1"/>
    <col min="2324" max="2324" width="10.5703125" style="105" customWidth="1"/>
    <col min="2325" max="2325" width="10.28515625" style="105" customWidth="1"/>
    <col min="2326" max="2326" width="5.7109375" style="105" customWidth="1"/>
    <col min="2327" max="2329" width="9.140625" style="105"/>
    <col min="2330" max="2330" width="7.5703125" style="105" customWidth="1"/>
    <col min="2331" max="2331" width="24.85546875" style="105" customWidth="1"/>
    <col min="2332" max="2332" width="4.28515625" style="105" customWidth="1"/>
    <col min="2333" max="2333" width="8.28515625" style="105" customWidth="1"/>
    <col min="2334" max="2334" width="8.7109375" style="105" customWidth="1"/>
    <col min="2335" max="2560" width="9.140625" style="105"/>
    <col min="2561" max="2561" width="6.7109375" style="105" customWidth="1"/>
    <col min="2562" max="2562" width="3.7109375" style="105" customWidth="1"/>
    <col min="2563" max="2563" width="13" style="105" customWidth="1"/>
    <col min="2564" max="2564" width="51.85546875" style="105" customWidth="1"/>
    <col min="2565" max="2565" width="11.28515625" style="105" customWidth="1"/>
    <col min="2566" max="2566" width="7.28515625" style="105" customWidth="1"/>
    <col min="2567" max="2567" width="8.7109375" style="105" customWidth="1"/>
    <col min="2568" max="2570" width="9.7109375" style="105" customWidth="1"/>
    <col min="2571" max="2571" width="7.42578125" style="105" customWidth="1"/>
    <col min="2572" max="2572" width="8.28515625" style="105" customWidth="1"/>
    <col min="2573" max="2573" width="7.140625" style="105" customWidth="1"/>
    <col min="2574" max="2574" width="7" style="105" customWidth="1"/>
    <col min="2575" max="2575" width="3.5703125" style="105" customWidth="1"/>
    <col min="2576" max="2576" width="12.7109375" style="105" customWidth="1"/>
    <col min="2577" max="2579" width="11.28515625" style="105" customWidth="1"/>
    <col min="2580" max="2580" width="10.5703125" style="105" customWidth="1"/>
    <col min="2581" max="2581" width="10.28515625" style="105" customWidth="1"/>
    <col min="2582" max="2582" width="5.7109375" style="105" customWidth="1"/>
    <col min="2583" max="2585" width="9.140625" style="105"/>
    <col min="2586" max="2586" width="7.5703125" style="105" customWidth="1"/>
    <col min="2587" max="2587" width="24.85546875" style="105" customWidth="1"/>
    <col min="2588" max="2588" width="4.28515625" style="105" customWidth="1"/>
    <col min="2589" max="2589" width="8.28515625" style="105" customWidth="1"/>
    <col min="2590" max="2590" width="8.7109375" style="105" customWidth="1"/>
    <col min="2591" max="2816" width="9.140625" style="105"/>
    <col min="2817" max="2817" width="6.7109375" style="105" customWidth="1"/>
    <col min="2818" max="2818" width="3.7109375" style="105" customWidth="1"/>
    <col min="2819" max="2819" width="13" style="105" customWidth="1"/>
    <col min="2820" max="2820" width="51.85546875" style="105" customWidth="1"/>
    <col min="2821" max="2821" width="11.28515625" style="105" customWidth="1"/>
    <col min="2822" max="2822" width="7.28515625" style="105" customWidth="1"/>
    <col min="2823" max="2823" width="8.7109375" style="105" customWidth="1"/>
    <col min="2824" max="2826" width="9.7109375" style="105" customWidth="1"/>
    <col min="2827" max="2827" width="7.42578125" style="105" customWidth="1"/>
    <col min="2828" max="2828" width="8.28515625" style="105" customWidth="1"/>
    <col min="2829" max="2829" width="7.140625" style="105" customWidth="1"/>
    <col min="2830" max="2830" width="7" style="105" customWidth="1"/>
    <col min="2831" max="2831" width="3.5703125" style="105" customWidth="1"/>
    <col min="2832" max="2832" width="12.7109375" style="105" customWidth="1"/>
    <col min="2833" max="2835" width="11.28515625" style="105" customWidth="1"/>
    <col min="2836" max="2836" width="10.5703125" style="105" customWidth="1"/>
    <col min="2837" max="2837" width="10.28515625" style="105" customWidth="1"/>
    <col min="2838" max="2838" width="5.7109375" style="105" customWidth="1"/>
    <col min="2839" max="2841" width="9.140625" style="105"/>
    <col min="2842" max="2842" width="7.5703125" style="105" customWidth="1"/>
    <col min="2843" max="2843" width="24.85546875" style="105" customWidth="1"/>
    <col min="2844" max="2844" width="4.28515625" style="105" customWidth="1"/>
    <col min="2845" max="2845" width="8.28515625" style="105" customWidth="1"/>
    <col min="2846" max="2846" width="8.7109375" style="105" customWidth="1"/>
    <col min="2847" max="3072" width="9.140625" style="105"/>
    <col min="3073" max="3073" width="6.7109375" style="105" customWidth="1"/>
    <col min="3074" max="3074" width="3.7109375" style="105" customWidth="1"/>
    <col min="3075" max="3075" width="13" style="105" customWidth="1"/>
    <col min="3076" max="3076" width="51.85546875" style="105" customWidth="1"/>
    <col min="3077" max="3077" width="11.28515625" style="105" customWidth="1"/>
    <col min="3078" max="3078" width="7.28515625" style="105" customWidth="1"/>
    <col min="3079" max="3079" width="8.7109375" style="105" customWidth="1"/>
    <col min="3080" max="3082" width="9.7109375" style="105" customWidth="1"/>
    <col min="3083" max="3083" width="7.42578125" style="105" customWidth="1"/>
    <col min="3084" max="3084" width="8.28515625" style="105" customWidth="1"/>
    <col min="3085" max="3085" width="7.140625" style="105" customWidth="1"/>
    <col min="3086" max="3086" width="7" style="105" customWidth="1"/>
    <col min="3087" max="3087" width="3.5703125" style="105" customWidth="1"/>
    <col min="3088" max="3088" width="12.7109375" style="105" customWidth="1"/>
    <col min="3089" max="3091" width="11.28515625" style="105" customWidth="1"/>
    <col min="3092" max="3092" width="10.5703125" style="105" customWidth="1"/>
    <col min="3093" max="3093" width="10.28515625" style="105" customWidth="1"/>
    <col min="3094" max="3094" width="5.7109375" style="105" customWidth="1"/>
    <col min="3095" max="3097" width="9.140625" style="105"/>
    <col min="3098" max="3098" width="7.5703125" style="105" customWidth="1"/>
    <col min="3099" max="3099" width="24.85546875" style="105" customWidth="1"/>
    <col min="3100" max="3100" width="4.28515625" style="105" customWidth="1"/>
    <col min="3101" max="3101" width="8.28515625" style="105" customWidth="1"/>
    <col min="3102" max="3102" width="8.7109375" style="105" customWidth="1"/>
    <col min="3103" max="3328" width="9.140625" style="105"/>
    <col min="3329" max="3329" width="6.7109375" style="105" customWidth="1"/>
    <col min="3330" max="3330" width="3.7109375" style="105" customWidth="1"/>
    <col min="3331" max="3331" width="13" style="105" customWidth="1"/>
    <col min="3332" max="3332" width="51.85546875" style="105" customWidth="1"/>
    <col min="3333" max="3333" width="11.28515625" style="105" customWidth="1"/>
    <col min="3334" max="3334" width="7.28515625" style="105" customWidth="1"/>
    <col min="3335" max="3335" width="8.7109375" style="105" customWidth="1"/>
    <col min="3336" max="3338" width="9.7109375" style="105" customWidth="1"/>
    <col min="3339" max="3339" width="7.42578125" style="105" customWidth="1"/>
    <col min="3340" max="3340" width="8.28515625" style="105" customWidth="1"/>
    <col min="3341" max="3341" width="7.140625" style="105" customWidth="1"/>
    <col min="3342" max="3342" width="7" style="105" customWidth="1"/>
    <col min="3343" max="3343" width="3.5703125" style="105" customWidth="1"/>
    <col min="3344" max="3344" width="12.7109375" style="105" customWidth="1"/>
    <col min="3345" max="3347" width="11.28515625" style="105" customWidth="1"/>
    <col min="3348" max="3348" width="10.5703125" style="105" customWidth="1"/>
    <col min="3349" max="3349" width="10.28515625" style="105" customWidth="1"/>
    <col min="3350" max="3350" width="5.7109375" style="105" customWidth="1"/>
    <col min="3351" max="3353" width="9.140625" style="105"/>
    <col min="3354" max="3354" width="7.5703125" style="105" customWidth="1"/>
    <col min="3355" max="3355" width="24.85546875" style="105" customWidth="1"/>
    <col min="3356" max="3356" width="4.28515625" style="105" customWidth="1"/>
    <col min="3357" max="3357" width="8.28515625" style="105" customWidth="1"/>
    <col min="3358" max="3358" width="8.7109375" style="105" customWidth="1"/>
    <col min="3359" max="3584" width="9.140625" style="105"/>
    <col min="3585" max="3585" width="6.7109375" style="105" customWidth="1"/>
    <col min="3586" max="3586" width="3.7109375" style="105" customWidth="1"/>
    <col min="3587" max="3587" width="13" style="105" customWidth="1"/>
    <col min="3588" max="3588" width="51.85546875" style="105" customWidth="1"/>
    <col min="3589" max="3589" width="11.28515625" style="105" customWidth="1"/>
    <col min="3590" max="3590" width="7.28515625" style="105" customWidth="1"/>
    <col min="3591" max="3591" width="8.7109375" style="105" customWidth="1"/>
    <col min="3592" max="3594" width="9.7109375" style="105" customWidth="1"/>
    <col min="3595" max="3595" width="7.42578125" style="105" customWidth="1"/>
    <col min="3596" max="3596" width="8.28515625" style="105" customWidth="1"/>
    <col min="3597" max="3597" width="7.140625" style="105" customWidth="1"/>
    <col min="3598" max="3598" width="7" style="105" customWidth="1"/>
    <col min="3599" max="3599" width="3.5703125" style="105" customWidth="1"/>
    <col min="3600" max="3600" width="12.7109375" style="105" customWidth="1"/>
    <col min="3601" max="3603" width="11.28515625" style="105" customWidth="1"/>
    <col min="3604" max="3604" width="10.5703125" style="105" customWidth="1"/>
    <col min="3605" max="3605" width="10.28515625" style="105" customWidth="1"/>
    <col min="3606" max="3606" width="5.7109375" style="105" customWidth="1"/>
    <col min="3607" max="3609" width="9.140625" style="105"/>
    <col min="3610" max="3610" width="7.5703125" style="105" customWidth="1"/>
    <col min="3611" max="3611" width="24.85546875" style="105" customWidth="1"/>
    <col min="3612" max="3612" width="4.28515625" style="105" customWidth="1"/>
    <col min="3613" max="3613" width="8.28515625" style="105" customWidth="1"/>
    <col min="3614" max="3614" width="8.7109375" style="105" customWidth="1"/>
    <col min="3615" max="3840" width="9.140625" style="105"/>
    <col min="3841" max="3841" width="6.7109375" style="105" customWidth="1"/>
    <col min="3842" max="3842" width="3.7109375" style="105" customWidth="1"/>
    <col min="3843" max="3843" width="13" style="105" customWidth="1"/>
    <col min="3844" max="3844" width="51.85546875" style="105" customWidth="1"/>
    <col min="3845" max="3845" width="11.28515625" style="105" customWidth="1"/>
    <col min="3846" max="3846" width="7.28515625" style="105" customWidth="1"/>
    <col min="3847" max="3847" width="8.7109375" style="105" customWidth="1"/>
    <col min="3848" max="3850" width="9.7109375" style="105" customWidth="1"/>
    <col min="3851" max="3851" width="7.42578125" style="105" customWidth="1"/>
    <col min="3852" max="3852" width="8.28515625" style="105" customWidth="1"/>
    <col min="3853" max="3853" width="7.140625" style="105" customWidth="1"/>
    <col min="3854" max="3854" width="7" style="105" customWidth="1"/>
    <col min="3855" max="3855" width="3.5703125" style="105" customWidth="1"/>
    <col min="3856" max="3856" width="12.7109375" style="105" customWidth="1"/>
    <col min="3857" max="3859" width="11.28515625" style="105" customWidth="1"/>
    <col min="3860" max="3860" width="10.5703125" style="105" customWidth="1"/>
    <col min="3861" max="3861" width="10.28515625" style="105" customWidth="1"/>
    <col min="3862" max="3862" width="5.7109375" style="105" customWidth="1"/>
    <col min="3863" max="3865" width="9.140625" style="105"/>
    <col min="3866" max="3866" width="7.5703125" style="105" customWidth="1"/>
    <col min="3867" max="3867" width="24.85546875" style="105" customWidth="1"/>
    <col min="3868" max="3868" width="4.28515625" style="105" customWidth="1"/>
    <col min="3869" max="3869" width="8.28515625" style="105" customWidth="1"/>
    <col min="3870" max="3870" width="8.7109375" style="105" customWidth="1"/>
    <col min="3871" max="4096" width="9.140625" style="105"/>
    <col min="4097" max="4097" width="6.7109375" style="105" customWidth="1"/>
    <col min="4098" max="4098" width="3.7109375" style="105" customWidth="1"/>
    <col min="4099" max="4099" width="13" style="105" customWidth="1"/>
    <col min="4100" max="4100" width="51.85546875" style="105" customWidth="1"/>
    <col min="4101" max="4101" width="11.28515625" style="105" customWidth="1"/>
    <col min="4102" max="4102" width="7.28515625" style="105" customWidth="1"/>
    <col min="4103" max="4103" width="8.7109375" style="105" customWidth="1"/>
    <col min="4104" max="4106" width="9.7109375" style="105" customWidth="1"/>
    <col min="4107" max="4107" width="7.42578125" style="105" customWidth="1"/>
    <col min="4108" max="4108" width="8.28515625" style="105" customWidth="1"/>
    <col min="4109" max="4109" width="7.140625" style="105" customWidth="1"/>
    <col min="4110" max="4110" width="7" style="105" customWidth="1"/>
    <col min="4111" max="4111" width="3.5703125" style="105" customWidth="1"/>
    <col min="4112" max="4112" width="12.7109375" style="105" customWidth="1"/>
    <col min="4113" max="4115" width="11.28515625" style="105" customWidth="1"/>
    <col min="4116" max="4116" width="10.5703125" style="105" customWidth="1"/>
    <col min="4117" max="4117" width="10.28515625" style="105" customWidth="1"/>
    <col min="4118" max="4118" width="5.7109375" style="105" customWidth="1"/>
    <col min="4119" max="4121" width="9.140625" style="105"/>
    <col min="4122" max="4122" width="7.5703125" style="105" customWidth="1"/>
    <col min="4123" max="4123" width="24.85546875" style="105" customWidth="1"/>
    <col min="4124" max="4124" width="4.28515625" style="105" customWidth="1"/>
    <col min="4125" max="4125" width="8.28515625" style="105" customWidth="1"/>
    <col min="4126" max="4126" width="8.7109375" style="105" customWidth="1"/>
    <col min="4127" max="4352" width="9.140625" style="105"/>
    <col min="4353" max="4353" width="6.7109375" style="105" customWidth="1"/>
    <col min="4354" max="4354" width="3.7109375" style="105" customWidth="1"/>
    <col min="4355" max="4355" width="13" style="105" customWidth="1"/>
    <col min="4356" max="4356" width="51.85546875" style="105" customWidth="1"/>
    <col min="4357" max="4357" width="11.28515625" style="105" customWidth="1"/>
    <col min="4358" max="4358" width="7.28515625" style="105" customWidth="1"/>
    <col min="4359" max="4359" width="8.7109375" style="105" customWidth="1"/>
    <col min="4360" max="4362" width="9.7109375" style="105" customWidth="1"/>
    <col min="4363" max="4363" width="7.42578125" style="105" customWidth="1"/>
    <col min="4364" max="4364" width="8.28515625" style="105" customWidth="1"/>
    <col min="4365" max="4365" width="7.140625" style="105" customWidth="1"/>
    <col min="4366" max="4366" width="7" style="105" customWidth="1"/>
    <col min="4367" max="4367" width="3.5703125" style="105" customWidth="1"/>
    <col min="4368" max="4368" width="12.7109375" style="105" customWidth="1"/>
    <col min="4369" max="4371" width="11.28515625" style="105" customWidth="1"/>
    <col min="4372" max="4372" width="10.5703125" style="105" customWidth="1"/>
    <col min="4373" max="4373" width="10.28515625" style="105" customWidth="1"/>
    <col min="4374" max="4374" width="5.7109375" style="105" customWidth="1"/>
    <col min="4375" max="4377" width="9.140625" style="105"/>
    <col min="4378" max="4378" width="7.5703125" style="105" customWidth="1"/>
    <col min="4379" max="4379" width="24.85546875" style="105" customWidth="1"/>
    <col min="4380" max="4380" width="4.28515625" style="105" customWidth="1"/>
    <col min="4381" max="4381" width="8.28515625" style="105" customWidth="1"/>
    <col min="4382" max="4382" width="8.7109375" style="105" customWidth="1"/>
    <col min="4383" max="4608" width="9.140625" style="105"/>
    <col min="4609" max="4609" width="6.7109375" style="105" customWidth="1"/>
    <col min="4610" max="4610" width="3.7109375" style="105" customWidth="1"/>
    <col min="4611" max="4611" width="13" style="105" customWidth="1"/>
    <col min="4612" max="4612" width="51.85546875" style="105" customWidth="1"/>
    <col min="4613" max="4613" width="11.28515625" style="105" customWidth="1"/>
    <col min="4614" max="4614" width="7.28515625" style="105" customWidth="1"/>
    <col min="4615" max="4615" width="8.7109375" style="105" customWidth="1"/>
    <col min="4616" max="4618" width="9.7109375" style="105" customWidth="1"/>
    <col min="4619" max="4619" width="7.42578125" style="105" customWidth="1"/>
    <col min="4620" max="4620" width="8.28515625" style="105" customWidth="1"/>
    <col min="4621" max="4621" width="7.140625" style="105" customWidth="1"/>
    <col min="4622" max="4622" width="7" style="105" customWidth="1"/>
    <col min="4623" max="4623" width="3.5703125" style="105" customWidth="1"/>
    <col min="4624" max="4624" width="12.7109375" style="105" customWidth="1"/>
    <col min="4625" max="4627" width="11.28515625" style="105" customWidth="1"/>
    <col min="4628" max="4628" width="10.5703125" style="105" customWidth="1"/>
    <col min="4629" max="4629" width="10.28515625" style="105" customWidth="1"/>
    <col min="4630" max="4630" width="5.7109375" style="105" customWidth="1"/>
    <col min="4631" max="4633" width="9.140625" style="105"/>
    <col min="4634" max="4634" width="7.5703125" style="105" customWidth="1"/>
    <col min="4635" max="4635" width="24.85546875" style="105" customWidth="1"/>
    <col min="4636" max="4636" width="4.28515625" style="105" customWidth="1"/>
    <col min="4637" max="4637" width="8.28515625" style="105" customWidth="1"/>
    <col min="4638" max="4638" width="8.7109375" style="105" customWidth="1"/>
    <col min="4639" max="4864" width="9.140625" style="105"/>
    <col min="4865" max="4865" width="6.7109375" style="105" customWidth="1"/>
    <col min="4866" max="4866" width="3.7109375" style="105" customWidth="1"/>
    <col min="4867" max="4867" width="13" style="105" customWidth="1"/>
    <col min="4868" max="4868" width="51.85546875" style="105" customWidth="1"/>
    <col min="4869" max="4869" width="11.28515625" style="105" customWidth="1"/>
    <col min="4870" max="4870" width="7.28515625" style="105" customWidth="1"/>
    <col min="4871" max="4871" width="8.7109375" style="105" customWidth="1"/>
    <col min="4872" max="4874" width="9.7109375" style="105" customWidth="1"/>
    <col min="4875" max="4875" width="7.42578125" style="105" customWidth="1"/>
    <col min="4876" max="4876" width="8.28515625" style="105" customWidth="1"/>
    <col min="4877" max="4877" width="7.140625" style="105" customWidth="1"/>
    <col min="4878" max="4878" width="7" style="105" customWidth="1"/>
    <col min="4879" max="4879" width="3.5703125" style="105" customWidth="1"/>
    <col min="4880" max="4880" width="12.7109375" style="105" customWidth="1"/>
    <col min="4881" max="4883" width="11.28515625" style="105" customWidth="1"/>
    <col min="4884" max="4884" width="10.5703125" style="105" customWidth="1"/>
    <col min="4885" max="4885" width="10.28515625" style="105" customWidth="1"/>
    <col min="4886" max="4886" width="5.7109375" style="105" customWidth="1"/>
    <col min="4887" max="4889" width="9.140625" style="105"/>
    <col min="4890" max="4890" width="7.5703125" style="105" customWidth="1"/>
    <col min="4891" max="4891" width="24.85546875" style="105" customWidth="1"/>
    <col min="4892" max="4892" width="4.28515625" style="105" customWidth="1"/>
    <col min="4893" max="4893" width="8.28515625" style="105" customWidth="1"/>
    <col min="4894" max="4894" width="8.7109375" style="105" customWidth="1"/>
    <col min="4895" max="5120" width="9.140625" style="105"/>
    <col min="5121" max="5121" width="6.7109375" style="105" customWidth="1"/>
    <col min="5122" max="5122" width="3.7109375" style="105" customWidth="1"/>
    <col min="5123" max="5123" width="13" style="105" customWidth="1"/>
    <col min="5124" max="5124" width="51.85546875" style="105" customWidth="1"/>
    <col min="5125" max="5125" width="11.28515625" style="105" customWidth="1"/>
    <col min="5126" max="5126" width="7.28515625" style="105" customWidth="1"/>
    <col min="5127" max="5127" width="8.7109375" style="105" customWidth="1"/>
    <col min="5128" max="5130" width="9.7109375" style="105" customWidth="1"/>
    <col min="5131" max="5131" width="7.42578125" style="105" customWidth="1"/>
    <col min="5132" max="5132" width="8.28515625" style="105" customWidth="1"/>
    <col min="5133" max="5133" width="7.140625" style="105" customWidth="1"/>
    <col min="5134" max="5134" width="7" style="105" customWidth="1"/>
    <col min="5135" max="5135" width="3.5703125" style="105" customWidth="1"/>
    <col min="5136" max="5136" width="12.7109375" style="105" customWidth="1"/>
    <col min="5137" max="5139" width="11.28515625" style="105" customWidth="1"/>
    <col min="5140" max="5140" width="10.5703125" style="105" customWidth="1"/>
    <col min="5141" max="5141" width="10.28515625" style="105" customWidth="1"/>
    <col min="5142" max="5142" width="5.7109375" style="105" customWidth="1"/>
    <col min="5143" max="5145" width="9.140625" style="105"/>
    <col min="5146" max="5146" width="7.5703125" style="105" customWidth="1"/>
    <col min="5147" max="5147" width="24.85546875" style="105" customWidth="1"/>
    <col min="5148" max="5148" width="4.28515625" style="105" customWidth="1"/>
    <col min="5149" max="5149" width="8.28515625" style="105" customWidth="1"/>
    <col min="5150" max="5150" width="8.7109375" style="105" customWidth="1"/>
    <col min="5151" max="5376" width="9.140625" style="105"/>
    <col min="5377" max="5377" width="6.7109375" style="105" customWidth="1"/>
    <col min="5378" max="5378" width="3.7109375" style="105" customWidth="1"/>
    <col min="5379" max="5379" width="13" style="105" customWidth="1"/>
    <col min="5380" max="5380" width="51.85546875" style="105" customWidth="1"/>
    <col min="5381" max="5381" width="11.28515625" style="105" customWidth="1"/>
    <col min="5382" max="5382" width="7.28515625" style="105" customWidth="1"/>
    <col min="5383" max="5383" width="8.7109375" style="105" customWidth="1"/>
    <col min="5384" max="5386" width="9.7109375" style="105" customWidth="1"/>
    <col min="5387" max="5387" width="7.42578125" style="105" customWidth="1"/>
    <col min="5388" max="5388" width="8.28515625" style="105" customWidth="1"/>
    <col min="5389" max="5389" width="7.140625" style="105" customWidth="1"/>
    <col min="5390" max="5390" width="7" style="105" customWidth="1"/>
    <col min="5391" max="5391" width="3.5703125" style="105" customWidth="1"/>
    <col min="5392" max="5392" width="12.7109375" style="105" customWidth="1"/>
    <col min="5393" max="5395" width="11.28515625" style="105" customWidth="1"/>
    <col min="5396" max="5396" width="10.5703125" style="105" customWidth="1"/>
    <col min="5397" max="5397" width="10.28515625" style="105" customWidth="1"/>
    <col min="5398" max="5398" width="5.7109375" style="105" customWidth="1"/>
    <col min="5399" max="5401" width="9.140625" style="105"/>
    <col min="5402" max="5402" width="7.5703125" style="105" customWidth="1"/>
    <col min="5403" max="5403" width="24.85546875" style="105" customWidth="1"/>
    <col min="5404" max="5404" width="4.28515625" style="105" customWidth="1"/>
    <col min="5405" max="5405" width="8.28515625" style="105" customWidth="1"/>
    <col min="5406" max="5406" width="8.7109375" style="105" customWidth="1"/>
    <col min="5407" max="5632" width="9.140625" style="105"/>
    <col min="5633" max="5633" width="6.7109375" style="105" customWidth="1"/>
    <col min="5634" max="5634" width="3.7109375" style="105" customWidth="1"/>
    <col min="5635" max="5635" width="13" style="105" customWidth="1"/>
    <col min="5636" max="5636" width="51.85546875" style="105" customWidth="1"/>
    <col min="5637" max="5637" width="11.28515625" style="105" customWidth="1"/>
    <col min="5638" max="5638" width="7.28515625" style="105" customWidth="1"/>
    <col min="5639" max="5639" width="8.7109375" style="105" customWidth="1"/>
    <col min="5640" max="5642" width="9.7109375" style="105" customWidth="1"/>
    <col min="5643" max="5643" width="7.42578125" style="105" customWidth="1"/>
    <col min="5644" max="5644" width="8.28515625" style="105" customWidth="1"/>
    <col min="5645" max="5645" width="7.140625" style="105" customWidth="1"/>
    <col min="5646" max="5646" width="7" style="105" customWidth="1"/>
    <col min="5647" max="5647" width="3.5703125" style="105" customWidth="1"/>
    <col min="5648" max="5648" width="12.7109375" style="105" customWidth="1"/>
    <col min="5649" max="5651" width="11.28515625" style="105" customWidth="1"/>
    <col min="5652" max="5652" width="10.5703125" style="105" customWidth="1"/>
    <col min="5653" max="5653" width="10.28515625" style="105" customWidth="1"/>
    <col min="5654" max="5654" width="5.7109375" style="105" customWidth="1"/>
    <col min="5655" max="5657" width="9.140625" style="105"/>
    <col min="5658" max="5658" width="7.5703125" style="105" customWidth="1"/>
    <col min="5659" max="5659" width="24.85546875" style="105" customWidth="1"/>
    <col min="5660" max="5660" width="4.28515625" style="105" customWidth="1"/>
    <col min="5661" max="5661" width="8.28515625" style="105" customWidth="1"/>
    <col min="5662" max="5662" width="8.7109375" style="105" customWidth="1"/>
    <col min="5663" max="5888" width="9.140625" style="105"/>
    <col min="5889" max="5889" width="6.7109375" style="105" customWidth="1"/>
    <col min="5890" max="5890" width="3.7109375" style="105" customWidth="1"/>
    <col min="5891" max="5891" width="13" style="105" customWidth="1"/>
    <col min="5892" max="5892" width="51.85546875" style="105" customWidth="1"/>
    <col min="5893" max="5893" width="11.28515625" style="105" customWidth="1"/>
    <col min="5894" max="5894" width="7.28515625" style="105" customWidth="1"/>
    <col min="5895" max="5895" width="8.7109375" style="105" customWidth="1"/>
    <col min="5896" max="5898" width="9.7109375" style="105" customWidth="1"/>
    <col min="5899" max="5899" width="7.42578125" style="105" customWidth="1"/>
    <col min="5900" max="5900" width="8.28515625" style="105" customWidth="1"/>
    <col min="5901" max="5901" width="7.140625" style="105" customWidth="1"/>
    <col min="5902" max="5902" width="7" style="105" customWidth="1"/>
    <col min="5903" max="5903" width="3.5703125" style="105" customWidth="1"/>
    <col min="5904" max="5904" width="12.7109375" style="105" customWidth="1"/>
    <col min="5905" max="5907" width="11.28515625" style="105" customWidth="1"/>
    <col min="5908" max="5908" width="10.5703125" style="105" customWidth="1"/>
    <col min="5909" max="5909" width="10.28515625" style="105" customWidth="1"/>
    <col min="5910" max="5910" width="5.7109375" style="105" customWidth="1"/>
    <col min="5911" max="5913" width="9.140625" style="105"/>
    <col min="5914" max="5914" width="7.5703125" style="105" customWidth="1"/>
    <col min="5915" max="5915" width="24.85546875" style="105" customWidth="1"/>
    <col min="5916" max="5916" width="4.28515625" style="105" customWidth="1"/>
    <col min="5917" max="5917" width="8.28515625" style="105" customWidth="1"/>
    <col min="5918" max="5918" width="8.7109375" style="105" customWidth="1"/>
    <col min="5919" max="6144" width="9.140625" style="105"/>
    <col min="6145" max="6145" width="6.7109375" style="105" customWidth="1"/>
    <col min="6146" max="6146" width="3.7109375" style="105" customWidth="1"/>
    <col min="6147" max="6147" width="13" style="105" customWidth="1"/>
    <col min="6148" max="6148" width="51.85546875" style="105" customWidth="1"/>
    <col min="6149" max="6149" width="11.28515625" style="105" customWidth="1"/>
    <col min="6150" max="6150" width="7.28515625" style="105" customWidth="1"/>
    <col min="6151" max="6151" width="8.7109375" style="105" customWidth="1"/>
    <col min="6152" max="6154" width="9.7109375" style="105" customWidth="1"/>
    <col min="6155" max="6155" width="7.42578125" style="105" customWidth="1"/>
    <col min="6156" max="6156" width="8.28515625" style="105" customWidth="1"/>
    <col min="6157" max="6157" width="7.140625" style="105" customWidth="1"/>
    <col min="6158" max="6158" width="7" style="105" customWidth="1"/>
    <col min="6159" max="6159" width="3.5703125" style="105" customWidth="1"/>
    <col min="6160" max="6160" width="12.7109375" style="105" customWidth="1"/>
    <col min="6161" max="6163" width="11.28515625" style="105" customWidth="1"/>
    <col min="6164" max="6164" width="10.5703125" style="105" customWidth="1"/>
    <col min="6165" max="6165" width="10.28515625" style="105" customWidth="1"/>
    <col min="6166" max="6166" width="5.7109375" style="105" customWidth="1"/>
    <col min="6167" max="6169" width="9.140625" style="105"/>
    <col min="6170" max="6170" width="7.5703125" style="105" customWidth="1"/>
    <col min="6171" max="6171" width="24.85546875" style="105" customWidth="1"/>
    <col min="6172" max="6172" width="4.28515625" style="105" customWidth="1"/>
    <col min="6173" max="6173" width="8.28515625" style="105" customWidth="1"/>
    <col min="6174" max="6174" width="8.7109375" style="105" customWidth="1"/>
    <col min="6175" max="6400" width="9.140625" style="105"/>
    <col min="6401" max="6401" width="6.7109375" style="105" customWidth="1"/>
    <col min="6402" max="6402" width="3.7109375" style="105" customWidth="1"/>
    <col min="6403" max="6403" width="13" style="105" customWidth="1"/>
    <col min="6404" max="6404" width="51.85546875" style="105" customWidth="1"/>
    <col min="6405" max="6405" width="11.28515625" style="105" customWidth="1"/>
    <col min="6406" max="6406" width="7.28515625" style="105" customWidth="1"/>
    <col min="6407" max="6407" width="8.7109375" style="105" customWidth="1"/>
    <col min="6408" max="6410" width="9.7109375" style="105" customWidth="1"/>
    <col min="6411" max="6411" width="7.42578125" style="105" customWidth="1"/>
    <col min="6412" max="6412" width="8.28515625" style="105" customWidth="1"/>
    <col min="6413" max="6413" width="7.140625" style="105" customWidth="1"/>
    <col min="6414" max="6414" width="7" style="105" customWidth="1"/>
    <col min="6415" max="6415" width="3.5703125" style="105" customWidth="1"/>
    <col min="6416" max="6416" width="12.7109375" style="105" customWidth="1"/>
    <col min="6417" max="6419" width="11.28515625" style="105" customWidth="1"/>
    <col min="6420" max="6420" width="10.5703125" style="105" customWidth="1"/>
    <col min="6421" max="6421" width="10.28515625" style="105" customWidth="1"/>
    <col min="6422" max="6422" width="5.7109375" style="105" customWidth="1"/>
    <col min="6423" max="6425" width="9.140625" style="105"/>
    <col min="6426" max="6426" width="7.5703125" style="105" customWidth="1"/>
    <col min="6427" max="6427" width="24.85546875" style="105" customWidth="1"/>
    <col min="6428" max="6428" width="4.28515625" style="105" customWidth="1"/>
    <col min="6429" max="6429" width="8.28515625" style="105" customWidth="1"/>
    <col min="6430" max="6430" width="8.7109375" style="105" customWidth="1"/>
    <col min="6431" max="6656" width="9.140625" style="105"/>
    <col min="6657" max="6657" width="6.7109375" style="105" customWidth="1"/>
    <col min="6658" max="6658" width="3.7109375" style="105" customWidth="1"/>
    <col min="6659" max="6659" width="13" style="105" customWidth="1"/>
    <col min="6660" max="6660" width="51.85546875" style="105" customWidth="1"/>
    <col min="6661" max="6661" width="11.28515625" style="105" customWidth="1"/>
    <col min="6662" max="6662" width="7.28515625" style="105" customWidth="1"/>
    <col min="6663" max="6663" width="8.7109375" style="105" customWidth="1"/>
    <col min="6664" max="6666" width="9.7109375" style="105" customWidth="1"/>
    <col min="6667" max="6667" width="7.42578125" style="105" customWidth="1"/>
    <col min="6668" max="6668" width="8.28515625" style="105" customWidth="1"/>
    <col min="6669" max="6669" width="7.140625" style="105" customWidth="1"/>
    <col min="6670" max="6670" width="7" style="105" customWidth="1"/>
    <col min="6671" max="6671" width="3.5703125" style="105" customWidth="1"/>
    <col min="6672" max="6672" width="12.7109375" style="105" customWidth="1"/>
    <col min="6673" max="6675" width="11.28515625" style="105" customWidth="1"/>
    <col min="6676" max="6676" width="10.5703125" style="105" customWidth="1"/>
    <col min="6677" max="6677" width="10.28515625" style="105" customWidth="1"/>
    <col min="6678" max="6678" width="5.7109375" style="105" customWidth="1"/>
    <col min="6679" max="6681" width="9.140625" style="105"/>
    <col min="6682" max="6682" width="7.5703125" style="105" customWidth="1"/>
    <col min="6683" max="6683" width="24.85546875" style="105" customWidth="1"/>
    <col min="6684" max="6684" width="4.28515625" style="105" customWidth="1"/>
    <col min="6685" max="6685" width="8.28515625" style="105" customWidth="1"/>
    <col min="6686" max="6686" width="8.7109375" style="105" customWidth="1"/>
    <col min="6687" max="6912" width="9.140625" style="105"/>
    <col min="6913" max="6913" width="6.7109375" style="105" customWidth="1"/>
    <col min="6914" max="6914" width="3.7109375" style="105" customWidth="1"/>
    <col min="6915" max="6915" width="13" style="105" customWidth="1"/>
    <col min="6916" max="6916" width="51.85546875" style="105" customWidth="1"/>
    <col min="6917" max="6917" width="11.28515625" style="105" customWidth="1"/>
    <col min="6918" max="6918" width="7.28515625" style="105" customWidth="1"/>
    <col min="6919" max="6919" width="8.7109375" style="105" customWidth="1"/>
    <col min="6920" max="6922" width="9.7109375" style="105" customWidth="1"/>
    <col min="6923" max="6923" width="7.42578125" style="105" customWidth="1"/>
    <col min="6924" max="6924" width="8.28515625" style="105" customWidth="1"/>
    <col min="6925" max="6925" width="7.140625" style="105" customWidth="1"/>
    <col min="6926" max="6926" width="7" style="105" customWidth="1"/>
    <col min="6927" max="6927" width="3.5703125" style="105" customWidth="1"/>
    <col min="6928" max="6928" width="12.7109375" style="105" customWidth="1"/>
    <col min="6929" max="6931" width="11.28515625" style="105" customWidth="1"/>
    <col min="6932" max="6932" width="10.5703125" style="105" customWidth="1"/>
    <col min="6933" max="6933" width="10.28515625" style="105" customWidth="1"/>
    <col min="6934" max="6934" width="5.7109375" style="105" customWidth="1"/>
    <col min="6935" max="6937" width="9.140625" style="105"/>
    <col min="6938" max="6938" width="7.5703125" style="105" customWidth="1"/>
    <col min="6939" max="6939" width="24.85546875" style="105" customWidth="1"/>
    <col min="6940" max="6940" width="4.28515625" style="105" customWidth="1"/>
    <col min="6941" max="6941" width="8.28515625" style="105" customWidth="1"/>
    <col min="6942" max="6942" width="8.7109375" style="105" customWidth="1"/>
    <col min="6943" max="7168" width="9.140625" style="105"/>
    <col min="7169" max="7169" width="6.7109375" style="105" customWidth="1"/>
    <col min="7170" max="7170" width="3.7109375" style="105" customWidth="1"/>
    <col min="7171" max="7171" width="13" style="105" customWidth="1"/>
    <col min="7172" max="7172" width="51.85546875" style="105" customWidth="1"/>
    <col min="7173" max="7173" width="11.28515625" style="105" customWidth="1"/>
    <col min="7174" max="7174" width="7.28515625" style="105" customWidth="1"/>
    <col min="7175" max="7175" width="8.7109375" style="105" customWidth="1"/>
    <col min="7176" max="7178" width="9.7109375" style="105" customWidth="1"/>
    <col min="7179" max="7179" width="7.42578125" style="105" customWidth="1"/>
    <col min="7180" max="7180" width="8.28515625" style="105" customWidth="1"/>
    <col min="7181" max="7181" width="7.140625" style="105" customWidth="1"/>
    <col min="7182" max="7182" width="7" style="105" customWidth="1"/>
    <col min="7183" max="7183" width="3.5703125" style="105" customWidth="1"/>
    <col min="7184" max="7184" width="12.7109375" style="105" customWidth="1"/>
    <col min="7185" max="7187" width="11.28515625" style="105" customWidth="1"/>
    <col min="7188" max="7188" width="10.5703125" style="105" customWidth="1"/>
    <col min="7189" max="7189" width="10.28515625" style="105" customWidth="1"/>
    <col min="7190" max="7190" width="5.7109375" style="105" customWidth="1"/>
    <col min="7191" max="7193" width="9.140625" style="105"/>
    <col min="7194" max="7194" width="7.5703125" style="105" customWidth="1"/>
    <col min="7195" max="7195" width="24.85546875" style="105" customWidth="1"/>
    <col min="7196" max="7196" width="4.28515625" style="105" customWidth="1"/>
    <col min="7197" max="7197" width="8.28515625" style="105" customWidth="1"/>
    <col min="7198" max="7198" width="8.7109375" style="105" customWidth="1"/>
    <col min="7199" max="7424" width="9.140625" style="105"/>
    <col min="7425" max="7425" width="6.7109375" style="105" customWidth="1"/>
    <col min="7426" max="7426" width="3.7109375" style="105" customWidth="1"/>
    <col min="7427" max="7427" width="13" style="105" customWidth="1"/>
    <col min="7428" max="7428" width="51.85546875" style="105" customWidth="1"/>
    <col min="7429" max="7429" width="11.28515625" style="105" customWidth="1"/>
    <col min="7430" max="7430" width="7.28515625" style="105" customWidth="1"/>
    <col min="7431" max="7431" width="8.7109375" style="105" customWidth="1"/>
    <col min="7432" max="7434" width="9.7109375" style="105" customWidth="1"/>
    <col min="7435" max="7435" width="7.42578125" style="105" customWidth="1"/>
    <col min="7436" max="7436" width="8.28515625" style="105" customWidth="1"/>
    <col min="7437" max="7437" width="7.140625" style="105" customWidth="1"/>
    <col min="7438" max="7438" width="7" style="105" customWidth="1"/>
    <col min="7439" max="7439" width="3.5703125" style="105" customWidth="1"/>
    <col min="7440" max="7440" width="12.7109375" style="105" customWidth="1"/>
    <col min="7441" max="7443" width="11.28515625" style="105" customWidth="1"/>
    <col min="7444" max="7444" width="10.5703125" style="105" customWidth="1"/>
    <col min="7445" max="7445" width="10.28515625" style="105" customWidth="1"/>
    <col min="7446" max="7446" width="5.7109375" style="105" customWidth="1"/>
    <col min="7447" max="7449" width="9.140625" style="105"/>
    <col min="7450" max="7450" width="7.5703125" style="105" customWidth="1"/>
    <col min="7451" max="7451" width="24.85546875" style="105" customWidth="1"/>
    <col min="7452" max="7452" width="4.28515625" style="105" customWidth="1"/>
    <col min="7453" max="7453" width="8.28515625" style="105" customWidth="1"/>
    <col min="7454" max="7454" width="8.7109375" style="105" customWidth="1"/>
    <col min="7455" max="7680" width="9.140625" style="105"/>
    <col min="7681" max="7681" width="6.7109375" style="105" customWidth="1"/>
    <col min="7682" max="7682" width="3.7109375" style="105" customWidth="1"/>
    <col min="7683" max="7683" width="13" style="105" customWidth="1"/>
    <col min="7684" max="7684" width="51.85546875" style="105" customWidth="1"/>
    <col min="7685" max="7685" width="11.28515625" style="105" customWidth="1"/>
    <col min="7686" max="7686" width="7.28515625" style="105" customWidth="1"/>
    <col min="7687" max="7687" width="8.7109375" style="105" customWidth="1"/>
    <col min="7688" max="7690" width="9.7109375" style="105" customWidth="1"/>
    <col min="7691" max="7691" width="7.42578125" style="105" customWidth="1"/>
    <col min="7692" max="7692" width="8.28515625" style="105" customWidth="1"/>
    <col min="7693" max="7693" width="7.140625" style="105" customWidth="1"/>
    <col min="7694" max="7694" width="7" style="105" customWidth="1"/>
    <col min="7695" max="7695" width="3.5703125" style="105" customWidth="1"/>
    <col min="7696" max="7696" width="12.7109375" style="105" customWidth="1"/>
    <col min="7697" max="7699" width="11.28515625" style="105" customWidth="1"/>
    <col min="7700" max="7700" width="10.5703125" style="105" customWidth="1"/>
    <col min="7701" max="7701" width="10.28515625" style="105" customWidth="1"/>
    <col min="7702" max="7702" width="5.7109375" style="105" customWidth="1"/>
    <col min="7703" max="7705" width="9.140625" style="105"/>
    <col min="7706" max="7706" width="7.5703125" style="105" customWidth="1"/>
    <col min="7707" max="7707" width="24.85546875" style="105" customWidth="1"/>
    <col min="7708" max="7708" width="4.28515625" style="105" customWidth="1"/>
    <col min="7709" max="7709" width="8.28515625" style="105" customWidth="1"/>
    <col min="7710" max="7710" width="8.7109375" style="105" customWidth="1"/>
    <col min="7711" max="7936" width="9.140625" style="105"/>
    <col min="7937" max="7937" width="6.7109375" style="105" customWidth="1"/>
    <col min="7938" max="7938" width="3.7109375" style="105" customWidth="1"/>
    <col min="7939" max="7939" width="13" style="105" customWidth="1"/>
    <col min="7940" max="7940" width="51.85546875" style="105" customWidth="1"/>
    <col min="7941" max="7941" width="11.28515625" style="105" customWidth="1"/>
    <col min="7942" max="7942" width="7.28515625" style="105" customWidth="1"/>
    <col min="7943" max="7943" width="8.7109375" style="105" customWidth="1"/>
    <col min="7944" max="7946" width="9.7109375" style="105" customWidth="1"/>
    <col min="7947" max="7947" width="7.42578125" style="105" customWidth="1"/>
    <col min="7948" max="7948" width="8.28515625" style="105" customWidth="1"/>
    <col min="7949" max="7949" width="7.140625" style="105" customWidth="1"/>
    <col min="7950" max="7950" width="7" style="105" customWidth="1"/>
    <col min="7951" max="7951" width="3.5703125" style="105" customWidth="1"/>
    <col min="7952" max="7952" width="12.7109375" style="105" customWidth="1"/>
    <col min="7953" max="7955" width="11.28515625" style="105" customWidth="1"/>
    <col min="7956" max="7956" width="10.5703125" style="105" customWidth="1"/>
    <col min="7957" max="7957" width="10.28515625" style="105" customWidth="1"/>
    <col min="7958" max="7958" width="5.7109375" style="105" customWidth="1"/>
    <col min="7959" max="7961" width="9.140625" style="105"/>
    <col min="7962" max="7962" width="7.5703125" style="105" customWidth="1"/>
    <col min="7963" max="7963" width="24.85546875" style="105" customWidth="1"/>
    <col min="7964" max="7964" width="4.28515625" style="105" customWidth="1"/>
    <col min="7965" max="7965" width="8.28515625" style="105" customWidth="1"/>
    <col min="7966" max="7966" width="8.7109375" style="105" customWidth="1"/>
    <col min="7967" max="8192" width="9.140625" style="105"/>
    <col min="8193" max="8193" width="6.7109375" style="105" customWidth="1"/>
    <col min="8194" max="8194" width="3.7109375" style="105" customWidth="1"/>
    <col min="8195" max="8195" width="13" style="105" customWidth="1"/>
    <col min="8196" max="8196" width="51.85546875" style="105" customWidth="1"/>
    <col min="8197" max="8197" width="11.28515625" style="105" customWidth="1"/>
    <col min="8198" max="8198" width="7.28515625" style="105" customWidth="1"/>
    <col min="8199" max="8199" width="8.7109375" style="105" customWidth="1"/>
    <col min="8200" max="8202" width="9.7109375" style="105" customWidth="1"/>
    <col min="8203" max="8203" width="7.42578125" style="105" customWidth="1"/>
    <col min="8204" max="8204" width="8.28515625" style="105" customWidth="1"/>
    <col min="8205" max="8205" width="7.140625" style="105" customWidth="1"/>
    <col min="8206" max="8206" width="7" style="105" customWidth="1"/>
    <col min="8207" max="8207" width="3.5703125" style="105" customWidth="1"/>
    <col min="8208" max="8208" width="12.7109375" style="105" customWidth="1"/>
    <col min="8209" max="8211" width="11.28515625" style="105" customWidth="1"/>
    <col min="8212" max="8212" width="10.5703125" style="105" customWidth="1"/>
    <col min="8213" max="8213" width="10.28515625" style="105" customWidth="1"/>
    <col min="8214" max="8214" width="5.7109375" style="105" customWidth="1"/>
    <col min="8215" max="8217" width="9.140625" style="105"/>
    <col min="8218" max="8218" width="7.5703125" style="105" customWidth="1"/>
    <col min="8219" max="8219" width="24.85546875" style="105" customWidth="1"/>
    <col min="8220" max="8220" width="4.28515625" style="105" customWidth="1"/>
    <col min="8221" max="8221" width="8.28515625" style="105" customWidth="1"/>
    <col min="8222" max="8222" width="8.7109375" style="105" customWidth="1"/>
    <col min="8223" max="8448" width="9.140625" style="105"/>
    <col min="8449" max="8449" width="6.7109375" style="105" customWidth="1"/>
    <col min="8450" max="8450" width="3.7109375" style="105" customWidth="1"/>
    <col min="8451" max="8451" width="13" style="105" customWidth="1"/>
    <col min="8452" max="8452" width="51.85546875" style="105" customWidth="1"/>
    <col min="8453" max="8453" width="11.28515625" style="105" customWidth="1"/>
    <col min="8454" max="8454" width="7.28515625" style="105" customWidth="1"/>
    <col min="8455" max="8455" width="8.7109375" style="105" customWidth="1"/>
    <col min="8456" max="8458" width="9.7109375" style="105" customWidth="1"/>
    <col min="8459" max="8459" width="7.42578125" style="105" customWidth="1"/>
    <col min="8460" max="8460" width="8.28515625" style="105" customWidth="1"/>
    <col min="8461" max="8461" width="7.140625" style="105" customWidth="1"/>
    <col min="8462" max="8462" width="7" style="105" customWidth="1"/>
    <col min="8463" max="8463" width="3.5703125" style="105" customWidth="1"/>
    <col min="8464" max="8464" width="12.7109375" style="105" customWidth="1"/>
    <col min="8465" max="8467" width="11.28515625" style="105" customWidth="1"/>
    <col min="8468" max="8468" width="10.5703125" style="105" customWidth="1"/>
    <col min="8469" max="8469" width="10.28515625" style="105" customWidth="1"/>
    <col min="8470" max="8470" width="5.7109375" style="105" customWidth="1"/>
    <col min="8471" max="8473" width="9.140625" style="105"/>
    <col min="8474" max="8474" width="7.5703125" style="105" customWidth="1"/>
    <col min="8475" max="8475" width="24.85546875" style="105" customWidth="1"/>
    <col min="8476" max="8476" width="4.28515625" style="105" customWidth="1"/>
    <col min="8477" max="8477" width="8.28515625" style="105" customWidth="1"/>
    <col min="8478" max="8478" width="8.7109375" style="105" customWidth="1"/>
    <col min="8479" max="8704" width="9.140625" style="105"/>
    <col min="8705" max="8705" width="6.7109375" style="105" customWidth="1"/>
    <col min="8706" max="8706" width="3.7109375" style="105" customWidth="1"/>
    <col min="8707" max="8707" width="13" style="105" customWidth="1"/>
    <col min="8708" max="8708" width="51.85546875" style="105" customWidth="1"/>
    <col min="8709" max="8709" width="11.28515625" style="105" customWidth="1"/>
    <col min="8710" max="8710" width="7.28515625" style="105" customWidth="1"/>
    <col min="8711" max="8711" width="8.7109375" style="105" customWidth="1"/>
    <col min="8712" max="8714" width="9.7109375" style="105" customWidth="1"/>
    <col min="8715" max="8715" width="7.42578125" style="105" customWidth="1"/>
    <col min="8716" max="8716" width="8.28515625" style="105" customWidth="1"/>
    <col min="8717" max="8717" width="7.140625" style="105" customWidth="1"/>
    <col min="8718" max="8718" width="7" style="105" customWidth="1"/>
    <col min="8719" max="8719" width="3.5703125" style="105" customWidth="1"/>
    <col min="8720" max="8720" width="12.7109375" style="105" customWidth="1"/>
    <col min="8721" max="8723" width="11.28515625" style="105" customWidth="1"/>
    <col min="8724" max="8724" width="10.5703125" style="105" customWidth="1"/>
    <col min="8725" max="8725" width="10.28515625" style="105" customWidth="1"/>
    <col min="8726" max="8726" width="5.7109375" style="105" customWidth="1"/>
    <col min="8727" max="8729" width="9.140625" style="105"/>
    <col min="8730" max="8730" width="7.5703125" style="105" customWidth="1"/>
    <col min="8731" max="8731" width="24.85546875" style="105" customWidth="1"/>
    <col min="8732" max="8732" width="4.28515625" style="105" customWidth="1"/>
    <col min="8733" max="8733" width="8.28515625" style="105" customWidth="1"/>
    <col min="8734" max="8734" width="8.7109375" style="105" customWidth="1"/>
    <col min="8735" max="8960" width="9.140625" style="105"/>
    <col min="8961" max="8961" width="6.7109375" style="105" customWidth="1"/>
    <col min="8962" max="8962" width="3.7109375" style="105" customWidth="1"/>
    <col min="8963" max="8963" width="13" style="105" customWidth="1"/>
    <col min="8964" max="8964" width="51.85546875" style="105" customWidth="1"/>
    <col min="8965" max="8965" width="11.28515625" style="105" customWidth="1"/>
    <col min="8966" max="8966" width="7.28515625" style="105" customWidth="1"/>
    <col min="8967" max="8967" width="8.7109375" style="105" customWidth="1"/>
    <col min="8968" max="8970" width="9.7109375" style="105" customWidth="1"/>
    <col min="8971" max="8971" width="7.42578125" style="105" customWidth="1"/>
    <col min="8972" max="8972" width="8.28515625" style="105" customWidth="1"/>
    <col min="8973" max="8973" width="7.140625" style="105" customWidth="1"/>
    <col min="8974" max="8974" width="7" style="105" customWidth="1"/>
    <col min="8975" max="8975" width="3.5703125" style="105" customWidth="1"/>
    <col min="8976" max="8976" width="12.7109375" style="105" customWidth="1"/>
    <col min="8977" max="8979" width="11.28515625" style="105" customWidth="1"/>
    <col min="8980" max="8980" width="10.5703125" style="105" customWidth="1"/>
    <col min="8981" max="8981" width="10.28515625" style="105" customWidth="1"/>
    <col min="8982" max="8982" width="5.7109375" style="105" customWidth="1"/>
    <col min="8983" max="8985" width="9.140625" style="105"/>
    <col min="8986" max="8986" width="7.5703125" style="105" customWidth="1"/>
    <col min="8987" max="8987" width="24.85546875" style="105" customWidth="1"/>
    <col min="8988" max="8988" width="4.28515625" style="105" customWidth="1"/>
    <col min="8989" max="8989" width="8.28515625" style="105" customWidth="1"/>
    <col min="8990" max="8990" width="8.7109375" style="105" customWidth="1"/>
    <col min="8991" max="9216" width="9.140625" style="105"/>
    <col min="9217" max="9217" width="6.7109375" style="105" customWidth="1"/>
    <col min="9218" max="9218" width="3.7109375" style="105" customWidth="1"/>
    <col min="9219" max="9219" width="13" style="105" customWidth="1"/>
    <col min="9220" max="9220" width="51.85546875" style="105" customWidth="1"/>
    <col min="9221" max="9221" width="11.28515625" style="105" customWidth="1"/>
    <col min="9222" max="9222" width="7.28515625" style="105" customWidth="1"/>
    <col min="9223" max="9223" width="8.7109375" style="105" customWidth="1"/>
    <col min="9224" max="9226" width="9.7109375" style="105" customWidth="1"/>
    <col min="9227" max="9227" width="7.42578125" style="105" customWidth="1"/>
    <col min="9228" max="9228" width="8.28515625" style="105" customWidth="1"/>
    <col min="9229" max="9229" width="7.140625" style="105" customWidth="1"/>
    <col min="9230" max="9230" width="7" style="105" customWidth="1"/>
    <col min="9231" max="9231" width="3.5703125" style="105" customWidth="1"/>
    <col min="9232" max="9232" width="12.7109375" style="105" customWidth="1"/>
    <col min="9233" max="9235" width="11.28515625" style="105" customWidth="1"/>
    <col min="9236" max="9236" width="10.5703125" style="105" customWidth="1"/>
    <col min="9237" max="9237" width="10.28515625" style="105" customWidth="1"/>
    <col min="9238" max="9238" width="5.7109375" style="105" customWidth="1"/>
    <col min="9239" max="9241" width="9.140625" style="105"/>
    <col min="9242" max="9242" width="7.5703125" style="105" customWidth="1"/>
    <col min="9243" max="9243" width="24.85546875" style="105" customWidth="1"/>
    <col min="9244" max="9244" width="4.28515625" style="105" customWidth="1"/>
    <col min="9245" max="9245" width="8.28515625" style="105" customWidth="1"/>
    <col min="9246" max="9246" width="8.7109375" style="105" customWidth="1"/>
    <col min="9247" max="9472" width="9.140625" style="105"/>
    <col min="9473" max="9473" width="6.7109375" style="105" customWidth="1"/>
    <col min="9474" max="9474" width="3.7109375" style="105" customWidth="1"/>
    <col min="9475" max="9475" width="13" style="105" customWidth="1"/>
    <col min="9476" max="9476" width="51.85546875" style="105" customWidth="1"/>
    <col min="9477" max="9477" width="11.28515625" style="105" customWidth="1"/>
    <col min="9478" max="9478" width="7.28515625" style="105" customWidth="1"/>
    <col min="9479" max="9479" width="8.7109375" style="105" customWidth="1"/>
    <col min="9480" max="9482" width="9.7109375" style="105" customWidth="1"/>
    <col min="9483" max="9483" width="7.42578125" style="105" customWidth="1"/>
    <col min="9484" max="9484" width="8.28515625" style="105" customWidth="1"/>
    <col min="9485" max="9485" width="7.140625" style="105" customWidth="1"/>
    <col min="9486" max="9486" width="7" style="105" customWidth="1"/>
    <col min="9487" max="9487" width="3.5703125" style="105" customWidth="1"/>
    <col min="9488" max="9488" width="12.7109375" style="105" customWidth="1"/>
    <col min="9489" max="9491" width="11.28515625" style="105" customWidth="1"/>
    <col min="9492" max="9492" width="10.5703125" style="105" customWidth="1"/>
    <col min="9493" max="9493" width="10.28515625" style="105" customWidth="1"/>
    <col min="9494" max="9494" width="5.7109375" style="105" customWidth="1"/>
    <col min="9495" max="9497" width="9.140625" style="105"/>
    <col min="9498" max="9498" width="7.5703125" style="105" customWidth="1"/>
    <col min="9499" max="9499" width="24.85546875" style="105" customWidth="1"/>
    <col min="9500" max="9500" width="4.28515625" style="105" customWidth="1"/>
    <col min="9501" max="9501" width="8.28515625" style="105" customWidth="1"/>
    <col min="9502" max="9502" width="8.7109375" style="105" customWidth="1"/>
    <col min="9503" max="9728" width="9.140625" style="105"/>
    <col min="9729" max="9729" width="6.7109375" style="105" customWidth="1"/>
    <col min="9730" max="9730" width="3.7109375" style="105" customWidth="1"/>
    <col min="9731" max="9731" width="13" style="105" customWidth="1"/>
    <col min="9732" max="9732" width="51.85546875" style="105" customWidth="1"/>
    <col min="9733" max="9733" width="11.28515625" style="105" customWidth="1"/>
    <col min="9734" max="9734" width="7.28515625" style="105" customWidth="1"/>
    <col min="9735" max="9735" width="8.7109375" style="105" customWidth="1"/>
    <col min="9736" max="9738" width="9.7109375" style="105" customWidth="1"/>
    <col min="9739" max="9739" width="7.42578125" style="105" customWidth="1"/>
    <col min="9740" max="9740" width="8.28515625" style="105" customWidth="1"/>
    <col min="9741" max="9741" width="7.140625" style="105" customWidth="1"/>
    <col min="9742" max="9742" width="7" style="105" customWidth="1"/>
    <col min="9743" max="9743" width="3.5703125" style="105" customWidth="1"/>
    <col min="9744" max="9744" width="12.7109375" style="105" customWidth="1"/>
    <col min="9745" max="9747" width="11.28515625" style="105" customWidth="1"/>
    <col min="9748" max="9748" width="10.5703125" style="105" customWidth="1"/>
    <col min="9749" max="9749" width="10.28515625" style="105" customWidth="1"/>
    <col min="9750" max="9750" width="5.7109375" style="105" customWidth="1"/>
    <col min="9751" max="9753" width="9.140625" style="105"/>
    <col min="9754" max="9754" width="7.5703125" style="105" customWidth="1"/>
    <col min="9755" max="9755" width="24.85546875" style="105" customWidth="1"/>
    <col min="9756" max="9756" width="4.28515625" style="105" customWidth="1"/>
    <col min="9757" max="9757" width="8.28515625" style="105" customWidth="1"/>
    <col min="9758" max="9758" width="8.7109375" style="105" customWidth="1"/>
    <col min="9759" max="9984" width="9.140625" style="105"/>
    <col min="9985" max="9985" width="6.7109375" style="105" customWidth="1"/>
    <col min="9986" max="9986" width="3.7109375" style="105" customWidth="1"/>
    <col min="9987" max="9987" width="13" style="105" customWidth="1"/>
    <col min="9988" max="9988" width="51.85546875" style="105" customWidth="1"/>
    <col min="9989" max="9989" width="11.28515625" style="105" customWidth="1"/>
    <col min="9990" max="9990" width="7.28515625" style="105" customWidth="1"/>
    <col min="9991" max="9991" width="8.7109375" style="105" customWidth="1"/>
    <col min="9992" max="9994" width="9.7109375" style="105" customWidth="1"/>
    <col min="9995" max="9995" width="7.42578125" style="105" customWidth="1"/>
    <col min="9996" max="9996" width="8.28515625" style="105" customWidth="1"/>
    <col min="9997" max="9997" width="7.140625" style="105" customWidth="1"/>
    <col min="9998" max="9998" width="7" style="105" customWidth="1"/>
    <col min="9999" max="9999" width="3.5703125" style="105" customWidth="1"/>
    <col min="10000" max="10000" width="12.7109375" style="105" customWidth="1"/>
    <col min="10001" max="10003" width="11.28515625" style="105" customWidth="1"/>
    <col min="10004" max="10004" width="10.5703125" style="105" customWidth="1"/>
    <col min="10005" max="10005" width="10.28515625" style="105" customWidth="1"/>
    <col min="10006" max="10006" width="5.7109375" style="105" customWidth="1"/>
    <col min="10007" max="10009" width="9.140625" style="105"/>
    <col min="10010" max="10010" width="7.5703125" style="105" customWidth="1"/>
    <col min="10011" max="10011" width="24.85546875" style="105" customWidth="1"/>
    <col min="10012" max="10012" width="4.28515625" style="105" customWidth="1"/>
    <col min="10013" max="10013" width="8.28515625" style="105" customWidth="1"/>
    <col min="10014" max="10014" width="8.7109375" style="105" customWidth="1"/>
    <col min="10015" max="10240" width="9.140625" style="105"/>
    <col min="10241" max="10241" width="6.7109375" style="105" customWidth="1"/>
    <col min="10242" max="10242" width="3.7109375" style="105" customWidth="1"/>
    <col min="10243" max="10243" width="13" style="105" customWidth="1"/>
    <col min="10244" max="10244" width="51.85546875" style="105" customWidth="1"/>
    <col min="10245" max="10245" width="11.28515625" style="105" customWidth="1"/>
    <col min="10246" max="10246" width="7.28515625" style="105" customWidth="1"/>
    <col min="10247" max="10247" width="8.7109375" style="105" customWidth="1"/>
    <col min="10248" max="10250" width="9.7109375" style="105" customWidth="1"/>
    <col min="10251" max="10251" width="7.42578125" style="105" customWidth="1"/>
    <col min="10252" max="10252" width="8.28515625" style="105" customWidth="1"/>
    <col min="10253" max="10253" width="7.140625" style="105" customWidth="1"/>
    <col min="10254" max="10254" width="7" style="105" customWidth="1"/>
    <col min="10255" max="10255" width="3.5703125" style="105" customWidth="1"/>
    <col min="10256" max="10256" width="12.7109375" style="105" customWidth="1"/>
    <col min="10257" max="10259" width="11.28515625" style="105" customWidth="1"/>
    <col min="10260" max="10260" width="10.5703125" style="105" customWidth="1"/>
    <col min="10261" max="10261" width="10.28515625" style="105" customWidth="1"/>
    <col min="10262" max="10262" width="5.7109375" style="105" customWidth="1"/>
    <col min="10263" max="10265" width="9.140625" style="105"/>
    <col min="10266" max="10266" width="7.5703125" style="105" customWidth="1"/>
    <col min="10267" max="10267" width="24.85546875" style="105" customWidth="1"/>
    <col min="10268" max="10268" width="4.28515625" style="105" customWidth="1"/>
    <col min="10269" max="10269" width="8.28515625" style="105" customWidth="1"/>
    <col min="10270" max="10270" width="8.7109375" style="105" customWidth="1"/>
    <col min="10271" max="10496" width="9.140625" style="105"/>
    <col min="10497" max="10497" width="6.7109375" style="105" customWidth="1"/>
    <col min="10498" max="10498" width="3.7109375" style="105" customWidth="1"/>
    <col min="10499" max="10499" width="13" style="105" customWidth="1"/>
    <col min="10500" max="10500" width="51.85546875" style="105" customWidth="1"/>
    <col min="10501" max="10501" width="11.28515625" style="105" customWidth="1"/>
    <col min="10502" max="10502" width="7.28515625" style="105" customWidth="1"/>
    <col min="10503" max="10503" width="8.7109375" style="105" customWidth="1"/>
    <col min="10504" max="10506" width="9.7109375" style="105" customWidth="1"/>
    <col min="10507" max="10507" width="7.42578125" style="105" customWidth="1"/>
    <col min="10508" max="10508" width="8.28515625" style="105" customWidth="1"/>
    <col min="10509" max="10509" width="7.140625" style="105" customWidth="1"/>
    <col min="10510" max="10510" width="7" style="105" customWidth="1"/>
    <col min="10511" max="10511" width="3.5703125" style="105" customWidth="1"/>
    <col min="10512" max="10512" width="12.7109375" style="105" customWidth="1"/>
    <col min="10513" max="10515" width="11.28515625" style="105" customWidth="1"/>
    <col min="10516" max="10516" width="10.5703125" style="105" customWidth="1"/>
    <col min="10517" max="10517" width="10.28515625" style="105" customWidth="1"/>
    <col min="10518" max="10518" width="5.7109375" style="105" customWidth="1"/>
    <col min="10519" max="10521" width="9.140625" style="105"/>
    <col min="10522" max="10522" width="7.5703125" style="105" customWidth="1"/>
    <col min="10523" max="10523" width="24.85546875" style="105" customWidth="1"/>
    <col min="10524" max="10524" width="4.28515625" style="105" customWidth="1"/>
    <col min="10525" max="10525" width="8.28515625" style="105" customWidth="1"/>
    <col min="10526" max="10526" width="8.7109375" style="105" customWidth="1"/>
    <col min="10527" max="10752" width="9.140625" style="105"/>
    <col min="10753" max="10753" width="6.7109375" style="105" customWidth="1"/>
    <col min="10754" max="10754" width="3.7109375" style="105" customWidth="1"/>
    <col min="10755" max="10755" width="13" style="105" customWidth="1"/>
    <col min="10756" max="10756" width="51.85546875" style="105" customWidth="1"/>
    <col min="10757" max="10757" width="11.28515625" style="105" customWidth="1"/>
    <col min="10758" max="10758" width="7.28515625" style="105" customWidth="1"/>
    <col min="10759" max="10759" width="8.7109375" style="105" customWidth="1"/>
    <col min="10760" max="10762" width="9.7109375" style="105" customWidth="1"/>
    <col min="10763" max="10763" width="7.42578125" style="105" customWidth="1"/>
    <col min="10764" max="10764" width="8.28515625" style="105" customWidth="1"/>
    <col min="10765" max="10765" width="7.140625" style="105" customWidth="1"/>
    <col min="10766" max="10766" width="7" style="105" customWidth="1"/>
    <col min="10767" max="10767" width="3.5703125" style="105" customWidth="1"/>
    <col min="10768" max="10768" width="12.7109375" style="105" customWidth="1"/>
    <col min="10769" max="10771" width="11.28515625" style="105" customWidth="1"/>
    <col min="10772" max="10772" width="10.5703125" style="105" customWidth="1"/>
    <col min="10773" max="10773" width="10.28515625" style="105" customWidth="1"/>
    <col min="10774" max="10774" width="5.7109375" style="105" customWidth="1"/>
    <col min="10775" max="10777" width="9.140625" style="105"/>
    <col min="10778" max="10778" width="7.5703125" style="105" customWidth="1"/>
    <col min="10779" max="10779" width="24.85546875" style="105" customWidth="1"/>
    <col min="10780" max="10780" width="4.28515625" style="105" customWidth="1"/>
    <col min="10781" max="10781" width="8.28515625" style="105" customWidth="1"/>
    <col min="10782" max="10782" width="8.7109375" style="105" customWidth="1"/>
    <col min="10783" max="11008" width="9.140625" style="105"/>
    <col min="11009" max="11009" width="6.7109375" style="105" customWidth="1"/>
    <col min="11010" max="11010" width="3.7109375" style="105" customWidth="1"/>
    <col min="11011" max="11011" width="13" style="105" customWidth="1"/>
    <col min="11012" max="11012" width="51.85546875" style="105" customWidth="1"/>
    <col min="11013" max="11013" width="11.28515625" style="105" customWidth="1"/>
    <col min="11014" max="11014" width="7.28515625" style="105" customWidth="1"/>
    <col min="11015" max="11015" width="8.7109375" style="105" customWidth="1"/>
    <col min="11016" max="11018" width="9.7109375" style="105" customWidth="1"/>
    <col min="11019" max="11019" width="7.42578125" style="105" customWidth="1"/>
    <col min="11020" max="11020" width="8.28515625" style="105" customWidth="1"/>
    <col min="11021" max="11021" width="7.140625" style="105" customWidth="1"/>
    <col min="11022" max="11022" width="7" style="105" customWidth="1"/>
    <col min="11023" max="11023" width="3.5703125" style="105" customWidth="1"/>
    <col min="11024" max="11024" width="12.7109375" style="105" customWidth="1"/>
    <col min="11025" max="11027" width="11.28515625" style="105" customWidth="1"/>
    <col min="11028" max="11028" width="10.5703125" style="105" customWidth="1"/>
    <col min="11029" max="11029" width="10.28515625" style="105" customWidth="1"/>
    <col min="11030" max="11030" width="5.7109375" style="105" customWidth="1"/>
    <col min="11031" max="11033" width="9.140625" style="105"/>
    <col min="11034" max="11034" width="7.5703125" style="105" customWidth="1"/>
    <col min="11035" max="11035" width="24.85546875" style="105" customWidth="1"/>
    <col min="11036" max="11036" width="4.28515625" style="105" customWidth="1"/>
    <col min="11037" max="11037" width="8.28515625" style="105" customWidth="1"/>
    <col min="11038" max="11038" width="8.7109375" style="105" customWidth="1"/>
    <col min="11039" max="11264" width="9.140625" style="105"/>
    <col min="11265" max="11265" width="6.7109375" style="105" customWidth="1"/>
    <col min="11266" max="11266" width="3.7109375" style="105" customWidth="1"/>
    <col min="11267" max="11267" width="13" style="105" customWidth="1"/>
    <col min="11268" max="11268" width="51.85546875" style="105" customWidth="1"/>
    <col min="11269" max="11269" width="11.28515625" style="105" customWidth="1"/>
    <col min="11270" max="11270" width="7.28515625" style="105" customWidth="1"/>
    <col min="11271" max="11271" width="8.7109375" style="105" customWidth="1"/>
    <col min="11272" max="11274" width="9.7109375" style="105" customWidth="1"/>
    <col min="11275" max="11275" width="7.42578125" style="105" customWidth="1"/>
    <col min="11276" max="11276" width="8.28515625" style="105" customWidth="1"/>
    <col min="11277" max="11277" width="7.140625" style="105" customWidth="1"/>
    <col min="11278" max="11278" width="7" style="105" customWidth="1"/>
    <col min="11279" max="11279" width="3.5703125" style="105" customWidth="1"/>
    <col min="11280" max="11280" width="12.7109375" style="105" customWidth="1"/>
    <col min="11281" max="11283" width="11.28515625" style="105" customWidth="1"/>
    <col min="11284" max="11284" width="10.5703125" style="105" customWidth="1"/>
    <col min="11285" max="11285" width="10.28515625" style="105" customWidth="1"/>
    <col min="11286" max="11286" width="5.7109375" style="105" customWidth="1"/>
    <col min="11287" max="11289" width="9.140625" style="105"/>
    <col min="11290" max="11290" width="7.5703125" style="105" customWidth="1"/>
    <col min="11291" max="11291" width="24.85546875" style="105" customWidth="1"/>
    <col min="11292" max="11292" width="4.28515625" style="105" customWidth="1"/>
    <col min="11293" max="11293" width="8.28515625" style="105" customWidth="1"/>
    <col min="11294" max="11294" width="8.7109375" style="105" customWidth="1"/>
    <col min="11295" max="11520" width="9.140625" style="105"/>
    <col min="11521" max="11521" width="6.7109375" style="105" customWidth="1"/>
    <col min="11522" max="11522" width="3.7109375" style="105" customWidth="1"/>
    <col min="11523" max="11523" width="13" style="105" customWidth="1"/>
    <col min="11524" max="11524" width="51.85546875" style="105" customWidth="1"/>
    <col min="11525" max="11525" width="11.28515625" style="105" customWidth="1"/>
    <col min="11526" max="11526" width="7.28515625" style="105" customWidth="1"/>
    <col min="11527" max="11527" width="8.7109375" style="105" customWidth="1"/>
    <col min="11528" max="11530" width="9.7109375" style="105" customWidth="1"/>
    <col min="11531" max="11531" width="7.42578125" style="105" customWidth="1"/>
    <col min="11532" max="11532" width="8.28515625" style="105" customWidth="1"/>
    <col min="11533" max="11533" width="7.140625" style="105" customWidth="1"/>
    <col min="11534" max="11534" width="7" style="105" customWidth="1"/>
    <col min="11535" max="11535" width="3.5703125" style="105" customWidth="1"/>
    <col min="11536" max="11536" width="12.7109375" style="105" customWidth="1"/>
    <col min="11537" max="11539" width="11.28515625" style="105" customWidth="1"/>
    <col min="11540" max="11540" width="10.5703125" style="105" customWidth="1"/>
    <col min="11541" max="11541" width="10.28515625" style="105" customWidth="1"/>
    <col min="11542" max="11542" width="5.7109375" style="105" customWidth="1"/>
    <col min="11543" max="11545" width="9.140625" style="105"/>
    <col min="11546" max="11546" width="7.5703125" style="105" customWidth="1"/>
    <col min="11547" max="11547" width="24.85546875" style="105" customWidth="1"/>
    <col min="11548" max="11548" width="4.28515625" style="105" customWidth="1"/>
    <col min="11549" max="11549" width="8.28515625" style="105" customWidth="1"/>
    <col min="11550" max="11550" width="8.7109375" style="105" customWidth="1"/>
    <col min="11551" max="11776" width="9.140625" style="105"/>
    <col min="11777" max="11777" width="6.7109375" style="105" customWidth="1"/>
    <col min="11778" max="11778" width="3.7109375" style="105" customWidth="1"/>
    <col min="11779" max="11779" width="13" style="105" customWidth="1"/>
    <col min="11780" max="11780" width="51.85546875" style="105" customWidth="1"/>
    <col min="11781" max="11781" width="11.28515625" style="105" customWidth="1"/>
    <col min="11782" max="11782" width="7.28515625" style="105" customWidth="1"/>
    <col min="11783" max="11783" width="8.7109375" style="105" customWidth="1"/>
    <col min="11784" max="11786" width="9.7109375" style="105" customWidth="1"/>
    <col min="11787" max="11787" width="7.42578125" style="105" customWidth="1"/>
    <col min="11788" max="11788" width="8.28515625" style="105" customWidth="1"/>
    <col min="11789" max="11789" width="7.140625" style="105" customWidth="1"/>
    <col min="11790" max="11790" width="7" style="105" customWidth="1"/>
    <col min="11791" max="11791" width="3.5703125" style="105" customWidth="1"/>
    <col min="11792" max="11792" width="12.7109375" style="105" customWidth="1"/>
    <col min="11793" max="11795" width="11.28515625" style="105" customWidth="1"/>
    <col min="11796" max="11796" width="10.5703125" style="105" customWidth="1"/>
    <col min="11797" max="11797" width="10.28515625" style="105" customWidth="1"/>
    <col min="11798" max="11798" width="5.7109375" style="105" customWidth="1"/>
    <col min="11799" max="11801" width="9.140625" style="105"/>
    <col min="11802" max="11802" width="7.5703125" style="105" customWidth="1"/>
    <col min="11803" max="11803" width="24.85546875" style="105" customWidth="1"/>
    <col min="11804" max="11804" width="4.28515625" style="105" customWidth="1"/>
    <col min="11805" max="11805" width="8.28515625" style="105" customWidth="1"/>
    <col min="11806" max="11806" width="8.7109375" style="105" customWidth="1"/>
    <col min="11807" max="12032" width="9.140625" style="105"/>
    <col min="12033" max="12033" width="6.7109375" style="105" customWidth="1"/>
    <col min="12034" max="12034" width="3.7109375" style="105" customWidth="1"/>
    <col min="12035" max="12035" width="13" style="105" customWidth="1"/>
    <col min="12036" max="12036" width="51.85546875" style="105" customWidth="1"/>
    <col min="12037" max="12037" width="11.28515625" style="105" customWidth="1"/>
    <col min="12038" max="12038" width="7.28515625" style="105" customWidth="1"/>
    <col min="12039" max="12039" width="8.7109375" style="105" customWidth="1"/>
    <col min="12040" max="12042" width="9.7109375" style="105" customWidth="1"/>
    <col min="12043" max="12043" width="7.42578125" style="105" customWidth="1"/>
    <col min="12044" max="12044" width="8.28515625" style="105" customWidth="1"/>
    <col min="12045" max="12045" width="7.140625" style="105" customWidth="1"/>
    <col min="12046" max="12046" width="7" style="105" customWidth="1"/>
    <col min="12047" max="12047" width="3.5703125" style="105" customWidth="1"/>
    <col min="12048" max="12048" width="12.7109375" style="105" customWidth="1"/>
    <col min="12049" max="12051" width="11.28515625" style="105" customWidth="1"/>
    <col min="12052" max="12052" width="10.5703125" style="105" customWidth="1"/>
    <col min="12053" max="12053" width="10.28515625" style="105" customWidth="1"/>
    <col min="12054" max="12054" width="5.7109375" style="105" customWidth="1"/>
    <col min="12055" max="12057" width="9.140625" style="105"/>
    <col min="12058" max="12058" width="7.5703125" style="105" customWidth="1"/>
    <col min="12059" max="12059" width="24.85546875" style="105" customWidth="1"/>
    <col min="12060" max="12060" width="4.28515625" style="105" customWidth="1"/>
    <col min="12061" max="12061" width="8.28515625" style="105" customWidth="1"/>
    <col min="12062" max="12062" width="8.7109375" style="105" customWidth="1"/>
    <col min="12063" max="12288" width="9.140625" style="105"/>
    <col min="12289" max="12289" width="6.7109375" style="105" customWidth="1"/>
    <col min="12290" max="12290" width="3.7109375" style="105" customWidth="1"/>
    <col min="12291" max="12291" width="13" style="105" customWidth="1"/>
    <col min="12292" max="12292" width="51.85546875" style="105" customWidth="1"/>
    <col min="12293" max="12293" width="11.28515625" style="105" customWidth="1"/>
    <col min="12294" max="12294" width="7.28515625" style="105" customWidth="1"/>
    <col min="12295" max="12295" width="8.7109375" style="105" customWidth="1"/>
    <col min="12296" max="12298" width="9.7109375" style="105" customWidth="1"/>
    <col min="12299" max="12299" width="7.42578125" style="105" customWidth="1"/>
    <col min="12300" max="12300" width="8.28515625" style="105" customWidth="1"/>
    <col min="12301" max="12301" width="7.140625" style="105" customWidth="1"/>
    <col min="12302" max="12302" width="7" style="105" customWidth="1"/>
    <col min="12303" max="12303" width="3.5703125" style="105" customWidth="1"/>
    <col min="12304" max="12304" width="12.7109375" style="105" customWidth="1"/>
    <col min="12305" max="12307" width="11.28515625" style="105" customWidth="1"/>
    <col min="12308" max="12308" width="10.5703125" style="105" customWidth="1"/>
    <col min="12309" max="12309" width="10.28515625" style="105" customWidth="1"/>
    <col min="12310" max="12310" width="5.7109375" style="105" customWidth="1"/>
    <col min="12311" max="12313" width="9.140625" style="105"/>
    <col min="12314" max="12314" width="7.5703125" style="105" customWidth="1"/>
    <col min="12315" max="12315" width="24.85546875" style="105" customWidth="1"/>
    <col min="12316" max="12316" width="4.28515625" style="105" customWidth="1"/>
    <col min="12317" max="12317" width="8.28515625" style="105" customWidth="1"/>
    <col min="12318" max="12318" width="8.7109375" style="105" customWidth="1"/>
    <col min="12319" max="12544" width="9.140625" style="105"/>
    <col min="12545" max="12545" width="6.7109375" style="105" customWidth="1"/>
    <col min="12546" max="12546" width="3.7109375" style="105" customWidth="1"/>
    <col min="12547" max="12547" width="13" style="105" customWidth="1"/>
    <col min="12548" max="12548" width="51.85546875" style="105" customWidth="1"/>
    <col min="12549" max="12549" width="11.28515625" style="105" customWidth="1"/>
    <col min="12550" max="12550" width="7.28515625" style="105" customWidth="1"/>
    <col min="12551" max="12551" width="8.7109375" style="105" customWidth="1"/>
    <col min="12552" max="12554" width="9.7109375" style="105" customWidth="1"/>
    <col min="12555" max="12555" width="7.42578125" style="105" customWidth="1"/>
    <col min="12556" max="12556" width="8.28515625" style="105" customWidth="1"/>
    <col min="12557" max="12557" width="7.140625" style="105" customWidth="1"/>
    <col min="12558" max="12558" width="7" style="105" customWidth="1"/>
    <col min="12559" max="12559" width="3.5703125" style="105" customWidth="1"/>
    <col min="12560" max="12560" width="12.7109375" style="105" customWidth="1"/>
    <col min="12561" max="12563" width="11.28515625" style="105" customWidth="1"/>
    <col min="12564" max="12564" width="10.5703125" style="105" customWidth="1"/>
    <col min="12565" max="12565" width="10.28515625" style="105" customWidth="1"/>
    <col min="12566" max="12566" width="5.7109375" style="105" customWidth="1"/>
    <col min="12567" max="12569" width="9.140625" style="105"/>
    <col min="12570" max="12570" width="7.5703125" style="105" customWidth="1"/>
    <col min="12571" max="12571" width="24.85546875" style="105" customWidth="1"/>
    <col min="12572" max="12572" width="4.28515625" style="105" customWidth="1"/>
    <col min="12573" max="12573" width="8.28515625" style="105" customWidth="1"/>
    <col min="12574" max="12574" width="8.7109375" style="105" customWidth="1"/>
    <col min="12575" max="12800" width="9.140625" style="105"/>
    <col min="12801" max="12801" width="6.7109375" style="105" customWidth="1"/>
    <col min="12802" max="12802" width="3.7109375" style="105" customWidth="1"/>
    <col min="12803" max="12803" width="13" style="105" customWidth="1"/>
    <col min="12804" max="12804" width="51.85546875" style="105" customWidth="1"/>
    <col min="12805" max="12805" width="11.28515625" style="105" customWidth="1"/>
    <col min="12806" max="12806" width="7.28515625" style="105" customWidth="1"/>
    <col min="12807" max="12807" width="8.7109375" style="105" customWidth="1"/>
    <col min="12808" max="12810" width="9.7109375" style="105" customWidth="1"/>
    <col min="12811" max="12811" width="7.42578125" style="105" customWidth="1"/>
    <col min="12812" max="12812" width="8.28515625" style="105" customWidth="1"/>
    <col min="12813" max="12813" width="7.140625" style="105" customWidth="1"/>
    <col min="12814" max="12814" width="7" style="105" customWidth="1"/>
    <col min="12815" max="12815" width="3.5703125" style="105" customWidth="1"/>
    <col min="12816" max="12816" width="12.7109375" style="105" customWidth="1"/>
    <col min="12817" max="12819" width="11.28515625" style="105" customWidth="1"/>
    <col min="12820" max="12820" width="10.5703125" style="105" customWidth="1"/>
    <col min="12821" max="12821" width="10.28515625" style="105" customWidth="1"/>
    <col min="12822" max="12822" width="5.7109375" style="105" customWidth="1"/>
    <col min="12823" max="12825" width="9.140625" style="105"/>
    <col min="12826" max="12826" width="7.5703125" style="105" customWidth="1"/>
    <col min="12827" max="12827" width="24.85546875" style="105" customWidth="1"/>
    <col min="12828" max="12828" width="4.28515625" style="105" customWidth="1"/>
    <col min="12829" max="12829" width="8.28515625" style="105" customWidth="1"/>
    <col min="12830" max="12830" width="8.7109375" style="105" customWidth="1"/>
    <col min="12831" max="13056" width="9.140625" style="105"/>
    <col min="13057" max="13057" width="6.7109375" style="105" customWidth="1"/>
    <col min="13058" max="13058" width="3.7109375" style="105" customWidth="1"/>
    <col min="13059" max="13059" width="13" style="105" customWidth="1"/>
    <col min="13060" max="13060" width="51.85546875" style="105" customWidth="1"/>
    <col min="13061" max="13061" width="11.28515625" style="105" customWidth="1"/>
    <col min="13062" max="13062" width="7.28515625" style="105" customWidth="1"/>
    <col min="13063" max="13063" width="8.7109375" style="105" customWidth="1"/>
    <col min="13064" max="13066" width="9.7109375" style="105" customWidth="1"/>
    <col min="13067" max="13067" width="7.42578125" style="105" customWidth="1"/>
    <col min="13068" max="13068" width="8.28515625" style="105" customWidth="1"/>
    <col min="13069" max="13069" width="7.140625" style="105" customWidth="1"/>
    <col min="13070" max="13070" width="7" style="105" customWidth="1"/>
    <col min="13071" max="13071" width="3.5703125" style="105" customWidth="1"/>
    <col min="13072" max="13072" width="12.7109375" style="105" customWidth="1"/>
    <col min="13073" max="13075" width="11.28515625" style="105" customWidth="1"/>
    <col min="13076" max="13076" width="10.5703125" style="105" customWidth="1"/>
    <col min="13077" max="13077" width="10.28515625" style="105" customWidth="1"/>
    <col min="13078" max="13078" width="5.7109375" style="105" customWidth="1"/>
    <col min="13079" max="13081" width="9.140625" style="105"/>
    <col min="13082" max="13082" width="7.5703125" style="105" customWidth="1"/>
    <col min="13083" max="13083" width="24.85546875" style="105" customWidth="1"/>
    <col min="13084" max="13084" width="4.28515625" style="105" customWidth="1"/>
    <col min="13085" max="13085" width="8.28515625" style="105" customWidth="1"/>
    <col min="13086" max="13086" width="8.7109375" style="105" customWidth="1"/>
    <col min="13087" max="13312" width="9.140625" style="105"/>
    <col min="13313" max="13313" width="6.7109375" style="105" customWidth="1"/>
    <col min="13314" max="13314" width="3.7109375" style="105" customWidth="1"/>
    <col min="13315" max="13315" width="13" style="105" customWidth="1"/>
    <col min="13316" max="13316" width="51.85546875" style="105" customWidth="1"/>
    <col min="13317" max="13317" width="11.28515625" style="105" customWidth="1"/>
    <col min="13318" max="13318" width="7.28515625" style="105" customWidth="1"/>
    <col min="13319" max="13319" width="8.7109375" style="105" customWidth="1"/>
    <col min="13320" max="13322" width="9.7109375" style="105" customWidth="1"/>
    <col min="13323" max="13323" width="7.42578125" style="105" customWidth="1"/>
    <col min="13324" max="13324" width="8.28515625" style="105" customWidth="1"/>
    <col min="13325" max="13325" width="7.140625" style="105" customWidth="1"/>
    <col min="13326" max="13326" width="7" style="105" customWidth="1"/>
    <col min="13327" max="13327" width="3.5703125" style="105" customWidth="1"/>
    <col min="13328" max="13328" width="12.7109375" style="105" customWidth="1"/>
    <col min="13329" max="13331" width="11.28515625" style="105" customWidth="1"/>
    <col min="13332" max="13332" width="10.5703125" style="105" customWidth="1"/>
    <col min="13333" max="13333" width="10.28515625" style="105" customWidth="1"/>
    <col min="13334" max="13334" width="5.7109375" style="105" customWidth="1"/>
    <col min="13335" max="13337" width="9.140625" style="105"/>
    <col min="13338" max="13338" width="7.5703125" style="105" customWidth="1"/>
    <col min="13339" max="13339" width="24.85546875" style="105" customWidth="1"/>
    <col min="13340" max="13340" width="4.28515625" style="105" customWidth="1"/>
    <col min="13341" max="13341" width="8.28515625" style="105" customWidth="1"/>
    <col min="13342" max="13342" width="8.7109375" style="105" customWidth="1"/>
    <col min="13343" max="13568" width="9.140625" style="105"/>
    <col min="13569" max="13569" width="6.7109375" style="105" customWidth="1"/>
    <col min="13570" max="13570" width="3.7109375" style="105" customWidth="1"/>
    <col min="13571" max="13571" width="13" style="105" customWidth="1"/>
    <col min="13572" max="13572" width="51.85546875" style="105" customWidth="1"/>
    <col min="13573" max="13573" width="11.28515625" style="105" customWidth="1"/>
    <col min="13574" max="13574" width="7.28515625" style="105" customWidth="1"/>
    <col min="13575" max="13575" width="8.7109375" style="105" customWidth="1"/>
    <col min="13576" max="13578" width="9.7109375" style="105" customWidth="1"/>
    <col min="13579" max="13579" width="7.42578125" style="105" customWidth="1"/>
    <col min="13580" max="13580" width="8.28515625" style="105" customWidth="1"/>
    <col min="13581" max="13581" width="7.140625" style="105" customWidth="1"/>
    <col min="13582" max="13582" width="7" style="105" customWidth="1"/>
    <col min="13583" max="13583" width="3.5703125" style="105" customWidth="1"/>
    <col min="13584" max="13584" width="12.7109375" style="105" customWidth="1"/>
    <col min="13585" max="13587" width="11.28515625" style="105" customWidth="1"/>
    <col min="13588" max="13588" width="10.5703125" style="105" customWidth="1"/>
    <col min="13589" max="13589" width="10.28515625" style="105" customWidth="1"/>
    <col min="13590" max="13590" width="5.7109375" style="105" customWidth="1"/>
    <col min="13591" max="13593" width="9.140625" style="105"/>
    <col min="13594" max="13594" width="7.5703125" style="105" customWidth="1"/>
    <col min="13595" max="13595" width="24.85546875" style="105" customWidth="1"/>
    <col min="13596" max="13596" width="4.28515625" style="105" customWidth="1"/>
    <col min="13597" max="13597" width="8.28515625" style="105" customWidth="1"/>
    <col min="13598" max="13598" width="8.7109375" style="105" customWidth="1"/>
    <col min="13599" max="13824" width="9.140625" style="105"/>
    <col min="13825" max="13825" width="6.7109375" style="105" customWidth="1"/>
    <col min="13826" max="13826" width="3.7109375" style="105" customWidth="1"/>
    <col min="13827" max="13827" width="13" style="105" customWidth="1"/>
    <col min="13828" max="13828" width="51.85546875" style="105" customWidth="1"/>
    <col min="13829" max="13829" width="11.28515625" style="105" customWidth="1"/>
    <col min="13830" max="13830" width="7.28515625" style="105" customWidth="1"/>
    <col min="13831" max="13831" width="8.7109375" style="105" customWidth="1"/>
    <col min="13832" max="13834" width="9.7109375" style="105" customWidth="1"/>
    <col min="13835" max="13835" width="7.42578125" style="105" customWidth="1"/>
    <col min="13836" max="13836" width="8.28515625" style="105" customWidth="1"/>
    <col min="13837" max="13837" width="7.140625" style="105" customWidth="1"/>
    <col min="13838" max="13838" width="7" style="105" customWidth="1"/>
    <col min="13839" max="13839" width="3.5703125" style="105" customWidth="1"/>
    <col min="13840" max="13840" width="12.7109375" style="105" customWidth="1"/>
    <col min="13841" max="13843" width="11.28515625" style="105" customWidth="1"/>
    <col min="13844" max="13844" width="10.5703125" style="105" customWidth="1"/>
    <col min="13845" max="13845" width="10.28515625" style="105" customWidth="1"/>
    <col min="13846" max="13846" width="5.7109375" style="105" customWidth="1"/>
    <col min="13847" max="13849" width="9.140625" style="105"/>
    <col min="13850" max="13850" width="7.5703125" style="105" customWidth="1"/>
    <col min="13851" max="13851" width="24.85546875" style="105" customWidth="1"/>
    <col min="13852" max="13852" width="4.28515625" style="105" customWidth="1"/>
    <col min="13853" max="13853" width="8.28515625" style="105" customWidth="1"/>
    <col min="13854" max="13854" width="8.7109375" style="105" customWidth="1"/>
    <col min="13855" max="14080" width="9.140625" style="105"/>
    <col min="14081" max="14081" width="6.7109375" style="105" customWidth="1"/>
    <col min="14082" max="14082" width="3.7109375" style="105" customWidth="1"/>
    <col min="14083" max="14083" width="13" style="105" customWidth="1"/>
    <col min="14084" max="14084" width="51.85546875" style="105" customWidth="1"/>
    <col min="14085" max="14085" width="11.28515625" style="105" customWidth="1"/>
    <col min="14086" max="14086" width="7.28515625" style="105" customWidth="1"/>
    <col min="14087" max="14087" width="8.7109375" style="105" customWidth="1"/>
    <col min="14088" max="14090" width="9.7109375" style="105" customWidth="1"/>
    <col min="14091" max="14091" width="7.42578125" style="105" customWidth="1"/>
    <col min="14092" max="14092" width="8.28515625" style="105" customWidth="1"/>
    <col min="14093" max="14093" width="7.140625" style="105" customWidth="1"/>
    <col min="14094" max="14094" width="7" style="105" customWidth="1"/>
    <col min="14095" max="14095" width="3.5703125" style="105" customWidth="1"/>
    <col min="14096" max="14096" width="12.7109375" style="105" customWidth="1"/>
    <col min="14097" max="14099" width="11.28515625" style="105" customWidth="1"/>
    <col min="14100" max="14100" width="10.5703125" style="105" customWidth="1"/>
    <col min="14101" max="14101" width="10.28515625" style="105" customWidth="1"/>
    <col min="14102" max="14102" width="5.7109375" style="105" customWidth="1"/>
    <col min="14103" max="14105" width="9.140625" style="105"/>
    <col min="14106" max="14106" width="7.5703125" style="105" customWidth="1"/>
    <col min="14107" max="14107" width="24.85546875" style="105" customWidth="1"/>
    <col min="14108" max="14108" width="4.28515625" style="105" customWidth="1"/>
    <col min="14109" max="14109" width="8.28515625" style="105" customWidth="1"/>
    <col min="14110" max="14110" width="8.7109375" style="105" customWidth="1"/>
    <col min="14111" max="14336" width="9.140625" style="105"/>
    <col min="14337" max="14337" width="6.7109375" style="105" customWidth="1"/>
    <col min="14338" max="14338" width="3.7109375" style="105" customWidth="1"/>
    <col min="14339" max="14339" width="13" style="105" customWidth="1"/>
    <col min="14340" max="14340" width="51.85546875" style="105" customWidth="1"/>
    <col min="14341" max="14341" width="11.28515625" style="105" customWidth="1"/>
    <col min="14342" max="14342" width="7.28515625" style="105" customWidth="1"/>
    <col min="14343" max="14343" width="8.7109375" style="105" customWidth="1"/>
    <col min="14344" max="14346" width="9.7109375" style="105" customWidth="1"/>
    <col min="14347" max="14347" width="7.42578125" style="105" customWidth="1"/>
    <col min="14348" max="14348" width="8.28515625" style="105" customWidth="1"/>
    <col min="14349" max="14349" width="7.140625" style="105" customWidth="1"/>
    <col min="14350" max="14350" width="7" style="105" customWidth="1"/>
    <col min="14351" max="14351" width="3.5703125" style="105" customWidth="1"/>
    <col min="14352" max="14352" width="12.7109375" style="105" customWidth="1"/>
    <col min="14353" max="14355" width="11.28515625" style="105" customWidth="1"/>
    <col min="14356" max="14356" width="10.5703125" style="105" customWidth="1"/>
    <col min="14357" max="14357" width="10.28515625" style="105" customWidth="1"/>
    <col min="14358" max="14358" width="5.7109375" style="105" customWidth="1"/>
    <col min="14359" max="14361" width="9.140625" style="105"/>
    <col min="14362" max="14362" width="7.5703125" style="105" customWidth="1"/>
    <col min="14363" max="14363" width="24.85546875" style="105" customWidth="1"/>
    <col min="14364" max="14364" width="4.28515625" style="105" customWidth="1"/>
    <col min="14365" max="14365" width="8.28515625" style="105" customWidth="1"/>
    <col min="14366" max="14366" width="8.7109375" style="105" customWidth="1"/>
    <col min="14367" max="14592" width="9.140625" style="105"/>
    <col min="14593" max="14593" width="6.7109375" style="105" customWidth="1"/>
    <col min="14594" max="14594" width="3.7109375" style="105" customWidth="1"/>
    <col min="14595" max="14595" width="13" style="105" customWidth="1"/>
    <col min="14596" max="14596" width="51.85546875" style="105" customWidth="1"/>
    <col min="14597" max="14597" width="11.28515625" style="105" customWidth="1"/>
    <col min="14598" max="14598" width="7.28515625" style="105" customWidth="1"/>
    <col min="14599" max="14599" width="8.7109375" style="105" customWidth="1"/>
    <col min="14600" max="14602" width="9.7109375" style="105" customWidth="1"/>
    <col min="14603" max="14603" width="7.42578125" style="105" customWidth="1"/>
    <col min="14604" max="14604" width="8.28515625" style="105" customWidth="1"/>
    <col min="14605" max="14605" width="7.140625" style="105" customWidth="1"/>
    <col min="14606" max="14606" width="7" style="105" customWidth="1"/>
    <col min="14607" max="14607" width="3.5703125" style="105" customWidth="1"/>
    <col min="14608" max="14608" width="12.7109375" style="105" customWidth="1"/>
    <col min="14609" max="14611" width="11.28515625" style="105" customWidth="1"/>
    <col min="14612" max="14612" width="10.5703125" style="105" customWidth="1"/>
    <col min="14613" max="14613" width="10.28515625" style="105" customWidth="1"/>
    <col min="14614" max="14614" width="5.7109375" style="105" customWidth="1"/>
    <col min="14615" max="14617" width="9.140625" style="105"/>
    <col min="14618" max="14618" width="7.5703125" style="105" customWidth="1"/>
    <col min="14619" max="14619" width="24.85546875" style="105" customWidth="1"/>
    <col min="14620" max="14620" width="4.28515625" style="105" customWidth="1"/>
    <col min="14621" max="14621" width="8.28515625" style="105" customWidth="1"/>
    <col min="14622" max="14622" width="8.7109375" style="105" customWidth="1"/>
    <col min="14623" max="14848" width="9.140625" style="105"/>
    <col min="14849" max="14849" width="6.7109375" style="105" customWidth="1"/>
    <col min="14850" max="14850" width="3.7109375" style="105" customWidth="1"/>
    <col min="14851" max="14851" width="13" style="105" customWidth="1"/>
    <col min="14852" max="14852" width="51.85546875" style="105" customWidth="1"/>
    <col min="14853" max="14853" width="11.28515625" style="105" customWidth="1"/>
    <col min="14854" max="14854" width="7.28515625" style="105" customWidth="1"/>
    <col min="14855" max="14855" width="8.7109375" style="105" customWidth="1"/>
    <col min="14856" max="14858" width="9.7109375" style="105" customWidth="1"/>
    <col min="14859" max="14859" width="7.42578125" style="105" customWidth="1"/>
    <col min="14860" max="14860" width="8.28515625" style="105" customWidth="1"/>
    <col min="14861" max="14861" width="7.140625" style="105" customWidth="1"/>
    <col min="14862" max="14862" width="7" style="105" customWidth="1"/>
    <col min="14863" max="14863" width="3.5703125" style="105" customWidth="1"/>
    <col min="14864" max="14864" width="12.7109375" style="105" customWidth="1"/>
    <col min="14865" max="14867" width="11.28515625" style="105" customWidth="1"/>
    <col min="14868" max="14868" width="10.5703125" style="105" customWidth="1"/>
    <col min="14869" max="14869" width="10.28515625" style="105" customWidth="1"/>
    <col min="14870" max="14870" width="5.7109375" style="105" customWidth="1"/>
    <col min="14871" max="14873" width="9.140625" style="105"/>
    <col min="14874" max="14874" width="7.5703125" style="105" customWidth="1"/>
    <col min="14875" max="14875" width="24.85546875" style="105" customWidth="1"/>
    <col min="14876" max="14876" width="4.28515625" style="105" customWidth="1"/>
    <col min="14877" max="14877" width="8.28515625" style="105" customWidth="1"/>
    <col min="14878" max="14878" width="8.7109375" style="105" customWidth="1"/>
    <col min="14879" max="15104" width="9.140625" style="105"/>
    <col min="15105" max="15105" width="6.7109375" style="105" customWidth="1"/>
    <col min="15106" max="15106" width="3.7109375" style="105" customWidth="1"/>
    <col min="15107" max="15107" width="13" style="105" customWidth="1"/>
    <col min="15108" max="15108" width="51.85546875" style="105" customWidth="1"/>
    <col min="15109" max="15109" width="11.28515625" style="105" customWidth="1"/>
    <col min="15110" max="15110" width="7.28515625" style="105" customWidth="1"/>
    <col min="15111" max="15111" width="8.7109375" style="105" customWidth="1"/>
    <col min="15112" max="15114" width="9.7109375" style="105" customWidth="1"/>
    <col min="15115" max="15115" width="7.42578125" style="105" customWidth="1"/>
    <col min="15116" max="15116" width="8.28515625" style="105" customWidth="1"/>
    <col min="15117" max="15117" width="7.140625" style="105" customWidth="1"/>
    <col min="15118" max="15118" width="7" style="105" customWidth="1"/>
    <col min="15119" max="15119" width="3.5703125" style="105" customWidth="1"/>
    <col min="15120" max="15120" width="12.7109375" style="105" customWidth="1"/>
    <col min="15121" max="15123" width="11.28515625" style="105" customWidth="1"/>
    <col min="15124" max="15124" width="10.5703125" style="105" customWidth="1"/>
    <col min="15125" max="15125" width="10.28515625" style="105" customWidth="1"/>
    <col min="15126" max="15126" width="5.7109375" style="105" customWidth="1"/>
    <col min="15127" max="15129" width="9.140625" style="105"/>
    <col min="15130" max="15130" width="7.5703125" style="105" customWidth="1"/>
    <col min="15131" max="15131" width="24.85546875" style="105" customWidth="1"/>
    <col min="15132" max="15132" width="4.28515625" style="105" customWidth="1"/>
    <col min="15133" max="15133" width="8.28515625" style="105" customWidth="1"/>
    <col min="15134" max="15134" width="8.7109375" style="105" customWidth="1"/>
    <col min="15135" max="15360" width="9.140625" style="105"/>
    <col min="15361" max="15361" width="6.7109375" style="105" customWidth="1"/>
    <col min="15362" max="15362" width="3.7109375" style="105" customWidth="1"/>
    <col min="15363" max="15363" width="13" style="105" customWidth="1"/>
    <col min="15364" max="15364" width="51.85546875" style="105" customWidth="1"/>
    <col min="15365" max="15365" width="11.28515625" style="105" customWidth="1"/>
    <col min="15366" max="15366" width="7.28515625" style="105" customWidth="1"/>
    <col min="15367" max="15367" width="8.7109375" style="105" customWidth="1"/>
    <col min="15368" max="15370" width="9.7109375" style="105" customWidth="1"/>
    <col min="15371" max="15371" width="7.42578125" style="105" customWidth="1"/>
    <col min="15372" max="15372" width="8.28515625" style="105" customWidth="1"/>
    <col min="15373" max="15373" width="7.140625" style="105" customWidth="1"/>
    <col min="15374" max="15374" width="7" style="105" customWidth="1"/>
    <col min="15375" max="15375" width="3.5703125" style="105" customWidth="1"/>
    <col min="15376" max="15376" width="12.7109375" style="105" customWidth="1"/>
    <col min="15377" max="15379" width="11.28515625" style="105" customWidth="1"/>
    <col min="15380" max="15380" width="10.5703125" style="105" customWidth="1"/>
    <col min="15381" max="15381" width="10.28515625" style="105" customWidth="1"/>
    <col min="15382" max="15382" width="5.7109375" style="105" customWidth="1"/>
    <col min="15383" max="15385" width="9.140625" style="105"/>
    <col min="15386" max="15386" width="7.5703125" style="105" customWidth="1"/>
    <col min="15387" max="15387" width="24.85546875" style="105" customWidth="1"/>
    <col min="15388" max="15388" width="4.28515625" style="105" customWidth="1"/>
    <col min="15389" max="15389" width="8.28515625" style="105" customWidth="1"/>
    <col min="15390" max="15390" width="8.7109375" style="105" customWidth="1"/>
    <col min="15391" max="15616" width="9.140625" style="105"/>
    <col min="15617" max="15617" width="6.7109375" style="105" customWidth="1"/>
    <col min="15618" max="15618" width="3.7109375" style="105" customWidth="1"/>
    <col min="15619" max="15619" width="13" style="105" customWidth="1"/>
    <col min="15620" max="15620" width="51.85546875" style="105" customWidth="1"/>
    <col min="15621" max="15621" width="11.28515625" style="105" customWidth="1"/>
    <col min="15622" max="15622" width="7.28515625" style="105" customWidth="1"/>
    <col min="15623" max="15623" width="8.7109375" style="105" customWidth="1"/>
    <col min="15624" max="15626" width="9.7109375" style="105" customWidth="1"/>
    <col min="15627" max="15627" width="7.42578125" style="105" customWidth="1"/>
    <col min="15628" max="15628" width="8.28515625" style="105" customWidth="1"/>
    <col min="15629" max="15629" width="7.140625" style="105" customWidth="1"/>
    <col min="15630" max="15630" width="7" style="105" customWidth="1"/>
    <col min="15631" max="15631" width="3.5703125" style="105" customWidth="1"/>
    <col min="15632" max="15632" width="12.7109375" style="105" customWidth="1"/>
    <col min="15633" max="15635" width="11.28515625" style="105" customWidth="1"/>
    <col min="15636" max="15636" width="10.5703125" style="105" customWidth="1"/>
    <col min="15637" max="15637" width="10.28515625" style="105" customWidth="1"/>
    <col min="15638" max="15638" width="5.7109375" style="105" customWidth="1"/>
    <col min="15639" max="15641" width="9.140625" style="105"/>
    <col min="15642" max="15642" width="7.5703125" style="105" customWidth="1"/>
    <col min="15643" max="15643" width="24.85546875" style="105" customWidth="1"/>
    <col min="15644" max="15644" width="4.28515625" style="105" customWidth="1"/>
    <col min="15645" max="15645" width="8.28515625" style="105" customWidth="1"/>
    <col min="15646" max="15646" width="8.7109375" style="105" customWidth="1"/>
    <col min="15647" max="15872" width="9.140625" style="105"/>
    <col min="15873" max="15873" width="6.7109375" style="105" customWidth="1"/>
    <col min="15874" max="15874" width="3.7109375" style="105" customWidth="1"/>
    <col min="15875" max="15875" width="13" style="105" customWidth="1"/>
    <col min="15876" max="15876" width="51.85546875" style="105" customWidth="1"/>
    <col min="15877" max="15877" width="11.28515625" style="105" customWidth="1"/>
    <col min="15878" max="15878" width="7.28515625" style="105" customWidth="1"/>
    <col min="15879" max="15879" width="8.7109375" style="105" customWidth="1"/>
    <col min="15880" max="15882" width="9.7109375" style="105" customWidth="1"/>
    <col min="15883" max="15883" width="7.42578125" style="105" customWidth="1"/>
    <col min="15884" max="15884" width="8.28515625" style="105" customWidth="1"/>
    <col min="15885" max="15885" width="7.140625" style="105" customWidth="1"/>
    <col min="15886" max="15886" width="7" style="105" customWidth="1"/>
    <col min="15887" max="15887" width="3.5703125" style="105" customWidth="1"/>
    <col min="15888" max="15888" width="12.7109375" style="105" customWidth="1"/>
    <col min="15889" max="15891" width="11.28515625" style="105" customWidth="1"/>
    <col min="15892" max="15892" width="10.5703125" style="105" customWidth="1"/>
    <col min="15893" max="15893" width="10.28515625" style="105" customWidth="1"/>
    <col min="15894" max="15894" width="5.7109375" style="105" customWidth="1"/>
    <col min="15895" max="15897" width="9.140625" style="105"/>
    <col min="15898" max="15898" width="7.5703125" style="105" customWidth="1"/>
    <col min="15899" max="15899" width="24.85546875" style="105" customWidth="1"/>
    <col min="15900" max="15900" width="4.28515625" style="105" customWidth="1"/>
    <col min="15901" max="15901" width="8.28515625" style="105" customWidth="1"/>
    <col min="15902" max="15902" width="8.7109375" style="105" customWidth="1"/>
    <col min="15903" max="16128" width="9.140625" style="105"/>
    <col min="16129" max="16129" width="6.7109375" style="105" customWidth="1"/>
    <col min="16130" max="16130" width="3.7109375" style="105" customWidth="1"/>
    <col min="16131" max="16131" width="13" style="105" customWidth="1"/>
    <col min="16132" max="16132" width="51.85546875" style="105" customWidth="1"/>
    <col min="16133" max="16133" width="11.28515625" style="105" customWidth="1"/>
    <col min="16134" max="16134" width="7.28515625" style="105" customWidth="1"/>
    <col min="16135" max="16135" width="8.7109375" style="105" customWidth="1"/>
    <col min="16136" max="16138" width="9.7109375" style="105" customWidth="1"/>
    <col min="16139" max="16139" width="7.42578125" style="105" customWidth="1"/>
    <col min="16140" max="16140" width="8.28515625" style="105" customWidth="1"/>
    <col min="16141" max="16141" width="7.140625" style="105" customWidth="1"/>
    <col min="16142" max="16142" width="7" style="105" customWidth="1"/>
    <col min="16143" max="16143" width="3.5703125" style="105" customWidth="1"/>
    <col min="16144" max="16144" width="12.7109375" style="105" customWidth="1"/>
    <col min="16145" max="16147" width="11.28515625" style="105" customWidth="1"/>
    <col min="16148" max="16148" width="10.5703125" style="105" customWidth="1"/>
    <col min="16149" max="16149" width="10.28515625" style="105" customWidth="1"/>
    <col min="16150" max="16150" width="5.7109375" style="105" customWidth="1"/>
    <col min="16151" max="16153" width="9.140625" style="105"/>
    <col min="16154" max="16154" width="7.5703125" style="105" customWidth="1"/>
    <col min="16155" max="16155" width="24.85546875" style="105" customWidth="1"/>
    <col min="16156" max="16156" width="4.28515625" style="105" customWidth="1"/>
    <col min="16157" max="16157" width="8.28515625" style="105" customWidth="1"/>
    <col min="16158" max="16158" width="8.7109375" style="105" customWidth="1"/>
    <col min="16159" max="16384" width="9.140625" style="105"/>
  </cols>
  <sheetData>
    <row r="1" spans="1:34" x14ac:dyDescent="0.25">
      <c r="A1" s="148" t="s">
        <v>45</v>
      </c>
    </row>
    <row r="2" spans="1:34" x14ac:dyDescent="0.25">
      <c r="A2" s="148" t="s">
        <v>117</v>
      </c>
    </row>
    <row r="4" spans="1:34" x14ac:dyDescent="0.25">
      <c r="A4" s="104" t="s">
        <v>47</v>
      </c>
      <c r="B4" s="105"/>
      <c r="C4" s="105"/>
      <c r="D4" s="105"/>
      <c r="E4" s="105"/>
      <c r="F4" s="105"/>
      <c r="G4" s="106"/>
      <c r="H4" s="105"/>
      <c r="I4" s="104" t="s">
        <v>48</v>
      </c>
      <c r="J4" s="106"/>
      <c r="K4" s="107"/>
      <c r="L4" s="105"/>
      <c r="M4" s="105"/>
      <c r="N4" s="105"/>
      <c r="O4" s="105"/>
      <c r="P4" s="105"/>
      <c r="Q4" s="108"/>
      <c r="R4" s="108"/>
      <c r="S4" s="108"/>
      <c r="T4" s="105"/>
      <c r="U4" s="105"/>
      <c r="V4" s="105"/>
      <c r="W4" s="105"/>
      <c r="X4" s="105"/>
      <c r="Y4" s="105"/>
      <c r="Z4" s="109" t="s">
        <v>49</v>
      </c>
      <c r="AA4" s="109" t="s">
        <v>50</v>
      </c>
      <c r="AB4" s="110" t="s">
        <v>51</v>
      </c>
      <c r="AC4" s="110" t="s">
        <v>52</v>
      </c>
      <c r="AD4" s="110" t="s">
        <v>53</v>
      </c>
      <c r="AE4" s="105"/>
      <c r="AF4" s="105"/>
      <c r="AG4" s="105"/>
      <c r="AH4" s="105"/>
    </row>
    <row r="5" spans="1:34" x14ac:dyDescent="0.25">
      <c r="A5" s="104" t="s">
        <v>54</v>
      </c>
      <c r="B5" s="105"/>
      <c r="C5" s="105"/>
      <c r="D5" s="105"/>
      <c r="E5" s="105"/>
      <c r="F5" s="105"/>
      <c r="G5" s="106"/>
      <c r="H5" s="111"/>
      <c r="I5" s="104" t="s">
        <v>55</v>
      </c>
      <c r="J5" s="106"/>
      <c r="K5" s="107"/>
      <c r="L5" s="105"/>
      <c r="M5" s="105"/>
      <c r="N5" s="105"/>
      <c r="O5" s="105"/>
      <c r="P5" s="105"/>
      <c r="Q5" s="108"/>
      <c r="R5" s="108"/>
      <c r="S5" s="108"/>
      <c r="T5" s="105"/>
      <c r="U5" s="105"/>
      <c r="V5" s="105"/>
      <c r="W5" s="105"/>
      <c r="X5" s="105"/>
      <c r="Y5" s="105"/>
      <c r="Z5" s="109" t="s">
        <v>56</v>
      </c>
      <c r="AA5" s="112" t="s">
        <v>57</v>
      </c>
      <c r="AB5" s="113" t="s">
        <v>58</v>
      </c>
      <c r="AC5" s="113"/>
      <c r="AD5" s="112"/>
      <c r="AE5" s="105"/>
      <c r="AF5" s="105"/>
      <c r="AG5" s="105"/>
      <c r="AH5" s="105"/>
    </row>
    <row r="6" spans="1:34" x14ac:dyDescent="0.25">
      <c r="A6" s="104" t="s">
        <v>59</v>
      </c>
      <c r="B6" s="105"/>
      <c r="C6" s="105"/>
      <c r="D6" s="105"/>
      <c r="E6" s="105"/>
      <c r="F6" s="105"/>
      <c r="G6" s="106"/>
      <c r="H6" s="105"/>
      <c r="I6" s="104" t="s">
        <v>60</v>
      </c>
      <c r="J6" s="106"/>
      <c r="K6" s="107"/>
      <c r="L6" s="105"/>
      <c r="M6" s="105"/>
      <c r="N6" s="105"/>
      <c r="O6" s="105"/>
      <c r="P6" s="105"/>
      <c r="Q6" s="108"/>
      <c r="R6" s="108"/>
      <c r="S6" s="108"/>
      <c r="T6" s="105"/>
      <c r="U6" s="105"/>
      <c r="V6" s="105"/>
      <c r="W6" s="105"/>
      <c r="X6" s="105"/>
      <c r="Y6" s="105"/>
      <c r="Z6" s="109" t="s">
        <v>61</v>
      </c>
      <c r="AA6" s="112" t="s">
        <v>62</v>
      </c>
      <c r="AB6" s="113" t="s">
        <v>58</v>
      </c>
      <c r="AC6" s="113" t="s">
        <v>63</v>
      </c>
      <c r="AD6" s="112" t="s">
        <v>64</v>
      </c>
      <c r="AE6" s="105"/>
      <c r="AF6" s="105"/>
      <c r="AG6" s="105"/>
      <c r="AH6" s="105"/>
    </row>
    <row r="7" spans="1:34" x14ac:dyDescent="0.25">
      <c r="A7" s="105"/>
      <c r="B7" s="105"/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8"/>
      <c r="R7" s="108"/>
      <c r="S7" s="108"/>
      <c r="T7" s="105"/>
      <c r="U7" s="105"/>
      <c r="V7" s="105"/>
      <c r="W7" s="105"/>
      <c r="X7" s="105"/>
      <c r="Y7" s="105"/>
      <c r="Z7" s="109" t="s">
        <v>65</v>
      </c>
      <c r="AA7" s="112" t="s">
        <v>66</v>
      </c>
      <c r="AB7" s="113" t="s">
        <v>58</v>
      </c>
      <c r="AC7" s="113"/>
      <c r="AD7" s="112"/>
      <c r="AE7" s="105"/>
      <c r="AF7" s="105"/>
      <c r="AG7" s="105"/>
      <c r="AH7" s="105"/>
    </row>
    <row r="8" spans="1:34" x14ac:dyDescent="0.25">
      <c r="A8" s="104" t="s">
        <v>67</v>
      </c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8"/>
      <c r="R8" s="108"/>
      <c r="S8" s="108"/>
      <c r="T8" s="105"/>
      <c r="U8" s="105"/>
      <c r="V8" s="105"/>
      <c r="W8" s="105"/>
      <c r="X8" s="105"/>
      <c r="Y8" s="105"/>
      <c r="Z8" s="109" t="s">
        <v>68</v>
      </c>
      <c r="AA8" s="112" t="s">
        <v>62</v>
      </c>
      <c r="AB8" s="113" t="s">
        <v>58</v>
      </c>
      <c r="AC8" s="113" t="s">
        <v>63</v>
      </c>
      <c r="AD8" s="112" t="s">
        <v>64</v>
      </c>
      <c r="AE8" s="105"/>
      <c r="AF8" s="105"/>
      <c r="AG8" s="105"/>
      <c r="AH8" s="105"/>
    </row>
    <row r="9" spans="1:34" x14ac:dyDescent="0.25">
      <c r="A9" s="104" t="s">
        <v>69</v>
      </c>
      <c r="B9" s="105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8"/>
      <c r="R9" s="108"/>
      <c r="S9" s="108"/>
      <c r="T9" s="105"/>
      <c r="U9" s="105"/>
      <c r="V9" s="105"/>
      <c r="W9" s="105"/>
      <c r="X9" s="105"/>
      <c r="Y9" s="105"/>
      <c r="Z9" s="111"/>
      <c r="AA9" s="111"/>
      <c r="AB9" s="105"/>
      <c r="AC9" s="105"/>
      <c r="AD9" s="105"/>
      <c r="AE9" s="105"/>
      <c r="AF9" s="105"/>
      <c r="AG9" s="105"/>
      <c r="AH9" s="105"/>
    </row>
    <row r="10" spans="1:34" x14ac:dyDescent="0.25">
      <c r="A10" s="104" t="s">
        <v>70</v>
      </c>
      <c r="B10" s="105"/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8"/>
      <c r="R10" s="108"/>
      <c r="S10" s="108"/>
      <c r="T10" s="105"/>
      <c r="U10" s="105"/>
      <c r="V10" s="105"/>
      <c r="W10" s="105"/>
      <c r="X10" s="105"/>
      <c r="Y10" s="105"/>
      <c r="Z10" s="111"/>
      <c r="AA10" s="111"/>
      <c r="AB10" s="105"/>
      <c r="AC10" s="105"/>
      <c r="AD10" s="105"/>
      <c r="AE10" s="105"/>
      <c r="AF10" s="105"/>
      <c r="AG10" s="105"/>
      <c r="AH10" s="105"/>
    </row>
    <row r="11" spans="1:34" ht="13.5" x14ac:dyDescent="0.25">
      <c r="A11" s="105" t="s">
        <v>71</v>
      </c>
      <c r="B11" s="114"/>
      <c r="C11" s="115"/>
      <c r="D11" s="116" t="str">
        <f>CONCATENATE(AA5," ",AB5," ",AC5," ",AD5)</f>
        <v xml:space="preserve">Prehľad rozpočtových nákladov v EUR  </v>
      </c>
      <c r="E11" s="108"/>
      <c r="F11" s="105"/>
      <c r="G11" s="106"/>
      <c r="H11" s="106"/>
      <c r="I11" s="106"/>
      <c r="J11" s="106"/>
      <c r="K11" s="107"/>
      <c r="L11" s="107"/>
      <c r="M11" s="108"/>
      <c r="N11" s="108"/>
      <c r="O11" s="105"/>
      <c r="P11" s="105"/>
      <c r="Q11" s="108"/>
      <c r="R11" s="108"/>
      <c r="S11" s="108"/>
      <c r="T11" s="105"/>
      <c r="U11" s="105"/>
      <c r="V11" s="105"/>
      <c r="W11" s="105"/>
      <c r="X11" s="105"/>
      <c r="Y11" s="105"/>
      <c r="Z11" s="111"/>
      <c r="AA11" s="111"/>
      <c r="AB11" s="105"/>
      <c r="AC11" s="105"/>
      <c r="AD11" s="105"/>
      <c r="AE11" s="105"/>
      <c r="AF11" s="105"/>
      <c r="AG11" s="105"/>
      <c r="AH11" s="105"/>
    </row>
    <row r="12" spans="1:34" x14ac:dyDescent="0.25">
      <c r="A12" s="117" t="s">
        <v>72</v>
      </c>
      <c r="B12" s="117" t="s">
        <v>73</v>
      </c>
      <c r="C12" s="117" t="s">
        <v>74</v>
      </c>
      <c r="D12" s="117" t="s">
        <v>75</v>
      </c>
      <c r="E12" s="117" t="s">
        <v>11</v>
      </c>
      <c r="F12" s="117" t="s">
        <v>76</v>
      </c>
      <c r="G12" s="117" t="s">
        <v>77</v>
      </c>
      <c r="H12" s="117" t="s">
        <v>78</v>
      </c>
      <c r="I12" s="117" t="s">
        <v>79</v>
      </c>
      <c r="J12" s="117" t="s">
        <v>7</v>
      </c>
      <c r="K12" s="118" t="s">
        <v>80</v>
      </c>
      <c r="L12" s="119"/>
      <c r="M12" s="120" t="s">
        <v>81</v>
      </c>
      <c r="N12" s="119"/>
      <c r="O12" s="117" t="s">
        <v>82</v>
      </c>
      <c r="P12" s="121" t="s">
        <v>83</v>
      </c>
      <c r="Q12" s="122" t="s">
        <v>11</v>
      </c>
      <c r="R12" s="122" t="s">
        <v>11</v>
      </c>
      <c r="S12" s="121" t="s">
        <v>11</v>
      </c>
      <c r="T12" s="123" t="s">
        <v>84</v>
      </c>
      <c r="U12" s="123" t="s">
        <v>85</v>
      </c>
      <c r="V12" s="123" t="s">
        <v>86</v>
      </c>
      <c r="W12" s="124" t="s">
        <v>87</v>
      </c>
      <c r="X12" s="124" t="s">
        <v>88</v>
      </c>
      <c r="Y12" s="124" t="s">
        <v>89</v>
      </c>
      <c r="Z12" s="125" t="s">
        <v>90</v>
      </c>
      <c r="AA12" s="125" t="s">
        <v>91</v>
      </c>
      <c r="AB12" s="105"/>
      <c r="AC12" s="105"/>
      <c r="AD12" s="105"/>
      <c r="AE12" s="105"/>
      <c r="AF12" s="105"/>
      <c r="AG12" s="105"/>
      <c r="AH12" s="105"/>
    </row>
    <row r="13" spans="1:34" x14ac:dyDescent="0.25">
      <c r="A13" s="126" t="s">
        <v>92</v>
      </c>
      <c r="B13" s="126" t="s">
        <v>93</v>
      </c>
      <c r="C13" s="127"/>
      <c r="D13" s="126" t="s">
        <v>94</v>
      </c>
      <c r="E13" s="126" t="s">
        <v>95</v>
      </c>
      <c r="F13" s="126" t="s">
        <v>96</v>
      </c>
      <c r="G13" s="126" t="s">
        <v>97</v>
      </c>
      <c r="H13" s="126"/>
      <c r="I13" s="126" t="s">
        <v>98</v>
      </c>
      <c r="J13" s="126"/>
      <c r="K13" s="126" t="s">
        <v>77</v>
      </c>
      <c r="L13" s="126" t="s">
        <v>7</v>
      </c>
      <c r="M13" s="128" t="s">
        <v>77</v>
      </c>
      <c r="N13" s="126" t="s">
        <v>7</v>
      </c>
      <c r="O13" s="126" t="s">
        <v>99</v>
      </c>
      <c r="P13" s="129"/>
      <c r="Q13" s="130" t="s">
        <v>100</v>
      </c>
      <c r="R13" s="130" t="s">
        <v>101</v>
      </c>
      <c r="S13" s="129" t="s">
        <v>102</v>
      </c>
      <c r="T13" s="123" t="s">
        <v>103</v>
      </c>
      <c r="U13" s="123" t="s">
        <v>104</v>
      </c>
      <c r="V13" s="123" t="s">
        <v>105</v>
      </c>
      <c r="W13" s="108"/>
      <c r="X13" s="105"/>
      <c r="Y13" s="105"/>
      <c r="Z13" s="125" t="s">
        <v>106</v>
      </c>
      <c r="AA13" s="125" t="s">
        <v>92</v>
      </c>
      <c r="AB13" s="105"/>
      <c r="AC13" s="105"/>
      <c r="AD13" s="105"/>
      <c r="AE13" s="105"/>
      <c r="AF13" s="105"/>
      <c r="AG13" s="105"/>
      <c r="AH13" s="105"/>
    </row>
    <row r="14" spans="1:34" x14ac:dyDescent="0.25">
      <c r="A14" s="131">
        <v>1</v>
      </c>
      <c r="B14" s="132" t="s">
        <v>107</v>
      </c>
      <c r="C14" s="133" t="s">
        <v>108</v>
      </c>
      <c r="D14" s="134" t="s">
        <v>109</v>
      </c>
      <c r="E14" s="135">
        <v>685</v>
      </c>
      <c r="F14" s="136" t="s">
        <v>110</v>
      </c>
      <c r="G14" s="135">
        <v>6.65</v>
      </c>
    </row>
    <row r="15" spans="1:34" x14ac:dyDescent="0.25">
      <c r="A15" s="131">
        <v>2</v>
      </c>
      <c r="B15" s="132" t="s">
        <v>111</v>
      </c>
      <c r="C15" s="133" t="s">
        <v>112</v>
      </c>
      <c r="D15" s="134" t="s">
        <v>113</v>
      </c>
      <c r="E15" s="135">
        <v>685</v>
      </c>
      <c r="F15" s="124" t="s">
        <v>110</v>
      </c>
      <c r="G15" s="135">
        <v>1.27</v>
      </c>
    </row>
    <row r="16" spans="1:34" x14ac:dyDescent="0.25">
      <c r="A16" s="131">
        <v>3</v>
      </c>
      <c r="B16" s="132" t="s">
        <v>114</v>
      </c>
      <c r="C16" s="133" t="s">
        <v>115</v>
      </c>
      <c r="D16" s="134" t="s">
        <v>116</v>
      </c>
      <c r="E16" s="135">
        <v>685</v>
      </c>
      <c r="F16" s="124" t="s">
        <v>110</v>
      </c>
      <c r="G16" s="135">
        <v>1.44</v>
      </c>
    </row>
    <row r="17" spans="1:34" x14ac:dyDescent="0.25">
      <c r="A17" s="131"/>
      <c r="F17" s="124"/>
      <c r="G17" s="135"/>
    </row>
    <row r="18" spans="1:34" x14ac:dyDescent="0.25">
      <c r="A18" s="131"/>
    </row>
    <row r="19" spans="1:34" x14ac:dyDescent="0.25">
      <c r="A19" s="131"/>
      <c r="F19" s="124"/>
      <c r="G19" s="135"/>
    </row>
    <row r="20" spans="1:34" s="137" customFormat="1" x14ac:dyDescent="0.25">
      <c r="A20" s="131"/>
      <c r="B20" s="132"/>
      <c r="C20" s="133"/>
      <c r="D20" s="134"/>
      <c r="E20" s="141"/>
      <c r="F20" s="142"/>
      <c r="G20" s="135"/>
      <c r="H20" s="105"/>
      <c r="K20" s="138"/>
      <c r="L20" s="138"/>
      <c r="M20" s="135"/>
      <c r="N20" s="135"/>
      <c r="O20" s="139"/>
      <c r="P20" s="139"/>
      <c r="Q20" s="135"/>
      <c r="R20" s="135"/>
      <c r="S20" s="135"/>
      <c r="T20" s="140"/>
      <c r="U20" s="140"/>
      <c r="V20" s="140"/>
      <c r="W20" s="135"/>
      <c r="X20" s="139"/>
      <c r="Y20" s="139"/>
      <c r="Z20" s="133"/>
      <c r="AA20" s="133"/>
      <c r="AB20" s="139"/>
      <c r="AC20" s="139"/>
      <c r="AD20" s="139"/>
      <c r="AE20" s="139"/>
      <c r="AF20" s="139"/>
      <c r="AG20" s="139"/>
      <c r="AH20" s="139"/>
    </row>
    <row r="21" spans="1:34" s="137" customFormat="1" x14ac:dyDescent="0.25">
      <c r="A21" s="131"/>
      <c r="B21" s="132"/>
      <c r="C21" s="133"/>
      <c r="D21" s="134"/>
      <c r="E21" s="141"/>
      <c r="F21" s="142"/>
      <c r="G21" s="135"/>
      <c r="H21" s="105"/>
      <c r="K21" s="138"/>
      <c r="L21" s="138"/>
      <c r="M21" s="135"/>
      <c r="N21" s="135"/>
      <c r="O21" s="139"/>
      <c r="P21" s="139"/>
      <c r="Q21" s="135"/>
      <c r="R21" s="135"/>
      <c r="S21" s="135"/>
      <c r="T21" s="140"/>
      <c r="U21" s="140"/>
      <c r="V21" s="140"/>
      <c r="W21" s="135"/>
      <c r="X21" s="139"/>
      <c r="Y21" s="139"/>
      <c r="Z21" s="133"/>
      <c r="AA21" s="133"/>
      <c r="AB21" s="139"/>
      <c r="AC21" s="139"/>
      <c r="AD21" s="139"/>
      <c r="AE21" s="139"/>
      <c r="AF21" s="139"/>
      <c r="AG21" s="139"/>
      <c r="AH21" s="139"/>
    </row>
    <row r="22" spans="1:34" s="137" customFormat="1" x14ac:dyDescent="0.25">
      <c r="A22" s="131"/>
      <c r="B22" s="132"/>
      <c r="C22" s="134"/>
      <c r="D22" s="143"/>
      <c r="E22" s="141"/>
      <c r="F22" s="144"/>
      <c r="G22" s="135"/>
      <c r="H22" s="105"/>
      <c r="K22" s="138"/>
      <c r="L22" s="138"/>
      <c r="M22" s="135"/>
      <c r="N22" s="135"/>
      <c r="O22" s="139"/>
      <c r="P22" s="139"/>
      <c r="Q22" s="135"/>
      <c r="R22" s="135"/>
      <c r="S22" s="135"/>
      <c r="T22" s="140"/>
      <c r="U22" s="140"/>
      <c r="V22" s="140"/>
      <c r="W22" s="135"/>
      <c r="X22" s="139"/>
      <c r="Y22" s="139"/>
      <c r="Z22" s="133"/>
      <c r="AA22" s="133"/>
      <c r="AB22" s="139"/>
      <c r="AC22" s="139"/>
      <c r="AD22" s="139"/>
      <c r="AE22" s="139"/>
      <c r="AF22" s="139"/>
      <c r="AG22" s="139"/>
      <c r="AH22" s="139"/>
    </row>
    <row r="23" spans="1:34" s="137" customFormat="1" x14ac:dyDescent="0.25">
      <c r="A23" s="131"/>
      <c r="B23" s="132"/>
      <c r="C23" s="134"/>
      <c r="D23" s="143"/>
      <c r="E23" s="141"/>
      <c r="F23" s="144"/>
      <c r="G23" s="135"/>
      <c r="H23" s="105"/>
      <c r="K23" s="138"/>
      <c r="L23" s="138"/>
      <c r="M23" s="135"/>
      <c r="N23" s="135"/>
      <c r="O23" s="139"/>
      <c r="P23" s="139"/>
      <c r="Q23" s="135"/>
      <c r="R23" s="135"/>
      <c r="S23" s="135"/>
      <c r="T23" s="140"/>
      <c r="U23" s="140"/>
      <c r="V23" s="140"/>
      <c r="W23" s="135"/>
      <c r="X23" s="139"/>
      <c r="Y23" s="139"/>
      <c r="Z23" s="133"/>
      <c r="AA23" s="133"/>
      <c r="AB23" s="139"/>
      <c r="AC23" s="139"/>
      <c r="AD23" s="139"/>
      <c r="AE23" s="139"/>
      <c r="AF23" s="139"/>
      <c r="AG23" s="139"/>
      <c r="AH23" s="139"/>
    </row>
    <row r="24" spans="1:34" s="137" customFormat="1" x14ac:dyDescent="0.25">
      <c r="A24" s="131"/>
      <c r="B24" s="132"/>
      <c r="C24" s="134"/>
      <c r="D24" s="143"/>
      <c r="E24" s="141"/>
      <c r="F24" s="144"/>
      <c r="G24" s="135"/>
      <c r="H24" s="105"/>
      <c r="K24" s="138"/>
      <c r="L24" s="138"/>
      <c r="M24" s="135"/>
      <c r="N24" s="135"/>
      <c r="O24" s="139"/>
      <c r="P24" s="139"/>
      <c r="Q24" s="135"/>
      <c r="R24" s="135"/>
      <c r="S24" s="135"/>
      <c r="T24" s="140"/>
      <c r="U24" s="140"/>
      <c r="V24" s="140"/>
      <c r="W24" s="135"/>
      <c r="X24" s="139"/>
      <c r="Y24" s="139"/>
      <c r="Z24" s="133"/>
      <c r="AA24" s="133"/>
      <c r="AB24" s="139"/>
      <c r="AC24" s="139"/>
      <c r="AD24" s="139"/>
      <c r="AE24" s="139"/>
      <c r="AF24" s="139"/>
      <c r="AG24" s="139"/>
      <c r="AH24" s="139"/>
    </row>
    <row r="25" spans="1:34" s="137" customFormat="1" x14ac:dyDescent="0.25">
      <c r="A25" s="131"/>
      <c r="B25" s="132"/>
      <c r="C25" s="134"/>
      <c r="D25" s="143"/>
      <c r="E25" s="141"/>
      <c r="F25" s="144"/>
      <c r="G25" s="145"/>
      <c r="H25" s="105"/>
      <c r="K25" s="138"/>
      <c r="L25" s="138"/>
      <c r="M25" s="135"/>
      <c r="N25" s="135"/>
      <c r="O25" s="139"/>
      <c r="P25" s="139"/>
      <c r="Q25" s="135"/>
      <c r="R25" s="135"/>
      <c r="S25" s="135"/>
      <c r="T25" s="140"/>
      <c r="U25" s="140"/>
      <c r="V25" s="140"/>
      <c r="W25" s="135"/>
      <c r="X25" s="139"/>
      <c r="Y25" s="139"/>
      <c r="Z25" s="133"/>
      <c r="AA25" s="133"/>
      <c r="AB25" s="139"/>
      <c r="AC25" s="139"/>
      <c r="AD25" s="139"/>
      <c r="AE25" s="139"/>
      <c r="AF25" s="139"/>
      <c r="AG25" s="139"/>
      <c r="AH25" s="139"/>
    </row>
    <row r="26" spans="1:34" s="137" customFormat="1" x14ac:dyDescent="0.25">
      <c r="A26" s="131"/>
      <c r="B26" s="132"/>
      <c r="C26" s="134"/>
      <c r="D26" s="143"/>
      <c r="E26" s="141"/>
      <c r="F26" s="144"/>
      <c r="G26" s="135"/>
      <c r="H26" s="105"/>
      <c r="K26" s="138"/>
      <c r="L26" s="138"/>
      <c r="M26" s="135"/>
      <c r="N26" s="135"/>
      <c r="O26" s="139"/>
      <c r="P26" s="139"/>
      <c r="Q26" s="135"/>
      <c r="R26" s="135"/>
      <c r="S26" s="135"/>
      <c r="T26" s="140"/>
      <c r="U26" s="140"/>
      <c r="V26" s="140"/>
      <c r="W26" s="135"/>
      <c r="X26" s="139"/>
      <c r="Y26" s="139"/>
      <c r="Z26" s="133"/>
      <c r="AA26" s="133"/>
      <c r="AB26" s="139"/>
      <c r="AC26" s="139"/>
      <c r="AD26" s="139"/>
      <c r="AE26" s="139"/>
      <c r="AF26" s="139"/>
      <c r="AG26" s="139"/>
      <c r="AH26" s="139"/>
    </row>
    <row r="27" spans="1:34" s="137" customFormat="1" x14ac:dyDescent="0.25">
      <c r="A27" s="131"/>
      <c r="B27" s="132"/>
      <c r="C27" s="134"/>
      <c r="D27" s="143"/>
      <c r="E27" s="141"/>
      <c r="F27" s="144"/>
      <c r="G27" s="135"/>
      <c r="H27" s="105"/>
      <c r="K27" s="138"/>
      <c r="L27" s="138"/>
      <c r="M27" s="135"/>
      <c r="N27" s="135"/>
      <c r="O27" s="139"/>
      <c r="P27" s="139"/>
      <c r="Q27" s="135"/>
      <c r="R27" s="135"/>
      <c r="S27" s="135"/>
      <c r="T27" s="140"/>
      <c r="U27" s="140"/>
      <c r="V27" s="140"/>
      <c r="W27" s="135"/>
      <c r="X27" s="139"/>
      <c r="Y27" s="139"/>
      <c r="Z27" s="133"/>
      <c r="AA27" s="133"/>
      <c r="AB27" s="139"/>
      <c r="AC27" s="139"/>
      <c r="AD27" s="139"/>
      <c r="AE27" s="139"/>
      <c r="AF27" s="139"/>
      <c r="AG27" s="139"/>
      <c r="AH27" s="139"/>
    </row>
    <row r="28" spans="1:34" s="137" customFormat="1" x14ac:dyDescent="0.25">
      <c r="A28" s="131"/>
      <c r="B28" s="132"/>
      <c r="C28" s="134"/>
      <c r="D28" s="143"/>
      <c r="E28" s="141"/>
      <c r="F28" s="144"/>
      <c r="G28" s="135"/>
      <c r="H28" s="105"/>
      <c r="K28" s="138"/>
      <c r="L28" s="138"/>
      <c r="M28" s="135"/>
      <c r="N28" s="135"/>
      <c r="O28" s="139"/>
      <c r="P28" s="139"/>
      <c r="Q28" s="135"/>
      <c r="R28" s="135"/>
      <c r="S28" s="135"/>
      <c r="T28" s="140"/>
      <c r="U28" s="140"/>
      <c r="V28" s="140"/>
      <c r="W28" s="135"/>
      <c r="X28" s="139"/>
      <c r="Y28" s="139"/>
      <c r="Z28" s="133"/>
      <c r="AA28" s="133"/>
      <c r="AB28" s="139"/>
      <c r="AC28" s="139"/>
      <c r="AD28" s="139"/>
      <c r="AE28" s="139"/>
      <c r="AF28" s="139"/>
      <c r="AG28" s="139"/>
      <c r="AH28" s="139"/>
    </row>
    <row r="29" spans="1:34" s="137" customFormat="1" x14ac:dyDescent="0.25">
      <c r="A29" s="131"/>
      <c r="B29" s="132"/>
      <c r="C29" s="134"/>
      <c r="D29" s="143"/>
      <c r="E29" s="141"/>
      <c r="F29" s="144"/>
      <c r="G29" s="135"/>
      <c r="H29" s="105"/>
      <c r="K29" s="138"/>
      <c r="L29" s="138"/>
      <c r="M29" s="135"/>
      <c r="N29" s="135"/>
      <c r="O29" s="139"/>
      <c r="P29" s="139"/>
      <c r="Q29" s="135"/>
      <c r="R29" s="135"/>
      <c r="S29" s="135"/>
      <c r="T29" s="140"/>
      <c r="U29" s="140"/>
      <c r="V29" s="140"/>
      <c r="W29" s="135"/>
      <c r="X29" s="139"/>
      <c r="Y29" s="139"/>
      <c r="Z29" s="133"/>
      <c r="AA29" s="133"/>
      <c r="AB29" s="139"/>
      <c r="AC29" s="139"/>
      <c r="AD29" s="139"/>
      <c r="AE29" s="139"/>
      <c r="AF29" s="139"/>
      <c r="AG29" s="139"/>
      <c r="AH29" s="139"/>
    </row>
    <row r="30" spans="1:34" s="137" customFormat="1" x14ac:dyDescent="0.25">
      <c r="A30" s="131"/>
      <c r="B30" s="132"/>
      <c r="C30" s="134"/>
      <c r="D30" s="143"/>
      <c r="E30" s="141"/>
      <c r="F30" s="144"/>
      <c r="G30" s="135"/>
      <c r="H30" s="105"/>
      <c r="K30" s="138"/>
      <c r="L30" s="138"/>
      <c r="M30" s="135"/>
      <c r="N30" s="135"/>
      <c r="O30" s="139"/>
      <c r="P30" s="139"/>
      <c r="Q30" s="135"/>
      <c r="R30" s="135"/>
      <c r="S30" s="135"/>
      <c r="T30" s="140"/>
      <c r="U30" s="140"/>
      <c r="V30" s="140"/>
      <c r="W30" s="135"/>
      <c r="X30" s="139"/>
      <c r="Y30" s="139"/>
      <c r="Z30" s="133"/>
      <c r="AA30" s="133"/>
      <c r="AB30" s="139"/>
      <c r="AC30" s="139"/>
      <c r="AD30" s="139"/>
      <c r="AE30" s="139"/>
      <c r="AF30" s="139"/>
      <c r="AG30" s="139"/>
      <c r="AH30" s="139"/>
    </row>
    <row r="31" spans="1:34" s="137" customFormat="1" x14ac:dyDescent="0.25">
      <c r="A31" s="131"/>
      <c r="B31" s="132"/>
      <c r="C31" s="133"/>
      <c r="D31" s="134"/>
      <c r="E31" s="141"/>
      <c r="F31" s="144"/>
      <c r="G31" s="135"/>
      <c r="H31" s="105"/>
      <c r="K31" s="138"/>
      <c r="L31" s="138"/>
      <c r="M31" s="135"/>
      <c r="N31" s="135"/>
      <c r="O31" s="139"/>
      <c r="P31" s="139"/>
      <c r="Q31" s="135"/>
      <c r="R31" s="135"/>
      <c r="S31" s="135"/>
      <c r="T31" s="140"/>
      <c r="U31" s="140"/>
      <c r="V31" s="140"/>
      <c r="W31" s="135"/>
      <c r="X31" s="139"/>
      <c r="Y31" s="139"/>
      <c r="Z31" s="133"/>
      <c r="AA31" s="133"/>
      <c r="AB31" s="139"/>
      <c r="AC31" s="139"/>
      <c r="AD31" s="139"/>
      <c r="AE31" s="139"/>
      <c r="AF31" s="139"/>
      <c r="AG31" s="139"/>
      <c r="AH31" s="139"/>
    </row>
    <row r="32" spans="1:34" s="137" customFormat="1" x14ac:dyDescent="0.25">
      <c r="A32" s="131"/>
      <c r="B32" s="132"/>
      <c r="C32" s="133"/>
      <c r="D32" s="134"/>
      <c r="E32" s="141"/>
      <c r="F32" s="144"/>
      <c r="G32" s="135"/>
      <c r="H32" s="105"/>
      <c r="K32" s="138"/>
      <c r="L32" s="138"/>
      <c r="M32" s="135"/>
      <c r="N32" s="135"/>
      <c r="O32" s="139"/>
      <c r="P32" s="139"/>
      <c r="Q32" s="135"/>
      <c r="R32" s="135"/>
      <c r="S32" s="135"/>
      <c r="T32" s="140"/>
      <c r="U32" s="140"/>
      <c r="V32" s="140"/>
      <c r="W32" s="135"/>
      <c r="X32" s="139"/>
      <c r="Y32" s="139"/>
      <c r="Z32" s="133"/>
      <c r="AA32" s="133"/>
      <c r="AB32" s="139"/>
      <c r="AC32" s="139"/>
      <c r="AD32" s="139"/>
      <c r="AE32" s="139"/>
      <c r="AF32" s="139"/>
      <c r="AG32" s="139"/>
      <c r="AH32" s="139"/>
    </row>
    <row r="33" spans="1:34" s="137" customFormat="1" x14ac:dyDescent="0.25">
      <c r="A33" s="131"/>
      <c r="B33" s="132"/>
      <c r="C33" s="133"/>
      <c r="D33" s="134"/>
      <c r="E33" s="141"/>
      <c r="F33" s="144"/>
      <c r="G33" s="135"/>
      <c r="H33" s="105"/>
      <c r="K33" s="138"/>
      <c r="L33" s="138"/>
      <c r="M33" s="135"/>
      <c r="N33" s="135"/>
      <c r="O33" s="139"/>
      <c r="P33" s="139"/>
      <c r="Q33" s="135"/>
      <c r="R33" s="135"/>
      <c r="S33" s="135"/>
      <c r="T33" s="140"/>
      <c r="U33" s="140"/>
      <c r="V33" s="140"/>
      <c r="W33" s="135"/>
      <c r="X33" s="139"/>
      <c r="Y33" s="139"/>
      <c r="Z33" s="133"/>
      <c r="AA33" s="133"/>
      <c r="AB33" s="139"/>
      <c r="AC33" s="139"/>
      <c r="AD33" s="139"/>
      <c r="AE33" s="139"/>
      <c r="AF33" s="139"/>
      <c r="AG33" s="139"/>
      <c r="AH33" s="139"/>
    </row>
    <row r="34" spans="1:34" s="137" customFormat="1" x14ac:dyDescent="0.25">
      <c r="A34" s="131"/>
      <c r="B34" s="132"/>
      <c r="C34" s="133"/>
      <c r="D34" s="134"/>
      <c r="E34" s="141"/>
      <c r="F34" s="144"/>
      <c r="G34" s="135"/>
      <c r="H34" s="105"/>
      <c r="K34" s="138"/>
      <c r="L34" s="138"/>
      <c r="M34" s="135"/>
      <c r="N34" s="135"/>
      <c r="O34" s="139"/>
      <c r="P34" s="139"/>
      <c r="Q34" s="135"/>
      <c r="R34" s="135"/>
      <c r="S34" s="135"/>
      <c r="T34" s="140"/>
      <c r="U34" s="140"/>
      <c r="V34" s="140"/>
      <c r="W34" s="135"/>
      <c r="X34" s="139"/>
      <c r="Y34" s="139"/>
      <c r="Z34" s="133"/>
      <c r="AA34" s="133"/>
      <c r="AB34" s="139"/>
      <c r="AC34" s="139"/>
      <c r="AD34" s="139"/>
      <c r="AE34" s="139"/>
      <c r="AF34" s="139"/>
      <c r="AG34" s="139"/>
      <c r="AH34" s="139"/>
    </row>
    <row r="35" spans="1:34" s="137" customFormat="1" x14ac:dyDescent="0.25">
      <c r="A35" s="131"/>
      <c r="B35" s="132"/>
      <c r="C35" s="133"/>
      <c r="D35" s="134"/>
      <c r="E35" s="141"/>
      <c r="F35" s="144"/>
      <c r="G35" s="135"/>
      <c r="H35" s="105"/>
      <c r="K35" s="138"/>
      <c r="L35" s="138"/>
      <c r="M35" s="135"/>
      <c r="N35" s="135"/>
      <c r="O35" s="139"/>
      <c r="P35" s="139"/>
      <c r="Q35" s="135"/>
      <c r="R35" s="135"/>
      <c r="S35" s="135"/>
      <c r="T35" s="140"/>
      <c r="U35" s="140"/>
      <c r="V35" s="140"/>
      <c r="W35" s="135"/>
      <c r="X35" s="139"/>
      <c r="Y35" s="139"/>
      <c r="Z35" s="133"/>
      <c r="AA35" s="133"/>
      <c r="AB35" s="139"/>
      <c r="AC35" s="139"/>
      <c r="AD35" s="139"/>
      <c r="AE35" s="139"/>
      <c r="AF35" s="139"/>
      <c r="AG35" s="139"/>
      <c r="AH35" s="139"/>
    </row>
    <row r="36" spans="1:34" s="137" customFormat="1" x14ac:dyDescent="0.25">
      <c r="A36" s="131"/>
      <c r="B36" s="132"/>
      <c r="C36" s="133"/>
      <c r="D36" s="134"/>
      <c r="E36" s="141"/>
      <c r="F36" s="144"/>
      <c r="G36" s="135"/>
      <c r="H36" s="105"/>
      <c r="K36" s="138"/>
      <c r="L36" s="138"/>
      <c r="M36" s="135"/>
      <c r="N36" s="135"/>
      <c r="O36" s="139"/>
      <c r="P36" s="139"/>
      <c r="Q36" s="135"/>
      <c r="R36" s="135"/>
      <c r="S36" s="135"/>
      <c r="T36" s="140"/>
      <c r="U36" s="140"/>
      <c r="V36" s="140"/>
      <c r="W36" s="135"/>
      <c r="X36" s="139"/>
      <c r="Y36" s="139"/>
      <c r="Z36" s="133"/>
      <c r="AA36" s="133"/>
      <c r="AB36" s="139"/>
      <c r="AC36" s="139"/>
      <c r="AD36" s="139"/>
      <c r="AE36" s="139"/>
      <c r="AF36" s="139"/>
      <c r="AG36" s="139"/>
      <c r="AH36" s="139"/>
    </row>
    <row r="37" spans="1:34" s="137" customFormat="1" x14ac:dyDescent="0.25">
      <c r="A37" s="131"/>
      <c r="B37" s="132"/>
      <c r="C37" s="133"/>
      <c r="D37" s="134"/>
      <c r="E37" s="141"/>
      <c r="F37" s="144"/>
      <c r="G37" s="135"/>
      <c r="H37" s="105"/>
      <c r="K37" s="138"/>
      <c r="L37" s="138"/>
      <c r="M37" s="135"/>
      <c r="N37" s="135"/>
      <c r="O37" s="139"/>
      <c r="P37" s="139"/>
      <c r="Q37" s="135"/>
      <c r="R37" s="135"/>
      <c r="S37" s="135"/>
      <c r="T37" s="140"/>
      <c r="U37" s="140"/>
      <c r="V37" s="140"/>
      <c r="W37" s="135"/>
      <c r="X37" s="139"/>
      <c r="Y37" s="139"/>
      <c r="Z37" s="133"/>
      <c r="AA37" s="133"/>
      <c r="AB37" s="139"/>
      <c r="AC37" s="139"/>
      <c r="AD37" s="139"/>
      <c r="AE37" s="139"/>
      <c r="AF37" s="139"/>
      <c r="AG37" s="139"/>
      <c r="AH37" s="139"/>
    </row>
    <row r="38" spans="1:34" s="137" customFormat="1" x14ac:dyDescent="0.25">
      <c r="A38" s="131"/>
      <c r="B38" s="132"/>
      <c r="C38" s="133"/>
      <c r="D38" s="134"/>
      <c r="E38" s="141"/>
      <c r="F38" s="144"/>
      <c r="G38" s="135"/>
      <c r="H38" s="105"/>
      <c r="K38" s="138"/>
      <c r="L38" s="138"/>
      <c r="M38" s="135"/>
      <c r="N38" s="135"/>
      <c r="O38" s="139"/>
      <c r="P38" s="139"/>
      <c r="Q38" s="135"/>
      <c r="R38" s="135"/>
      <c r="S38" s="135"/>
      <c r="T38" s="140"/>
      <c r="U38" s="140"/>
      <c r="V38" s="140"/>
      <c r="W38" s="135"/>
      <c r="X38" s="139"/>
      <c r="Y38" s="139"/>
      <c r="Z38" s="133"/>
      <c r="AA38" s="133"/>
      <c r="AB38" s="139"/>
      <c r="AC38" s="139"/>
      <c r="AD38" s="139"/>
      <c r="AE38" s="139"/>
      <c r="AF38" s="139"/>
      <c r="AG38" s="139"/>
      <c r="AH38" s="139"/>
    </row>
    <row r="39" spans="1:34" s="137" customFormat="1" x14ac:dyDescent="0.25">
      <c r="A39" s="131"/>
      <c r="B39" s="132"/>
      <c r="C39" s="133"/>
      <c r="D39" s="134"/>
      <c r="E39" s="141"/>
      <c r="F39" s="144"/>
      <c r="G39" s="135"/>
      <c r="H39" s="105"/>
      <c r="K39" s="138"/>
      <c r="L39" s="138"/>
      <c r="M39" s="135"/>
      <c r="N39" s="135"/>
      <c r="O39" s="139"/>
      <c r="P39" s="139"/>
      <c r="Q39" s="135"/>
      <c r="R39" s="135"/>
      <c r="S39" s="135"/>
      <c r="T39" s="140"/>
      <c r="U39" s="140"/>
      <c r="V39" s="140"/>
      <c r="W39" s="135"/>
      <c r="X39" s="139"/>
      <c r="Y39" s="139"/>
      <c r="Z39" s="133"/>
      <c r="AA39" s="133"/>
      <c r="AB39" s="139"/>
      <c r="AC39" s="139"/>
      <c r="AD39" s="139"/>
      <c r="AE39" s="139"/>
      <c r="AF39" s="139"/>
      <c r="AG39" s="139"/>
      <c r="AH39" s="139"/>
    </row>
    <row r="40" spans="1:34" s="137" customFormat="1" x14ac:dyDescent="0.25">
      <c r="A40" s="131"/>
      <c r="B40" s="132"/>
      <c r="C40" s="133"/>
      <c r="D40" s="134"/>
      <c r="E40" s="141"/>
      <c r="F40" s="144"/>
      <c r="G40" s="135"/>
      <c r="H40" s="105"/>
      <c r="K40" s="138"/>
      <c r="L40" s="138"/>
      <c r="M40" s="135"/>
      <c r="N40" s="135"/>
      <c r="O40" s="139"/>
      <c r="P40" s="139"/>
      <c r="Q40" s="135"/>
      <c r="R40" s="135"/>
      <c r="S40" s="135"/>
      <c r="T40" s="140"/>
      <c r="U40" s="140"/>
      <c r="V40" s="140"/>
      <c r="W40" s="135"/>
      <c r="X40" s="139"/>
      <c r="Y40" s="139"/>
      <c r="Z40" s="133"/>
      <c r="AA40" s="133"/>
      <c r="AB40" s="139"/>
      <c r="AC40" s="139"/>
      <c r="AD40" s="139"/>
      <c r="AE40" s="139"/>
      <c r="AF40" s="139"/>
      <c r="AG40" s="139"/>
      <c r="AH40" s="139"/>
    </row>
    <row r="41" spans="1:34" s="137" customFormat="1" x14ac:dyDescent="0.25">
      <c r="A41" s="131"/>
      <c r="B41" s="132"/>
      <c r="C41" s="133"/>
      <c r="D41" s="134"/>
      <c r="E41" s="141"/>
      <c r="F41" s="144"/>
      <c r="G41" s="135"/>
      <c r="H41" s="105"/>
      <c r="K41" s="138"/>
      <c r="L41" s="138"/>
      <c r="M41" s="135"/>
      <c r="N41" s="135"/>
      <c r="O41" s="139"/>
      <c r="P41" s="139"/>
      <c r="Q41" s="135"/>
      <c r="R41" s="135"/>
      <c r="S41" s="135"/>
      <c r="T41" s="140"/>
      <c r="U41" s="140"/>
      <c r="V41" s="140"/>
      <c r="W41" s="135"/>
      <c r="X41" s="139"/>
      <c r="Y41" s="139"/>
      <c r="Z41" s="133"/>
      <c r="AA41" s="133"/>
      <c r="AB41" s="139"/>
      <c r="AC41" s="139"/>
      <c r="AD41" s="139"/>
      <c r="AE41" s="139"/>
      <c r="AF41" s="139"/>
      <c r="AG41" s="139"/>
      <c r="AH41" s="139"/>
    </row>
    <row r="42" spans="1:34" s="137" customFormat="1" x14ac:dyDescent="0.25">
      <c r="A42" s="131"/>
      <c r="B42" s="132"/>
      <c r="C42" s="133"/>
      <c r="D42" s="134"/>
      <c r="E42" s="141"/>
      <c r="F42" s="144"/>
      <c r="G42" s="135"/>
      <c r="H42" s="105"/>
      <c r="K42" s="138"/>
      <c r="L42" s="138"/>
      <c r="M42" s="135"/>
      <c r="N42" s="135"/>
      <c r="O42" s="139"/>
      <c r="P42" s="139"/>
      <c r="Q42" s="135"/>
      <c r="R42" s="135"/>
      <c r="S42" s="135"/>
      <c r="T42" s="140"/>
      <c r="U42" s="140"/>
      <c r="V42" s="140"/>
      <c r="W42" s="135"/>
      <c r="X42" s="139"/>
      <c r="Y42" s="139"/>
      <c r="Z42" s="133"/>
      <c r="AA42" s="133"/>
      <c r="AB42" s="139"/>
      <c r="AC42" s="139"/>
      <c r="AD42" s="139"/>
      <c r="AE42" s="139"/>
      <c r="AF42" s="139"/>
      <c r="AG42" s="139"/>
      <c r="AH42" s="139"/>
    </row>
    <row r="43" spans="1:34" s="137" customFormat="1" x14ac:dyDescent="0.25">
      <c r="A43" s="131"/>
      <c r="B43" s="132"/>
      <c r="C43" s="133"/>
      <c r="D43" s="134"/>
      <c r="E43" s="141"/>
      <c r="F43" s="144"/>
      <c r="G43" s="135"/>
      <c r="H43" s="105"/>
      <c r="K43" s="138"/>
      <c r="L43" s="138"/>
      <c r="M43" s="135"/>
      <c r="N43" s="135"/>
      <c r="O43" s="139"/>
      <c r="P43" s="139"/>
      <c r="Q43" s="135"/>
      <c r="R43" s="135"/>
      <c r="S43" s="135"/>
      <c r="T43" s="140"/>
      <c r="U43" s="140"/>
      <c r="V43" s="140"/>
      <c r="W43" s="135"/>
      <c r="X43" s="139"/>
      <c r="Y43" s="139"/>
      <c r="Z43" s="133"/>
      <c r="AA43" s="133"/>
      <c r="AB43" s="139"/>
      <c r="AC43" s="139"/>
      <c r="AD43" s="139"/>
      <c r="AE43" s="139"/>
      <c r="AF43" s="139"/>
      <c r="AG43" s="139"/>
      <c r="AH43" s="139"/>
    </row>
    <row r="44" spans="1:34" s="137" customFormat="1" x14ac:dyDescent="0.25">
      <c r="A44" s="131"/>
      <c r="B44" s="132"/>
      <c r="C44" s="133"/>
      <c r="D44" s="134"/>
      <c r="E44" s="141"/>
      <c r="F44" s="144"/>
      <c r="G44" s="135"/>
      <c r="H44" s="105"/>
      <c r="K44" s="138"/>
      <c r="L44" s="138"/>
      <c r="M44" s="135"/>
      <c r="N44" s="135"/>
      <c r="O44" s="139"/>
      <c r="P44" s="139"/>
      <c r="Q44" s="135"/>
      <c r="R44" s="135"/>
      <c r="S44" s="135"/>
      <c r="T44" s="140"/>
      <c r="U44" s="140"/>
      <c r="V44" s="140"/>
      <c r="W44" s="135"/>
      <c r="X44" s="139"/>
      <c r="Y44" s="139"/>
      <c r="Z44" s="133"/>
      <c r="AA44" s="133"/>
      <c r="AB44" s="139"/>
      <c r="AC44" s="139"/>
      <c r="AD44" s="139"/>
      <c r="AE44" s="139"/>
      <c r="AF44" s="139"/>
      <c r="AG44" s="139"/>
      <c r="AH44" s="139"/>
    </row>
    <row r="45" spans="1:34" s="137" customFormat="1" x14ac:dyDescent="0.25">
      <c r="A45" s="146"/>
      <c r="B45" s="132"/>
      <c r="C45" s="133"/>
      <c r="D45" s="134"/>
      <c r="E45" s="141"/>
      <c r="F45" s="144"/>
      <c r="G45" s="135"/>
      <c r="H45" s="105"/>
      <c r="K45" s="138"/>
      <c r="L45" s="138"/>
      <c r="M45" s="135"/>
      <c r="N45" s="135"/>
      <c r="O45" s="139"/>
      <c r="P45" s="139"/>
      <c r="Q45" s="135"/>
      <c r="R45" s="135"/>
      <c r="S45" s="135"/>
      <c r="T45" s="140"/>
      <c r="U45" s="140"/>
      <c r="V45" s="140"/>
      <c r="W45" s="135"/>
      <c r="X45" s="139"/>
      <c r="Y45" s="139"/>
      <c r="Z45" s="133"/>
      <c r="AA45" s="133"/>
      <c r="AB45" s="139"/>
      <c r="AC45" s="139"/>
      <c r="AD45" s="139"/>
      <c r="AE45" s="139"/>
      <c r="AF45" s="139"/>
      <c r="AG45" s="139"/>
      <c r="AH45" s="139"/>
    </row>
    <row r="46" spans="1:34" s="137" customFormat="1" x14ac:dyDescent="0.25">
      <c r="A46" s="146"/>
      <c r="B46" s="132"/>
      <c r="C46" s="133"/>
      <c r="D46" s="134"/>
      <c r="E46" s="141"/>
      <c r="F46" s="144"/>
      <c r="G46" s="135"/>
      <c r="H46" s="105"/>
      <c r="K46" s="138"/>
      <c r="L46" s="138"/>
      <c r="M46" s="135"/>
      <c r="N46" s="135"/>
      <c r="O46" s="139"/>
      <c r="P46" s="139"/>
      <c r="Q46" s="135"/>
      <c r="R46" s="135"/>
      <c r="S46" s="135"/>
      <c r="T46" s="140"/>
      <c r="U46" s="140"/>
      <c r="V46" s="140"/>
      <c r="W46" s="135"/>
      <c r="X46" s="139"/>
      <c r="Y46" s="139"/>
      <c r="Z46" s="133"/>
      <c r="AA46" s="133"/>
      <c r="AB46" s="139"/>
      <c r="AC46" s="139"/>
      <c r="AD46" s="139"/>
      <c r="AE46" s="139"/>
      <c r="AF46" s="139"/>
      <c r="AG46" s="139"/>
      <c r="AH46" s="139"/>
    </row>
    <row r="47" spans="1:34" s="137" customFormat="1" x14ac:dyDescent="0.25">
      <c r="A47" s="146"/>
      <c r="B47" s="132"/>
      <c r="C47" s="133"/>
      <c r="D47" s="134"/>
      <c r="E47" s="141"/>
      <c r="F47" s="144"/>
      <c r="G47" s="135"/>
      <c r="H47" s="105"/>
      <c r="K47" s="138"/>
      <c r="L47" s="138"/>
      <c r="M47" s="135"/>
      <c r="N47" s="135"/>
      <c r="O47" s="139"/>
      <c r="P47" s="139"/>
      <c r="Q47" s="135"/>
      <c r="R47" s="135"/>
      <c r="S47" s="135"/>
      <c r="T47" s="140"/>
      <c r="U47" s="140"/>
      <c r="V47" s="140"/>
      <c r="W47" s="135"/>
      <c r="X47" s="139"/>
      <c r="Y47" s="139"/>
      <c r="Z47" s="133"/>
      <c r="AA47" s="133"/>
      <c r="AB47" s="139"/>
      <c r="AC47" s="139"/>
      <c r="AD47" s="139"/>
      <c r="AE47" s="139"/>
      <c r="AF47" s="139"/>
      <c r="AG47" s="139"/>
      <c r="AH47" s="139"/>
    </row>
    <row r="48" spans="1:34" s="137" customFormat="1" x14ac:dyDescent="0.25">
      <c r="A48" s="146"/>
      <c r="B48" s="132"/>
      <c r="C48" s="133"/>
      <c r="D48" s="134"/>
      <c r="E48" s="141"/>
      <c r="F48" s="144"/>
      <c r="G48" s="135"/>
      <c r="H48" s="105"/>
      <c r="K48" s="138"/>
      <c r="L48" s="138"/>
      <c r="M48" s="135"/>
      <c r="N48" s="135"/>
      <c r="O48" s="139"/>
      <c r="P48" s="139"/>
      <c r="Q48" s="135"/>
      <c r="R48" s="135"/>
      <c r="S48" s="135"/>
      <c r="T48" s="140"/>
      <c r="U48" s="140"/>
      <c r="V48" s="140"/>
      <c r="W48" s="135"/>
      <c r="X48" s="139"/>
      <c r="Y48" s="139"/>
      <c r="Z48" s="133"/>
      <c r="AA48" s="133"/>
      <c r="AB48" s="139"/>
      <c r="AC48" s="139"/>
      <c r="AD48" s="139"/>
      <c r="AE48" s="139"/>
      <c r="AF48" s="139"/>
      <c r="AG48" s="139"/>
      <c r="AH48" s="139"/>
    </row>
    <row r="49" spans="1:34" s="137" customFormat="1" x14ac:dyDescent="0.25">
      <c r="A49" s="146"/>
      <c r="B49" s="132"/>
      <c r="C49" s="133"/>
      <c r="D49" s="134"/>
      <c r="E49" s="141"/>
      <c r="F49" s="144"/>
      <c r="G49" s="135"/>
      <c r="H49" s="105"/>
      <c r="K49" s="138"/>
      <c r="L49" s="138"/>
      <c r="M49" s="135"/>
      <c r="N49" s="135"/>
      <c r="O49" s="139"/>
      <c r="P49" s="139"/>
      <c r="Q49" s="135"/>
      <c r="R49" s="135"/>
      <c r="S49" s="135"/>
      <c r="T49" s="140"/>
      <c r="U49" s="140"/>
      <c r="V49" s="140"/>
      <c r="W49" s="135"/>
      <c r="X49" s="139"/>
      <c r="Y49" s="139"/>
      <c r="Z49" s="133"/>
      <c r="AA49" s="133"/>
      <c r="AB49" s="139"/>
      <c r="AC49" s="139"/>
      <c r="AD49" s="139"/>
      <c r="AE49" s="139"/>
      <c r="AF49" s="139"/>
      <c r="AG49" s="139"/>
      <c r="AH49" s="139"/>
    </row>
    <row r="50" spans="1:34" s="137" customFormat="1" x14ac:dyDescent="0.25">
      <c r="A50" s="146"/>
      <c r="B50" s="132"/>
      <c r="C50" s="133"/>
      <c r="D50" s="134"/>
      <c r="E50" s="141"/>
      <c r="F50" s="144"/>
      <c r="G50" s="135"/>
      <c r="H50" s="105"/>
      <c r="K50" s="138"/>
      <c r="L50" s="138"/>
      <c r="M50" s="135"/>
      <c r="N50" s="135"/>
      <c r="O50" s="139"/>
      <c r="P50" s="139"/>
      <c r="Q50" s="135"/>
      <c r="R50" s="135"/>
      <c r="S50" s="135"/>
      <c r="T50" s="140"/>
      <c r="U50" s="140"/>
      <c r="V50" s="140"/>
      <c r="W50" s="135"/>
      <c r="X50" s="139"/>
      <c r="Y50" s="139"/>
      <c r="Z50" s="133"/>
      <c r="AA50" s="133"/>
      <c r="AB50" s="139"/>
      <c r="AC50" s="139"/>
      <c r="AD50" s="139"/>
      <c r="AE50" s="139"/>
      <c r="AF50" s="139"/>
      <c r="AG50" s="139"/>
      <c r="AH50" s="139"/>
    </row>
    <row r="51" spans="1:34" s="137" customFormat="1" x14ac:dyDescent="0.25">
      <c r="A51" s="146"/>
      <c r="B51" s="132"/>
      <c r="C51" s="133"/>
      <c r="D51" s="134"/>
      <c r="E51" s="141"/>
      <c r="F51" s="144"/>
      <c r="G51" s="135"/>
      <c r="H51" s="105"/>
      <c r="K51" s="138"/>
      <c r="L51" s="138"/>
      <c r="M51" s="135"/>
      <c r="N51" s="135"/>
      <c r="O51" s="139"/>
      <c r="P51" s="139"/>
      <c r="Q51" s="135"/>
      <c r="R51" s="135"/>
      <c r="S51" s="135"/>
      <c r="T51" s="140"/>
      <c r="U51" s="140"/>
      <c r="V51" s="140"/>
      <c r="W51" s="135"/>
      <c r="X51" s="139"/>
      <c r="Y51" s="139"/>
      <c r="Z51" s="133"/>
      <c r="AA51" s="133"/>
      <c r="AB51" s="139"/>
      <c r="AC51" s="139"/>
      <c r="AD51" s="139"/>
      <c r="AE51" s="139"/>
      <c r="AF51" s="139"/>
      <c r="AG51" s="139"/>
      <c r="AH51" s="139"/>
    </row>
    <row r="52" spans="1:34" s="137" customFormat="1" x14ac:dyDescent="0.25">
      <c r="A52" s="146"/>
      <c r="B52" s="132"/>
      <c r="C52" s="133"/>
      <c r="D52" s="134"/>
      <c r="E52" s="141"/>
      <c r="F52" s="144"/>
      <c r="G52" s="135"/>
      <c r="H52" s="105"/>
      <c r="K52" s="138"/>
      <c r="L52" s="138"/>
      <c r="M52" s="135"/>
      <c r="N52" s="135"/>
      <c r="O52" s="139"/>
      <c r="P52" s="139"/>
      <c r="Q52" s="135"/>
      <c r="R52" s="135"/>
      <c r="S52" s="135"/>
      <c r="T52" s="140"/>
      <c r="U52" s="140"/>
      <c r="V52" s="140"/>
      <c r="W52" s="135"/>
      <c r="X52" s="139"/>
      <c r="Y52" s="139"/>
      <c r="Z52" s="133"/>
      <c r="AA52" s="133"/>
      <c r="AB52" s="139"/>
      <c r="AC52" s="139"/>
      <c r="AD52" s="139"/>
      <c r="AE52" s="139"/>
      <c r="AF52" s="139"/>
      <c r="AG52" s="139"/>
      <c r="AH52" s="139"/>
    </row>
    <row r="53" spans="1:34" s="137" customFormat="1" x14ac:dyDescent="0.25">
      <c r="A53" s="146"/>
      <c r="B53" s="132"/>
      <c r="C53" s="133"/>
      <c r="D53" s="134"/>
      <c r="E53" s="141"/>
      <c r="F53" s="144"/>
      <c r="G53" s="135"/>
      <c r="H53" s="105"/>
      <c r="K53" s="138"/>
      <c r="L53" s="138"/>
      <c r="M53" s="135"/>
      <c r="N53" s="135"/>
      <c r="O53" s="139"/>
      <c r="P53" s="139"/>
      <c r="Q53" s="135"/>
      <c r="R53" s="135"/>
      <c r="S53" s="135"/>
      <c r="T53" s="140"/>
      <c r="U53" s="140"/>
      <c r="V53" s="140"/>
      <c r="W53" s="135"/>
      <c r="X53" s="139"/>
      <c r="Y53" s="139"/>
      <c r="Z53" s="133"/>
      <c r="AA53" s="133"/>
      <c r="AB53" s="139"/>
      <c r="AC53" s="139"/>
      <c r="AD53" s="139"/>
      <c r="AE53" s="139"/>
      <c r="AF53" s="139"/>
      <c r="AG53" s="139"/>
      <c r="AH53" s="139"/>
    </row>
    <row r="54" spans="1:34" s="137" customFormat="1" x14ac:dyDescent="0.25">
      <c r="A54" s="146"/>
      <c r="B54" s="132"/>
      <c r="C54" s="133"/>
      <c r="D54" s="134"/>
      <c r="E54" s="141"/>
      <c r="F54" s="144"/>
      <c r="G54" s="135"/>
      <c r="H54" s="105"/>
      <c r="K54" s="138"/>
      <c r="L54" s="138"/>
      <c r="M54" s="135"/>
      <c r="N54" s="135"/>
      <c r="O54" s="139"/>
      <c r="P54" s="139"/>
      <c r="Q54" s="135"/>
      <c r="R54" s="135"/>
      <c r="S54" s="135"/>
      <c r="T54" s="140"/>
      <c r="U54" s="140"/>
      <c r="V54" s="140"/>
      <c r="W54" s="135"/>
      <c r="X54" s="139"/>
      <c r="Y54" s="139"/>
      <c r="Z54" s="133"/>
      <c r="AA54" s="133"/>
      <c r="AB54" s="139"/>
      <c r="AC54" s="139"/>
      <c r="AD54" s="139"/>
      <c r="AE54" s="139"/>
      <c r="AF54" s="139"/>
      <c r="AG54" s="139"/>
      <c r="AH54" s="139"/>
    </row>
    <row r="55" spans="1:34" s="137" customFormat="1" x14ac:dyDescent="0.25">
      <c r="A55" s="146"/>
      <c r="B55" s="132"/>
      <c r="C55" s="133"/>
      <c r="D55" s="134"/>
      <c r="E55" s="141"/>
      <c r="F55" s="144"/>
      <c r="G55" s="135"/>
      <c r="H55" s="105"/>
      <c r="K55" s="138"/>
      <c r="L55" s="138"/>
      <c r="M55" s="135"/>
      <c r="N55" s="135"/>
      <c r="O55" s="139"/>
      <c r="P55" s="139"/>
      <c r="Q55" s="135"/>
      <c r="R55" s="135"/>
      <c r="S55" s="135"/>
      <c r="T55" s="140"/>
      <c r="U55" s="140"/>
      <c r="V55" s="140"/>
      <c r="W55" s="135"/>
      <c r="X55" s="139"/>
      <c r="Y55" s="139"/>
      <c r="Z55" s="133"/>
      <c r="AA55" s="133"/>
      <c r="AB55" s="139"/>
      <c r="AC55" s="139"/>
      <c r="AD55" s="139"/>
      <c r="AE55" s="139"/>
      <c r="AF55" s="139"/>
      <c r="AG55" s="139"/>
      <c r="AH55" s="139"/>
    </row>
    <row r="56" spans="1:34" s="137" customFormat="1" x14ac:dyDescent="0.25">
      <c r="A56" s="146"/>
      <c r="B56" s="132"/>
      <c r="C56" s="133"/>
      <c r="D56" s="134"/>
      <c r="E56" s="141"/>
      <c r="F56" s="144"/>
      <c r="G56" s="135"/>
      <c r="H56" s="105"/>
      <c r="K56" s="138"/>
      <c r="L56" s="138"/>
      <c r="M56" s="135"/>
      <c r="N56" s="135"/>
      <c r="O56" s="139"/>
      <c r="P56" s="139"/>
      <c r="Q56" s="135"/>
      <c r="R56" s="135"/>
      <c r="S56" s="135"/>
      <c r="T56" s="140"/>
      <c r="U56" s="140"/>
      <c r="V56" s="140"/>
      <c r="W56" s="135"/>
      <c r="X56" s="139"/>
      <c r="Y56" s="139"/>
      <c r="Z56" s="133"/>
      <c r="AA56" s="133"/>
      <c r="AB56" s="139"/>
      <c r="AC56" s="139"/>
      <c r="AD56" s="139"/>
      <c r="AE56" s="139"/>
      <c r="AF56" s="139"/>
      <c r="AG56" s="139"/>
      <c r="AH56" s="139"/>
    </row>
    <row r="57" spans="1:34" s="137" customFormat="1" x14ac:dyDescent="0.25">
      <c r="A57" s="146"/>
      <c r="B57" s="132"/>
      <c r="C57" s="133"/>
      <c r="D57" s="134"/>
      <c r="E57" s="141"/>
      <c r="F57" s="144"/>
      <c r="G57" s="135"/>
      <c r="H57" s="105"/>
      <c r="K57" s="138"/>
      <c r="L57" s="138"/>
      <c r="M57" s="135"/>
      <c r="N57" s="135"/>
      <c r="O57" s="139"/>
      <c r="P57" s="139"/>
      <c r="Q57" s="135"/>
      <c r="R57" s="135"/>
      <c r="S57" s="135"/>
      <c r="T57" s="140"/>
      <c r="U57" s="140"/>
      <c r="V57" s="140"/>
      <c r="W57" s="135"/>
      <c r="X57" s="139"/>
      <c r="Y57" s="139"/>
      <c r="Z57" s="133"/>
      <c r="AA57" s="133"/>
      <c r="AB57" s="139"/>
      <c r="AC57" s="139"/>
      <c r="AD57" s="139"/>
      <c r="AE57" s="139"/>
      <c r="AF57" s="139"/>
      <c r="AG57" s="139"/>
      <c r="AH57" s="139"/>
    </row>
    <row r="58" spans="1:34" s="137" customFormat="1" x14ac:dyDescent="0.25">
      <c r="A58" s="146"/>
      <c r="B58" s="132"/>
      <c r="C58" s="133"/>
      <c r="D58" s="134"/>
      <c r="E58" s="141"/>
      <c r="F58" s="144"/>
      <c r="G58" s="135"/>
      <c r="H58" s="105"/>
      <c r="K58" s="138"/>
      <c r="L58" s="138"/>
      <c r="M58" s="135"/>
      <c r="N58" s="135"/>
      <c r="O58" s="139"/>
      <c r="P58" s="139"/>
      <c r="Q58" s="135"/>
      <c r="R58" s="135"/>
      <c r="S58" s="135"/>
      <c r="T58" s="140"/>
      <c r="U58" s="140"/>
      <c r="V58" s="140"/>
      <c r="W58" s="135"/>
      <c r="X58" s="139"/>
      <c r="Y58" s="139"/>
      <c r="Z58" s="133"/>
      <c r="AA58" s="133"/>
      <c r="AB58" s="139"/>
      <c r="AC58" s="139"/>
      <c r="AD58" s="139"/>
      <c r="AE58" s="139"/>
      <c r="AF58" s="139"/>
      <c r="AG58" s="139"/>
      <c r="AH58" s="139"/>
    </row>
    <row r="59" spans="1:34" s="137" customFormat="1" x14ac:dyDescent="0.25">
      <c r="A59" s="146"/>
      <c r="B59" s="132"/>
      <c r="C59" s="133"/>
      <c r="D59" s="134"/>
      <c r="E59" s="141"/>
      <c r="F59" s="144"/>
      <c r="G59" s="135"/>
      <c r="H59" s="105"/>
      <c r="K59" s="138"/>
      <c r="L59" s="138"/>
      <c r="M59" s="135"/>
      <c r="N59" s="135"/>
      <c r="O59" s="139"/>
      <c r="P59" s="139"/>
      <c r="Q59" s="135"/>
      <c r="R59" s="135"/>
      <c r="S59" s="135"/>
      <c r="T59" s="140"/>
      <c r="U59" s="140"/>
      <c r="V59" s="140"/>
      <c r="W59" s="135"/>
      <c r="X59" s="139"/>
      <c r="Y59" s="139"/>
      <c r="Z59" s="133"/>
      <c r="AA59" s="133"/>
      <c r="AB59" s="139"/>
      <c r="AC59" s="139"/>
      <c r="AD59" s="139"/>
      <c r="AE59" s="139"/>
      <c r="AF59" s="139"/>
      <c r="AG59" s="139"/>
      <c r="AH59" s="139"/>
    </row>
    <row r="60" spans="1:34" s="137" customFormat="1" x14ac:dyDescent="0.25">
      <c r="A60" s="146"/>
      <c r="B60" s="132"/>
      <c r="C60" s="133"/>
      <c r="D60" s="134"/>
      <c r="E60" s="141"/>
      <c r="F60" s="144"/>
      <c r="G60" s="135"/>
      <c r="H60" s="105"/>
      <c r="K60" s="138"/>
      <c r="L60" s="138"/>
      <c r="M60" s="135"/>
      <c r="N60" s="135"/>
      <c r="O60" s="139"/>
      <c r="P60" s="139"/>
      <c r="Q60" s="135"/>
      <c r="R60" s="135"/>
      <c r="S60" s="135"/>
      <c r="T60" s="140"/>
      <c r="U60" s="140"/>
      <c r="V60" s="140"/>
      <c r="W60" s="135"/>
      <c r="X60" s="139"/>
      <c r="Y60" s="139"/>
      <c r="Z60" s="133"/>
      <c r="AA60" s="133"/>
      <c r="AB60" s="139"/>
      <c r="AC60" s="139"/>
      <c r="AD60" s="139"/>
      <c r="AE60" s="139"/>
      <c r="AF60" s="139"/>
      <c r="AG60" s="139"/>
      <c r="AH60" s="139"/>
    </row>
    <row r="61" spans="1:34" s="137" customFormat="1" x14ac:dyDescent="0.25">
      <c r="A61" s="146"/>
      <c r="B61" s="132"/>
      <c r="C61" s="133"/>
      <c r="D61" s="134"/>
      <c r="E61" s="141"/>
      <c r="F61" s="144"/>
      <c r="G61" s="135"/>
      <c r="H61" s="105"/>
      <c r="K61" s="138"/>
      <c r="L61" s="138"/>
      <c r="M61" s="135"/>
      <c r="N61" s="135"/>
      <c r="O61" s="139"/>
      <c r="P61" s="139"/>
      <c r="Q61" s="135"/>
      <c r="R61" s="135"/>
      <c r="S61" s="135"/>
      <c r="T61" s="140"/>
      <c r="U61" s="140"/>
      <c r="V61" s="140"/>
      <c r="W61" s="135"/>
      <c r="X61" s="139"/>
      <c r="Y61" s="139"/>
      <c r="Z61" s="133"/>
      <c r="AA61" s="133"/>
      <c r="AB61" s="139"/>
      <c r="AC61" s="139"/>
      <c r="AD61" s="139"/>
      <c r="AE61" s="139"/>
      <c r="AF61" s="139"/>
      <c r="AG61" s="139"/>
      <c r="AH61" s="139"/>
    </row>
    <row r="62" spans="1:34" s="137" customFormat="1" x14ac:dyDescent="0.25">
      <c r="A62" s="146"/>
      <c r="B62" s="132"/>
      <c r="C62" s="133"/>
      <c r="D62" s="134"/>
      <c r="E62" s="141"/>
      <c r="F62" s="144"/>
      <c r="G62" s="135"/>
      <c r="H62" s="105"/>
      <c r="K62" s="138"/>
      <c r="L62" s="138"/>
      <c r="M62" s="135"/>
      <c r="N62" s="135"/>
      <c r="O62" s="139"/>
      <c r="P62" s="139"/>
      <c r="Q62" s="135"/>
      <c r="R62" s="135"/>
      <c r="S62" s="135"/>
      <c r="T62" s="140"/>
      <c r="U62" s="140"/>
      <c r="V62" s="140"/>
      <c r="W62" s="135"/>
      <c r="X62" s="139"/>
      <c r="Y62" s="139"/>
      <c r="Z62" s="133"/>
      <c r="AA62" s="133"/>
      <c r="AB62" s="139"/>
      <c r="AC62" s="139"/>
      <c r="AD62" s="139"/>
      <c r="AE62" s="139"/>
      <c r="AF62" s="139"/>
      <c r="AG62" s="139"/>
      <c r="AH62" s="139"/>
    </row>
    <row r="63" spans="1:34" s="137" customFormat="1" x14ac:dyDescent="0.25">
      <c r="A63" s="146"/>
      <c r="B63" s="132"/>
      <c r="C63" s="133"/>
      <c r="D63" s="134"/>
      <c r="E63" s="141"/>
      <c r="F63" s="144"/>
      <c r="G63" s="135"/>
      <c r="H63" s="105"/>
      <c r="K63" s="138"/>
      <c r="L63" s="138"/>
      <c r="M63" s="135"/>
      <c r="N63" s="135"/>
      <c r="O63" s="139"/>
      <c r="P63" s="139"/>
      <c r="Q63" s="135"/>
      <c r="R63" s="135"/>
      <c r="S63" s="135"/>
      <c r="T63" s="140"/>
      <c r="U63" s="140"/>
      <c r="V63" s="140"/>
      <c r="W63" s="135"/>
      <c r="X63" s="139"/>
      <c r="Y63" s="139"/>
      <c r="Z63" s="133"/>
      <c r="AA63" s="133"/>
      <c r="AB63" s="139"/>
      <c r="AC63" s="139"/>
      <c r="AD63" s="139"/>
      <c r="AE63" s="139"/>
      <c r="AF63" s="139"/>
      <c r="AG63" s="139"/>
      <c r="AH63" s="139"/>
    </row>
    <row r="64" spans="1:34" s="137" customFormat="1" x14ac:dyDescent="0.25">
      <c r="A64" s="146"/>
      <c r="B64" s="132"/>
      <c r="C64" s="133"/>
      <c r="D64" s="134"/>
      <c r="E64" s="141"/>
      <c r="F64" s="144"/>
      <c r="G64" s="135"/>
      <c r="H64" s="105"/>
      <c r="K64" s="138"/>
      <c r="L64" s="138"/>
      <c r="M64" s="135"/>
      <c r="N64" s="135"/>
      <c r="O64" s="139"/>
      <c r="P64" s="139"/>
      <c r="Q64" s="135"/>
      <c r="R64" s="135"/>
      <c r="S64" s="135"/>
      <c r="T64" s="140"/>
      <c r="U64" s="140"/>
      <c r="V64" s="140"/>
      <c r="W64" s="135"/>
      <c r="X64" s="139"/>
      <c r="Y64" s="139"/>
      <c r="Z64" s="133"/>
      <c r="AA64" s="133"/>
      <c r="AB64" s="139"/>
      <c r="AC64" s="139"/>
      <c r="AD64" s="139"/>
      <c r="AE64" s="139"/>
      <c r="AF64" s="139"/>
      <c r="AG64" s="139"/>
      <c r="AH64" s="139"/>
    </row>
    <row r="65" spans="1:34" s="137" customFormat="1" x14ac:dyDescent="0.25">
      <c r="A65" s="146"/>
      <c r="B65" s="132"/>
      <c r="C65" s="133"/>
      <c r="D65" s="134"/>
      <c r="E65" s="141"/>
      <c r="F65" s="144"/>
      <c r="G65" s="135"/>
      <c r="H65" s="105"/>
      <c r="K65" s="138"/>
      <c r="L65" s="138"/>
      <c r="M65" s="135"/>
      <c r="N65" s="135"/>
      <c r="O65" s="139"/>
      <c r="P65" s="139"/>
      <c r="Q65" s="135"/>
      <c r="R65" s="135"/>
      <c r="S65" s="135"/>
      <c r="T65" s="140"/>
      <c r="U65" s="140"/>
      <c r="V65" s="140"/>
      <c r="W65" s="135"/>
      <c r="X65" s="139"/>
      <c r="Y65" s="139"/>
      <c r="Z65" s="133"/>
      <c r="AA65" s="133"/>
      <c r="AB65" s="139"/>
      <c r="AC65" s="139"/>
      <c r="AD65" s="139"/>
      <c r="AE65" s="139"/>
      <c r="AF65" s="139"/>
      <c r="AG65" s="139"/>
      <c r="AH65" s="139"/>
    </row>
    <row r="66" spans="1:34" s="137" customFormat="1" x14ac:dyDescent="0.25">
      <c r="A66" s="146"/>
      <c r="B66" s="132"/>
      <c r="C66" s="133"/>
      <c r="D66" s="134"/>
      <c r="E66" s="141"/>
      <c r="F66" s="144"/>
      <c r="G66" s="135"/>
      <c r="H66" s="105"/>
      <c r="K66" s="138"/>
      <c r="L66" s="138"/>
      <c r="M66" s="135"/>
      <c r="N66" s="135"/>
      <c r="O66" s="139"/>
      <c r="P66" s="139"/>
      <c r="Q66" s="135"/>
      <c r="R66" s="135"/>
      <c r="S66" s="135"/>
      <c r="T66" s="140"/>
      <c r="U66" s="140"/>
      <c r="V66" s="140"/>
      <c r="W66" s="135"/>
      <c r="X66" s="139"/>
      <c r="Y66" s="139"/>
      <c r="Z66" s="133"/>
      <c r="AA66" s="133"/>
      <c r="AB66" s="139"/>
      <c r="AC66" s="139"/>
      <c r="AD66" s="139"/>
      <c r="AE66" s="139"/>
      <c r="AF66" s="139"/>
      <c r="AG66" s="139"/>
      <c r="AH66" s="139"/>
    </row>
    <row r="67" spans="1:34" s="137" customFormat="1" x14ac:dyDescent="0.25">
      <c r="A67" s="146"/>
      <c r="B67" s="132"/>
      <c r="C67" s="133"/>
      <c r="D67" s="134"/>
      <c r="E67" s="141"/>
      <c r="F67" s="144"/>
      <c r="G67" s="135"/>
      <c r="H67" s="105"/>
      <c r="K67" s="138"/>
      <c r="L67" s="138"/>
      <c r="M67" s="135"/>
      <c r="N67" s="135"/>
      <c r="O67" s="139"/>
      <c r="P67" s="139"/>
      <c r="Q67" s="135"/>
      <c r="R67" s="135"/>
      <c r="S67" s="135"/>
      <c r="T67" s="140"/>
      <c r="U67" s="140"/>
      <c r="V67" s="140"/>
      <c r="W67" s="135"/>
      <c r="X67" s="139"/>
      <c r="Y67" s="139"/>
      <c r="Z67" s="133"/>
      <c r="AA67" s="133"/>
      <c r="AB67" s="139"/>
      <c r="AC67" s="139"/>
      <c r="AD67" s="139"/>
      <c r="AE67" s="139"/>
      <c r="AF67" s="139"/>
      <c r="AG67" s="139"/>
      <c r="AH67" s="139"/>
    </row>
    <row r="68" spans="1:34" s="137" customFormat="1" x14ac:dyDescent="0.25">
      <c r="A68" s="146"/>
      <c r="B68" s="132"/>
      <c r="C68" s="133"/>
      <c r="D68" s="134"/>
      <c r="E68" s="141"/>
      <c r="F68" s="144"/>
      <c r="G68" s="135"/>
      <c r="H68" s="105"/>
      <c r="K68" s="138"/>
      <c r="L68" s="138"/>
      <c r="M68" s="135"/>
      <c r="N68" s="135"/>
      <c r="O68" s="139"/>
      <c r="P68" s="139"/>
      <c r="Q68" s="135"/>
      <c r="R68" s="135"/>
      <c r="S68" s="135"/>
      <c r="T68" s="140"/>
      <c r="U68" s="140"/>
      <c r="V68" s="140"/>
      <c r="W68" s="135"/>
      <c r="X68" s="139"/>
      <c r="Y68" s="139"/>
      <c r="Z68" s="133"/>
      <c r="AA68" s="133"/>
      <c r="AB68" s="139"/>
      <c r="AC68" s="139"/>
      <c r="AD68" s="139"/>
      <c r="AE68" s="139"/>
      <c r="AF68" s="139"/>
      <c r="AG68" s="139"/>
      <c r="AH68" s="139"/>
    </row>
    <row r="69" spans="1:34" s="137" customFormat="1" x14ac:dyDescent="0.25">
      <c r="A69" s="146"/>
      <c r="B69" s="132"/>
      <c r="C69" s="133"/>
      <c r="D69" s="134"/>
      <c r="E69" s="141"/>
      <c r="F69" s="144"/>
      <c r="G69" s="135"/>
      <c r="H69" s="105"/>
      <c r="K69" s="138"/>
      <c r="L69" s="138"/>
      <c r="M69" s="135"/>
      <c r="N69" s="135"/>
      <c r="O69" s="139"/>
      <c r="P69" s="139"/>
      <c r="Q69" s="135"/>
      <c r="R69" s="135"/>
      <c r="S69" s="135"/>
      <c r="T69" s="140"/>
      <c r="U69" s="140"/>
      <c r="V69" s="140"/>
      <c r="W69" s="135"/>
      <c r="X69" s="139"/>
      <c r="Y69" s="139"/>
      <c r="Z69" s="133"/>
      <c r="AA69" s="133"/>
      <c r="AB69" s="139"/>
      <c r="AC69" s="139"/>
      <c r="AD69" s="139"/>
      <c r="AE69" s="139"/>
      <c r="AF69" s="139"/>
      <c r="AG69" s="139"/>
      <c r="AH69" s="139"/>
    </row>
    <row r="70" spans="1:34" s="137" customFormat="1" x14ac:dyDescent="0.25">
      <c r="A70" s="146"/>
      <c r="B70" s="132"/>
      <c r="C70" s="133"/>
      <c r="D70" s="134"/>
      <c r="E70" s="141"/>
      <c r="F70" s="144"/>
      <c r="G70" s="135"/>
      <c r="H70" s="105"/>
      <c r="K70" s="138"/>
      <c r="L70" s="138"/>
      <c r="M70" s="135"/>
      <c r="N70" s="135"/>
      <c r="O70" s="139"/>
      <c r="P70" s="139"/>
      <c r="Q70" s="135"/>
      <c r="R70" s="135"/>
      <c r="S70" s="135"/>
      <c r="T70" s="140"/>
      <c r="U70" s="140"/>
      <c r="V70" s="140"/>
      <c r="W70" s="135"/>
      <c r="X70" s="139"/>
      <c r="Y70" s="139"/>
      <c r="Z70" s="133"/>
      <c r="AA70" s="133"/>
      <c r="AB70" s="139"/>
      <c r="AC70" s="139"/>
      <c r="AD70" s="139"/>
      <c r="AE70" s="139"/>
      <c r="AF70" s="139"/>
      <c r="AG70" s="139"/>
      <c r="AH70" s="139"/>
    </row>
    <row r="71" spans="1:34" s="137" customFormat="1" x14ac:dyDescent="0.25">
      <c r="A71" s="146"/>
      <c r="B71" s="132"/>
      <c r="C71" s="133"/>
      <c r="D71" s="134"/>
      <c r="E71" s="141"/>
      <c r="F71" s="144"/>
      <c r="G71" s="135"/>
      <c r="H71" s="105"/>
      <c r="K71" s="138"/>
      <c r="L71" s="138"/>
      <c r="M71" s="135"/>
      <c r="N71" s="135"/>
      <c r="O71" s="139"/>
      <c r="P71" s="139"/>
      <c r="Q71" s="135"/>
      <c r="R71" s="135"/>
      <c r="S71" s="135"/>
      <c r="T71" s="140"/>
      <c r="U71" s="140"/>
      <c r="V71" s="140"/>
      <c r="W71" s="135"/>
      <c r="X71" s="139"/>
      <c r="Y71" s="139"/>
      <c r="Z71" s="133"/>
      <c r="AA71" s="133"/>
      <c r="AB71" s="139"/>
      <c r="AC71" s="139"/>
      <c r="AD71" s="139"/>
      <c r="AE71" s="139"/>
      <c r="AF71" s="139"/>
      <c r="AG71" s="139"/>
      <c r="AH71" s="139"/>
    </row>
    <row r="72" spans="1:34" s="137" customFormat="1" x14ac:dyDescent="0.25">
      <c r="A72" s="146"/>
      <c r="B72" s="132"/>
      <c r="C72" s="133"/>
      <c r="D72" s="134"/>
      <c r="E72" s="141"/>
      <c r="F72" s="144"/>
      <c r="G72" s="135"/>
      <c r="H72" s="105"/>
      <c r="K72" s="138"/>
      <c r="L72" s="138"/>
      <c r="M72" s="135"/>
      <c r="N72" s="135"/>
      <c r="O72" s="139"/>
      <c r="P72" s="139"/>
      <c r="Q72" s="135"/>
      <c r="R72" s="135"/>
      <c r="S72" s="135"/>
      <c r="T72" s="140"/>
      <c r="U72" s="140"/>
      <c r="V72" s="140"/>
      <c r="W72" s="135"/>
      <c r="X72" s="139"/>
      <c r="Y72" s="139"/>
      <c r="Z72" s="133"/>
      <c r="AA72" s="133"/>
      <c r="AB72" s="139"/>
      <c r="AC72" s="139"/>
      <c r="AD72" s="139"/>
      <c r="AE72" s="139"/>
      <c r="AF72" s="139"/>
      <c r="AG72" s="139"/>
      <c r="AH72" s="139"/>
    </row>
    <row r="73" spans="1:34" s="137" customFormat="1" x14ac:dyDescent="0.25">
      <c r="A73" s="146"/>
      <c r="B73" s="132"/>
      <c r="C73" s="133"/>
      <c r="D73" s="134"/>
      <c r="E73" s="141"/>
      <c r="F73" s="144"/>
      <c r="G73" s="135"/>
      <c r="H73" s="105"/>
      <c r="K73" s="138"/>
      <c r="L73" s="138"/>
      <c r="M73" s="135"/>
      <c r="N73" s="135"/>
      <c r="O73" s="139"/>
      <c r="P73" s="139"/>
      <c r="Q73" s="135"/>
      <c r="R73" s="135"/>
      <c r="S73" s="135"/>
      <c r="T73" s="140"/>
      <c r="U73" s="140"/>
      <c r="V73" s="140"/>
      <c r="W73" s="135"/>
      <c r="X73" s="139"/>
      <c r="Y73" s="139"/>
      <c r="Z73" s="133"/>
      <c r="AA73" s="133"/>
      <c r="AB73" s="139"/>
      <c r="AC73" s="139"/>
      <c r="AD73" s="139"/>
      <c r="AE73" s="139"/>
      <c r="AF73" s="139"/>
      <c r="AG73" s="139"/>
      <c r="AH73" s="139"/>
    </row>
    <row r="74" spans="1:34" s="137" customFormat="1" x14ac:dyDescent="0.25">
      <c r="A74" s="146"/>
      <c r="B74" s="132"/>
      <c r="C74" s="133"/>
      <c r="D74" s="134"/>
      <c r="E74" s="141"/>
      <c r="F74" s="144"/>
      <c r="G74" s="135"/>
      <c r="H74" s="105"/>
      <c r="K74" s="138"/>
      <c r="L74" s="138"/>
      <c r="M74" s="135"/>
      <c r="N74" s="135"/>
      <c r="O74" s="139"/>
      <c r="P74" s="139"/>
      <c r="Q74" s="135"/>
      <c r="R74" s="135"/>
      <c r="S74" s="135"/>
      <c r="T74" s="140"/>
      <c r="U74" s="140"/>
      <c r="V74" s="140"/>
      <c r="W74" s="135"/>
      <c r="X74" s="139"/>
      <c r="Y74" s="139"/>
      <c r="Z74" s="133"/>
      <c r="AA74" s="133"/>
      <c r="AB74" s="139"/>
      <c r="AC74" s="139"/>
      <c r="AD74" s="139"/>
      <c r="AE74" s="139"/>
      <c r="AF74" s="139"/>
      <c r="AG74" s="139"/>
      <c r="AH74" s="139"/>
    </row>
    <row r="75" spans="1:34" s="137" customFormat="1" x14ac:dyDescent="0.25">
      <c r="A75" s="146"/>
      <c r="B75" s="132"/>
      <c r="C75" s="133"/>
      <c r="D75" s="134"/>
      <c r="E75" s="141"/>
      <c r="F75" s="144"/>
      <c r="G75" s="135"/>
      <c r="H75" s="105"/>
      <c r="K75" s="138"/>
      <c r="L75" s="138"/>
      <c r="M75" s="135"/>
      <c r="N75" s="135"/>
      <c r="O75" s="139"/>
      <c r="P75" s="139"/>
      <c r="Q75" s="135"/>
      <c r="R75" s="135"/>
      <c r="S75" s="135"/>
      <c r="T75" s="140"/>
      <c r="U75" s="140"/>
      <c r="V75" s="140"/>
      <c r="W75" s="135"/>
      <c r="X75" s="139"/>
      <c r="Y75" s="139"/>
      <c r="Z75" s="133"/>
      <c r="AA75" s="133"/>
      <c r="AB75" s="139"/>
      <c r="AC75" s="139"/>
      <c r="AD75" s="139"/>
      <c r="AE75" s="139"/>
      <c r="AF75" s="139"/>
      <c r="AG75" s="139"/>
      <c r="AH75" s="139"/>
    </row>
    <row r="76" spans="1:34" s="137" customFormat="1" x14ac:dyDescent="0.25">
      <c r="A76" s="146"/>
      <c r="B76" s="132"/>
      <c r="C76" s="133"/>
      <c r="D76" s="134"/>
      <c r="E76" s="141"/>
      <c r="F76" s="144"/>
      <c r="G76" s="135"/>
      <c r="H76" s="105"/>
      <c r="K76" s="138"/>
      <c r="L76" s="138"/>
      <c r="M76" s="135"/>
      <c r="N76" s="135"/>
      <c r="O76" s="139"/>
      <c r="P76" s="139"/>
      <c r="Q76" s="135"/>
      <c r="R76" s="135"/>
      <c r="S76" s="135"/>
      <c r="T76" s="140"/>
      <c r="U76" s="140"/>
      <c r="V76" s="140"/>
      <c r="W76" s="135"/>
      <c r="X76" s="139"/>
      <c r="Y76" s="139"/>
      <c r="Z76" s="133"/>
      <c r="AA76" s="133"/>
      <c r="AB76" s="139"/>
      <c r="AC76" s="139"/>
      <c r="AD76" s="139"/>
      <c r="AE76" s="139"/>
      <c r="AF76" s="139"/>
      <c r="AG76" s="139"/>
      <c r="AH76" s="139"/>
    </row>
    <row r="77" spans="1:34" s="137" customFormat="1" x14ac:dyDescent="0.25">
      <c r="A77" s="146"/>
      <c r="B77" s="132"/>
      <c r="C77" s="133"/>
      <c r="D77" s="134"/>
      <c r="E77" s="141"/>
      <c r="F77" s="144"/>
      <c r="G77" s="135"/>
      <c r="H77" s="105"/>
      <c r="K77" s="138"/>
      <c r="L77" s="138"/>
      <c r="M77" s="135"/>
      <c r="N77" s="135"/>
      <c r="O77" s="139"/>
      <c r="P77" s="139"/>
      <c r="Q77" s="135"/>
      <c r="R77" s="135"/>
      <c r="S77" s="135"/>
      <c r="T77" s="140"/>
      <c r="U77" s="140"/>
      <c r="V77" s="140"/>
      <c r="W77" s="135"/>
      <c r="X77" s="139"/>
      <c r="Y77" s="139"/>
      <c r="Z77" s="133"/>
      <c r="AA77" s="133"/>
      <c r="AB77" s="139"/>
      <c r="AC77" s="139"/>
      <c r="AD77" s="139"/>
      <c r="AE77" s="139"/>
      <c r="AF77" s="139"/>
      <c r="AG77" s="139"/>
      <c r="AH77" s="139"/>
    </row>
    <row r="78" spans="1:34" s="137" customFormat="1" x14ac:dyDescent="0.25">
      <c r="A78" s="146"/>
      <c r="B78" s="132"/>
      <c r="C78" s="133"/>
      <c r="D78" s="134"/>
      <c r="E78" s="141"/>
      <c r="F78" s="144"/>
      <c r="G78" s="135"/>
      <c r="H78" s="105"/>
      <c r="K78" s="138"/>
      <c r="L78" s="138"/>
      <c r="M78" s="135"/>
      <c r="N78" s="135"/>
      <c r="O78" s="139"/>
      <c r="P78" s="139"/>
      <c r="Q78" s="135"/>
      <c r="R78" s="135"/>
      <c r="S78" s="135"/>
      <c r="T78" s="140"/>
      <c r="U78" s="140"/>
      <c r="V78" s="140"/>
      <c r="W78" s="135"/>
      <c r="X78" s="139"/>
      <c r="Y78" s="139"/>
      <c r="Z78" s="133"/>
      <c r="AA78" s="133"/>
      <c r="AB78" s="139"/>
      <c r="AC78" s="139"/>
      <c r="AD78" s="139"/>
      <c r="AE78" s="139"/>
      <c r="AF78" s="139"/>
      <c r="AG78" s="139"/>
      <c r="AH78" s="139"/>
    </row>
    <row r="79" spans="1:34" s="137" customFormat="1" x14ac:dyDescent="0.25">
      <c r="A79" s="146"/>
      <c r="B79" s="132"/>
      <c r="C79" s="133"/>
      <c r="D79" s="134"/>
      <c r="E79" s="141"/>
      <c r="F79" s="144"/>
      <c r="G79" s="135"/>
      <c r="H79" s="105"/>
      <c r="K79" s="138"/>
      <c r="L79" s="138"/>
      <c r="M79" s="135"/>
      <c r="N79" s="135"/>
      <c r="O79" s="139"/>
      <c r="P79" s="139"/>
      <c r="Q79" s="135"/>
      <c r="R79" s="135"/>
      <c r="S79" s="135"/>
      <c r="T79" s="140"/>
      <c r="U79" s="140"/>
      <c r="V79" s="140"/>
      <c r="W79" s="135"/>
      <c r="X79" s="139"/>
      <c r="Y79" s="139"/>
      <c r="Z79" s="133"/>
      <c r="AA79" s="133"/>
      <c r="AB79" s="139"/>
      <c r="AC79" s="139"/>
      <c r="AD79" s="139"/>
      <c r="AE79" s="139"/>
      <c r="AF79" s="139"/>
      <c r="AG79" s="139"/>
      <c r="AH79" s="139"/>
    </row>
    <row r="80" spans="1:34" s="137" customFormat="1" x14ac:dyDescent="0.25">
      <c r="A80" s="146"/>
      <c r="B80" s="132"/>
      <c r="C80" s="133"/>
      <c r="D80" s="134"/>
      <c r="E80" s="141"/>
      <c r="F80" s="144"/>
      <c r="G80" s="135"/>
      <c r="H80" s="105"/>
      <c r="K80" s="138"/>
      <c r="L80" s="138"/>
      <c r="M80" s="135"/>
      <c r="N80" s="135"/>
      <c r="O80" s="139"/>
      <c r="P80" s="139"/>
      <c r="Q80" s="135"/>
      <c r="R80" s="135"/>
      <c r="S80" s="135"/>
      <c r="T80" s="140"/>
      <c r="U80" s="140"/>
      <c r="V80" s="140"/>
      <c r="W80" s="135"/>
      <c r="X80" s="139"/>
      <c r="Y80" s="139"/>
      <c r="Z80" s="133"/>
      <c r="AA80" s="133"/>
      <c r="AB80" s="139"/>
      <c r="AC80" s="139"/>
      <c r="AD80" s="139"/>
      <c r="AE80" s="139"/>
      <c r="AF80" s="139"/>
      <c r="AG80" s="139"/>
      <c r="AH80" s="139"/>
    </row>
    <row r="81" spans="1:34" s="137" customFormat="1" x14ac:dyDescent="0.25">
      <c r="A81" s="146"/>
      <c r="B81" s="132"/>
      <c r="C81" s="133"/>
      <c r="D81" s="134"/>
      <c r="E81" s="141"/>
      <c r="F81" s="144"/>
      <c r="G81" s="135"/>
      <c r="H81" s="105"/>
      <c r="K81" s="138"/>
      <c r="L81" s="138"/>
      <c r="M81" s="135"/>
      <c r="N81" s="135"/>
      <c r="O81" s="139"/>
      <c r="P81" s="139"/>
      <c r="Q81" s="135"/>
      <c r="R81" s="135"/>
      <c r="S81" s="135"/>
      <c r="T81" s="140"/>
      <c r="U81" s="140"/>
      <c r="V81" s="140"/>
      <c r="W81" s="135"/>
      <c r="X81" s="139"/>
      <c r="Y81" s="139"/>
      <c r="Z81" s="133"/>
      <c r="AA81" s="133"/>
      <c r="AB81" s="139"/>
      <c r="AC81" s="139"/>
      <c r="AD81" s="139"/>
      <c r="AE81" s="139"/>
      <c r="AF81" s="139"/>
      <c r="AG81" s="139"/>
      <c r="AH81" s="139"/>
    </row>
    <row r="82" spans="1:34" s="137" customFormat="1" x14ac:dyDescent="0.25">
      <c r="A82" s="146"/>
      <c r="B82" s="132"/>
      <c r="C82" s="133"/>
      <c r="D82" s="134"/>
      <c r="E82" s="141"/>
      <c r="F82" s="144"/>
      <c r="G82" s="135"/>
      <c r="H82" s="105"/>
      <c r="K82" s="138"/>
      <c r="L82" s="138"/>
      <c r="M82" s="135"/>
      <c r="N82" s="135"/>
      <c r="O82" s="139"/>
      <c r="P82" s="139"/>
      <c r="Q82" s="135"/>
      <c r="R82" s="135"/>
      <c r="S82" s="135"/>
      <c r="T82" s="140"/>
      <c r="U82" s="140"/>
      <c r="V82" s="140"/>
      <c r="W82" s="135"/>
      <c r="X82" s="139"/>
      <c r="Y82" s="139"/>
      <c r="Z82" s="133"/>
      <c r="AA82" s="133"/>
      <c r="AB82" s="139"/>
      <c r="AC82" s="139"/>
      <c r="AD82" s="139"/>
      <c r="AE82" s="139"/>
      <c r="AF82" s="139"/>
      <c r="AG82" s="139"/>
      <c r="AH82" s="139"/>
    </row>
    <row r="83" spans="1:34" s="137" customFormat="1" x14ac:dyDescent="0.25">
      <c r="A83" s="146"/>
      <c r="B83" s="132"/>
      <c r="C83" s="133"/>
      <c r="D83" s="134"/>
      <c r="E83" s="141"/>
      <c r="F83" s="144"/>
      <c r="G83" s="135"/>
      <c r="H83" s="105"/>
      <c r="K83" s="138"/>
      <c r="L83" s="138"/>
      <c r="M83" s="135"/>
      <c r="N83" s="135"/>
      <c r="O83" s="139"/>
      <c r="P83" s="139"/>
      <c r="Q83" s="135"/>
      <c r="R83" s="135"/>
      <c r="S83" s="135"/>
      <c r="T83" s="140"/>
      <c r="U83" s="140"/>
      <c r="V83" s="140"/>
      <c r="W83" s="135"/>
      <c r="X83" s="139"/>
      <c r="Y83" s="139"/>
      <c r="Z83" s="133"/>
      <c r="AA83" s="133"/>
      <c r="AB83" s="139"/>
      <c r="AC83" s="139"/>
      <c r="AD83" s="139"/>
      <c r="AE83" s="139"/>
      <c r="AF83" s="139"/>
      <c r="AG83" s="139"/>
      <c r="AH83" s="139"/>
    </row>
    <row r="84" spans="1:34" s="137" customFormat="1" x14ac:dyDescent="0.25">
      <c r="A84" s="146"/>
      <c r="B84" s="132"/>
      <c r="C84" s="133"/>
      <c r="D84" s="134"/>
      <c r="E84" s="141"/>
      <c r="F84" s="144"/>
      <c r="G84" s="135"/>
      <c r="H84" s="105"/>
      <c r="K84" s="138"/>
      <c r="L84" s="138"/>
      <c r="M84" s="135"/>
      <c r="N84" s="135"/>
      <c r="O84" s="139"/>
      <c r="P84" s="139"/>
      <c r="Q84" s="135"/>
      <c r="R84" s="135"/>
      <c r="S84" s="135"/>
      <c r="T84" s="140"/>
      <c r="U84" s="140"/>
      <c r="V84" s="140"/>
      <c r="W84" s="135"/>
      <c r="X84" s="139"/>
      <c r="Y84" s="139"/>
      <c r="Z84" s="133"/>
      <c r="AA84" s="133"/>
      <c r="AB84" s="139"/>
      <c r="AC84" s="139"/>
      <c r="AD84" s="139"/>
      <c r="AE84" s="139"/>
      <c r="AF84" s="139"/>
      <c r="AG84" s="139"/>
      <c r="AH84" s="139"/>
    </row>
    <row r="85" spans="1:34" s="137" customFormat="1" x14ac:dyDescent="0.25">
      <c r="A85" s="146"/>
      <c r="B85" s="132"/>
      <c r="C85" s="133"/>
      <c r="D85" s="134"/>
      <c r="E85" s="141"/>
      <c r="F85" s="144"/>
      <c r="G85" s="135"/>
      <c r="H85" s="105"/>
      <c r="K85" s="138"/>
      <c r="L85" s="138"/>
      <c r="M85" s="135"/>
      <c r="N85" s="135"/>
      <c r="O85" s="139"/>
      <c r="P85" s="139"/>
      <c r="Q85" s="135"/>
      <c r="R85" s="135"/>
      <c r="S85" s="135"/>
      <c r="T85" s="140"/>
      <c r="U85" s="140"/>
      <c r="V85" s="140"/>
      <c r="W85" s="135"/>
      <c r="X85" s="139"/>
      <c r="Y85" s="139"/>
      <c r="Z85" s="133"/>
      <c r="AA85" s="133"/>
      <c r="AB85" s="139"/>
      <c r="AC85" s="139"/>
      <c r="AD85" s="139"/>
      <c r="AE85" s="139"/>
      <c r="AF85" s="139"/>
      <c r="AG85" s="139"/>
      <c r="AH85" s="139"/>
    </row>
    <row r="86" spans="1:34" s="137" customFormat="1" x14ac:dyDescent="0.25">
      <c r="A86" s="146"/>
      <c r="B86" s="132"/>
      <c r="C86" s="133"/>
      <c r="D86" s="134"/>
      <c r="E86" s="141"/>
      <c r="F86" s="144"/>
      <c r="G86" s="135"/>
      <c r="H86" s="105"/>
      <c r="K86" s="138"/>
      <c r="L86" s="138"/>
      <c r="M86" s="135"/>
      <c r="N86" s="135"/>
      <c r="O86" s="139"/>
      <c r="P86" s="139"/>
      <c r="Q86" s="135"/>
      <c r="R86" s="135"/>
      <c r="S86" s="135"/>
      <c r="T86" s="140"/>
      <c r="U86" s="140"/>
      <c r="V86" s="140"/>
      <c r="W86" s="135"/>
      <c r="X86" s="139"/>
      <c r="Y86" s="139"/>
      <c r="Z86" s="133"/>
      <c r="AA86" s="133"/>
      <c r="AB86" s="139"/>
      <c r="AC86" s="139"/>
      <c r="AD86" s="139"/>
      <c r="AE86" s="139"/>
      <c r="AF86" s="139"/>
      <c r="AG86" s="139"/>
      <c r="AH86" s="139"/>
    </row>
    <row r="87" spans="1:34" s="137" customFormat="1" x14ac:dyDescent="0.25">
      <c r="A87" s="146"/>
      <c r="B87" s="132"/>
      <c r="C87" s="133"/>
      <c r="D87" s="134"/>
      <c r="E87" s="141"/>
      <c r="F87" s="144"/>
      <c r="G87" s="135"/>
      <c r="H87" s="105"/>
      <c r="K87" s="138"/>
      <c r="L87" s="138"/>
      <c r="M87" s="135"/>
      <c r="N87" s="135"/>
      <c r="O87" s="139"/>
      <c r="P87" s="139"/>
      <c r="Q87" s="135"/>
      <c r="R87" s="135"/>
      <c r="S87" s="135"/>
      <c r="T87" s="140"/>
      <c r="U87" s="140"/>
      <c r="V87" s="140"/>
      <c r="W87" s="135"/>
      <c r="X87" s="139"/>
      <c r="Y87" s="139"/>
      <c r="Z87" s="133"/>
      <c r="AA87" s="133"/>
      <c r="AB87" s="139"/>
      <c r="AC87" s="139"/>
      <c r="AD87" s="139"/>
      <c r="AE87" s="139"/>
      <c r="AF87" s="139"/>
      <c r="AG87" s="139"/>
      <c r="AH87" s="139"/>
    </row>
    <row r="88" spans="1:34" s="137" customFormat="1" x14ac:dyDescent="0.25">
      <c r="A88" s="146"/>
      <c r="B88" s="132"/>
      <c r="C88" s="133"/>
      <c r="D88" s="134"/>
      <c r="E88" s="141"/>
      <c r="F88" s="144"/>
      <c r="G88" s="135"/>
      <c r="H88" s="105"/>
      <c r="K88" s="138"/>
      <c r="L88" s="138"/>
      <c r="M88" s="135"/>
      <c r="N88" s="135"/>
      <c r="O88" s="139"/>
      <c r="P88" s="139"/>
      <c r="Q88" s="135"/>
      <c r="R88" s="135"/>
      <c r="S88" s="135"/>
      <c r="T88" s="140"/>
      <c r="U88" s="140"/>
      <c r="V88" s="140"/>
      <c r="W88" s="135"/>
      <c r="X88" s="139"/>
      <c r="Y88" s="139"/>
      <c r="Z88" s="133"/>
      <c r="AA88" s="133"/>
      <c r="AB88" s="139"/>
      <c r="AC88" s="139"/>
      <c r="AD88" s="139"/>
      <c r="AE88" s="139"/>
      <c r="AF88" s="139"/>
      <c r="AG88" s="139"/>
      <c r="AH88" s="139"/>
    </row>
    <row r="89" spans="1:34" s="137" customFormat="1" x14ac:dyDescent="0.25">
      <c r="A89" s="146"/>
      <c r="B89" s="132"/>
      <c r="C89" s="133"/>
      <c r="D89" s="134"/>
      <c r="E89" s="141"/>
      <c r="F89" s="144"/>
      <c r="G89" s="135"/>
      <c r="H89" s="105"/>
      <c r="K89" s="138"/>
      <c r="L89" s="138"/>
      <c r="M89" s="135"/>
      <c r="N89" s="135"/>
      <c r="O89" s="139"/>
      <c r="P89" s="139"/>
      <c r="Q89" s="135"/>
      <c r="R89" s="135"/>
      <c r="S89" s="135"/>
      <c r="T89" s="140"/>
      <c r="U89" s="140"/>
      <c r="V89" s="140"/>
      <c r="W89" s="135"/>
      <c r="X89" s="139"/>
      <c r="Y89" s="139"/>
      <c r="Z89" s="133"/>
      <c r="AA89" s="133"/>
      <c r="AB89" s="139"/>
      <c r="AC89" s="139"/>
      <c r="AD89" s="139"/>
      <c r="AE89" s="139"/>
      <c r="AF89" s="139"/>
      <c r="AG89" s="139"/>
      <c r="AH89" s="139"/>
    </row>
    <row r="90" spans="1:34" s="137" customFormat="1" x14ac:dyDescent="0.25">
      <c r="A90" s="146"/>
      <c r="B90" s="132"/>
      <c r="C90" s="133"/>
      <c r="D90" s="134"/>
      <c r="E90" s="141"/>
      <c r="F90" s="144"/>
      <c r="G90" s="135"/>
      <c r="H90" s="105"/>
      <c r="K90" s="138"/>
      <c r="L90" s="138"/>
      <c r="M90" s="135"/>
      <c r="N90" s="135"/>
      <c r="O90" s="139"/>
      <c r="P90" s="139"/>
      <c r="Q90" s="135"/>
      <c r="R90" s="135"/>
      <c r="S90" s="135"/>
      <c r="T90" s="140"/>
      <c r="U90" s="140"/>
      <c r="V90" s="140"/>
      <c r="W90" s="135"/>
      <c r="X90" s="139"/>
      <c r="Y90" s="139"/>
      <c r="Z90" s="133"/>
      <c r="AA90" s="133"/>
      <c r="AB90" s="139"/>
      <c r="AC90" s="139"/>
      <c r="AD90" s="139"/>
      <c r="AE90" s="139"/>
      <c r="AF90" s="139"/>
      <c r="AG90" s="139"/>
      <c r="AH90" s="139"/>
    </row>
  </sheetData>
  <printOptions horizontalCentered="1"/>
  <pageMargins left="0.2" right="0.09" top="0.62992125984251968" bottom="0.59055118110236227" header="0.51181102362204722" footer="0.35433070866141736"/>
  <pageSetup paperSize="9" scale="92" orientation="landscape" r:id="rId1"/>
  <headerFooter alignWithMargins="0">
    <oddFooter>&amp;R&amp;"Arial Narrow,Obyčejné"&amp;8Strana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J27" sqref="J27"/>
    </sheetView>
  </sheetViews>
  <sheetFormatPr defaultRowHeight="15" x14ac:dyDescent="0.25"/>
  <cols>
    <col min="1" max="16384" width="9.140625" style="157"/>
  </cols>
  <sheetData>
    <row r="1" spans="1:10" x14ac:dyDescent="0.25">
      <c r="A1" s="158" t="s">
        <v>135</v>
      </c>
    </row>
    <row r="2" spans="1:10" x14ac:dyDescent="0.25">
      <c r="A2" s="156"/>
    </row>
    <row r="3" spans="1:10" ht="37.5" customHeight="1" x14ac:dyDescent="0.25">
      <c r="A3" s="234" t="s">
        <v>127</v>
      </c>
      <c r="B3" s="234"/>
      <c r="C3" s="234"/>
      <c r="D3" s="234"/>
      <c r="E3" s="234"/>
      <c r="F3" s="234"/>
      <c r="G3" s="234"/>
      <c r="H3" s="234"/>
      <c r="I3" s="234"/>
      <c r="J3" s="234"/>
    </row>
    <row r="4" spans="1:10" x14ac:dyDescent="0.25">
      <c r="A4" s="235" t="s">
        <v>128</v>
      </c>
      <c r="B4" s="235"/>
      <c r="C4" s="235"/>
      <c r="D4" s="235"/>
      <c r="E4" s="235"/>
      <c r="F4" s="235"/>
      <c r="G4" s="235"/>
      <c r="H4" s="235"/>
      <c r="I4" s="235"/>
      <c r="J4" s="235"/>
    </row>
    <row r="5" spans="1:10" ht="45.75" customHeight="1" x14ac:dyDescent="0.25">
      <c r="A5" s="234" t="s">
        <v>129</v>
      </c>
      <c r="B5" s="234"/>
      <c r="C5" s="234"/>
      <c r="D5" s="234"/>
      <c r="E5" s="234"/>
      <c r="F5" s="234"/>
      <c r="G5" s="234"/>
      <c r="H5" s="234"/>
      <c r="I5" s="234"/>
      <c r="J5" s="234"/>
    </row>
    <row r="6" spans="1:10" ht="113.25" customHeight="1" x14ac:dyDescent="0.25">
      <c r="A6" s="234" t="s">
        <v>130</v>
      </c>
      <c r="B6" s="234"/>
      <c r="C6" s="234"/>
      <c r="D6" s="234"/>
      <c r="E6" s="234"/>
      <c r="F6" s="234"/>
      <c r="G6" s="234"/>
      <c r="H6" s="234"/>
      <c r="I6" s="234"/>
      <c r="J6" s="234"/>
    </row>
    <row r="7" spans="1:10" ht="83.25" customHeight="1" x14ac:dyDescent="0.25">
      <c r="A7" s="234" t="s">
        <v>131</v>
      </c>
      <c r="B7" s="234"/>
      <c r="C7" s="234"/>
      <c r="D7" s="234"/>
      <c r="E7" s="234"/>
      <c r="F7" s="234"/>
      <c r="G7" s="234"/>
      <c r="H7" s="234"/>
      <c r="I7" s="234"/>
      <c r="J7" s="234"/>
    </row>
    <row r="8" spans="1:10" x14ac:dyDescent="0.25">
      <c r="A8" s="234" t="s">
        <v>132</v>
      </c>
      <c r="B8" s="234"/>
      <c r="C8" s="234"/>
      <c r="D8" s="234"/>
      <c r="E8" s="234"/>
      <c r="F8" s="234"/>
      <c r="G8" s="234"/>
      <c r="H8" s="234"/>
      <c r="I8" s="234"/>
      <c r="J8" s="234"/>
    </row>
    <row r="9" spans="1:10" x14ac:dyDescent="0.25">
      <c r="A9" s="234" t="s">
        <v>133</v>
      </c>
      <c r="B9" s="234"/>
      <c r="C9" s="234"/>
      <c r="D9" s="234"/>
      <c r="E9" s="234"/>
      <c r="F9" s="234"/>
      <c r="G9" s="234"/>
      <c r="H9" s="234"/>
      <c r="I9" s="234"/>
      <c r="J9" s="234"/>
    </row>
    <row r="10" spans="1:10" x14ac:dyDescent="0.25">
      <c r="A10" s="234" t="s">
        <v>134</v>
      </c>
      <c r="B10" s="234"/>
      <c r="C10" s="234"/>
      <c r="D10" s="234"/>
      <c r="E10" s="234"/>
      <c r="F10" s="234"/>
      <c r="G10" s="234"/>
      <c r="H10" s="234"/>
      <c r="I10" s="234"/>
      <c r="J10" s="234"/>
    </row>
    <row r="11" spans="1:10" ht="83.25" customHeight="1" x14ac:dyDescent="0.25"/>
  </sheetData>
  <mergeCells count="8">
    <mergeCell ref="A8:J8"/>
    <mergeCell ref="A9:J9"/>
    <mergeCell ref="A10:J10"/>
    <mergeCell ref="A3:J3"/>
    <mergeCell ref="A4:J4"/>
    <mergeCell ref="A5:J5"/>
    <mergeCell ref="A6:J6"/>
    <mergeCell ref="A7:J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00"/>
  <sheetViews>
    <sheetView workbookViewId="0">
      <selection activeCell="B7" sqref="B7"/>
    </sheetView>
  </sheetViews>
  <sheetFormatPr defaultRowHeight="15" x14ac:dyDescent="0.25"/>
  <cols>
    <col min="1" max="1" width="20.28515625" customWidth="1"/>
    <col min="2" max="2" width="52.42578125" customWidth="1"/>
    <col min="3" max="3" width="14.7109375" customWidth="1"/>
    <col min="4" max="4" width="18.5703125" customWidth="1"/>
    <col min="5" max="5" width="30.42578125" customWidth="1"/>
    <col min="6" max="6" width="17.85546875" hidden="1" customWidth="1"/>
    <col min="7" max="9" width="11.5703125" hidden="1" customWidth="1"/>
    <col min="10" max="13" width="9.140625" hidden="1" customWidth="1"/>
    <col min="14" max="14" width="21.42578125" hidden="1" customWidth="1"/>
    <col min="15" max="15" width="9.140625" hidden="1" customWidth="1"/>
    <col min="16" max="16" width="10.28515625" hidden="1" customWidth="1"/>
    <col min="17" max="18" width="9.140625" hidden="1" customWidth="1"/>
    <col min="19" max="20" width="9.140625" customWidth="1"/>
  </cols>
  <sheetData>
    <row r="1" spans="1:17" x14ac:dyDescent="0.25">
      <c r="A1" s="160" t="s">
        <v>136</v>
      </c>
      <c r="P1" s="12" t="s">
        <v>137</v>
      </c>
    </row>
    <row r="2" spans="1:17" x14ac:dyDescent="0.25">
      <c r="A2" s="54" t="s">
        <v>138</v>
      </c>
      <c r="N2" s="16" t="s">
        <v>139</v>
      </c>
      <c r="P2" s="12" t="s">
        <v>140</v>
      </c>
    </row>
    <row r="3" spans="1:17" x14ac:dyDescent="0.25">
      <c r="N3" s="16" t="s">
        <v>141</v>
      </c>
      <c r="P3" s="12" t="s">
        <v>142</v>
      </c>
    </row>
    <row r="4" spans="1:17" x14ac:dyDescent="0.25">
      <c r="A4" s="161" t="s">
        <v>44</v>
      </c>
      <c r="B4" s="237"/>
      <c r="C4" s="237"/>
      <c r="D4" s="237"/>
      <c r="E4" s="237"/>
      <c r="N4" s="16" t="s">
        <v>143</v>
      </c>
      <c r="P4" s="12" t="s">
        <v>144</v>
      </c>
    </row>
    <row r="5" spans="1:17" x14ac:dyDescent="0.25">
      <c r="A5" s="161" t="s">
        <v>145</v>
      </c>
      <c r="B5" s="162"/>
      <c r="N5" s="16" t="s">
        <v>146</v>
      </c>
    </row>
    <row r="6" spans="1:17" x14ac:dyDescent="0.25">
      <c r="N6" s="16" t="s">
        <v>147</v>
      </c>
    </row>
    <row r="7" spans="1:17" ht="26.25" customHeight="1" x14ac:dyDescent="0.25">
      <c r="A7" s="161" t="s">
        <v>148</v>
      </c>
      <c r="B7" s="163" t="s">
        <v>149</v>
      </c>
      <c r="D7" s="238" t="str">
        <f>IF(OR(B7="",B7=N36,B8="",B8=P1,B10="v červenooznačených riadkoch sú chybne zadané údaje"),"",IF(B7="","",IF(B7=N37,N14,IF(B7=N38,N15,""))))</f>
        <v/>
      </c>
      <c r="E7" s="238"/>
      <c r="N7" s="16" t="s">
        <v>150</v>
      </c>
    </row>
    <row r="8" spans="1:17" ht="24" customHeight="1" x14ac:dyDescent="0.25">
      <c r="A8" s="161" t="s">
        <v>151</v>
      </c>
      <c r="B8" s="46" t="s">
        <v>137</v>
      </c>
      <c r="E8" s="164" t="str">
        <f>IF(OR(B7="",B7=N36,B8="",B8=P1,B10="v červenooznačených riadkoch sú chybne zadané údaje"),"",IF(OR(D31="",Tabuľka1[[#Totals],[Stĺpec4]]="",Tabuľka1[[#Totals],[Stĺpec4]]=0),"",Tabuľka1[[#Totals],[Stĺpec4]]/D31))</f>
        <v/>
      </c>
    </row>
    <row r="9" spans="1:17" ht="27.75" customHeight="1" x14ac:dyDescent="0.25"/>
    <row r="10" spans="1:17" s="12" customFormat="1" x14ac:dyDescent="0.2">
      <c r="B10" s="239" t="str">
        <f>IF(P26&gt;0,"v červenooznačených riadkoch sú chybne zadané údaje",IF(AND(B7="",B8=""),"Vyberte typ prijímateľa a typ účtovníctva",IF(B7="","Vyberte typ prijímateľa",IF(B8="","Vyberte typ účtovníctva",IF(L31&gt;0,"v červenooznačených riadkoch sú chybne zadané údaje",IF(AND(SUM(D12:D30)&gt;0,OR(B7=N36,B8=P1)),"v červenooznačených riadkoch sú chybne zadané údaje",IF(AND(OR(B7=N37,B7=N38),OR(B8=P2,B8=P3,B8=P4),D1200=0),"nie sú vyplnené tržby z lesníckej výroby alebo z poskytovania lesníckych služieb",IF(AND(OR(B7=N37,B7=N38),OR(B8=P2,B8=P3,B8=P4),D31=""),"nie sú vyplnené celkové tržby",""))))))))</f>
        <v/>
      </c>
      <c r="C10" s="239"/>
      <c r="D10" s="239"/>
      <c r="J10" s="16" t="s">
        <v>152</v>
      </c>
    </row>
    <row r="11" spans="1:17" x14ac:dyDescent="0.25">
      <c r="J11" s="16" t="s">
        <v>153</v>
      </c>
      <c r="N11" s="165" t="s">
        <v>154</v>
      </c>
      <c r="Q11" s="165" t="s">
        <v>155</v>
      </c>
    </row>
    <row r="12" spans="1:17" x14ac:dyDescent="0.25">
      <c r="B12" s="236" t="str">
        <f>IF($B$8="","",IF($B$8=$P$3,R25,IF($B$8=$P$4,R50,IF($B$8=$P$2,R65,""))))</f>
        <v/>
      </c>
      <c r="C12" s="236"/>
      <c r="D12" s="166"/>
      <c r="E12" s="167"/>
      <c r="F12" s="168"/>
      <c r="J12" s="16"/>
      <c r="L12" s="169">
        <f>IF(AND(B12="",D12&lt;&gt;0),1,0)</f>
        <v>0</v>
      </c>
      <c r="M12" s="15">
        <f>IF(B12="",0,1)</f>
        <v>0</v>
      </c>
      <c r="N12" s="10"/>
      <c r="O12" s="170"/>
      <c r="P12" s="170"/>
      <c r="Q12" s="10"/>
    </row>
    <row r="13" spans="1:17" x14ac:dyDescent="0.25">
      <c r="B13" s="236" t="str">
        <f t="shared" ref="B13:B14" si="0">IF($B$8="","",IF($B$8=$P$3,R26,IF($B$8=$P$4,R51,IF($B$8=$P$2,R66,""))))</f>
        <v/>
      </c>
      <c r="C13" s="236"/>
      <c r="D13" s="166"/>
      <c r="E13" s="167"/>
      <c r="F13" s="171"/>
      <c r="J13" s="16"/>
      <c r="L13" s="169">
        <f t="shared" ref="L13:L30" si="1">IF(AND(B13="",D13&lt;&gt;0),1,0)</f>
        <v>0</v>
      </c>
      <c r="M13" s="15">
        <f t="shared" ref="M13:M31" si="2">IF(B13="",0,1)</f>
        <v>0</v>
      </c>
      <c r="N13" s="10"/>
      <c r="O13" s="170"/>
      <c r="P13" s="170"/>
      <c r="Q13" s="10"/>
    </row>
    <row r="14" spans="1:17" x14ac:dyDescent="0.25">
      <c r="B14" s="236" t="str">
        <f t="shared" si="0"/>
        <v/>
      </c>
      <c r="C14" s="236"/>
      <c r="D14" s="166"/>
      <c r="E14" s="167"/>
      <c r="F14" s="171"/>
      <c r="J14" s="16"/>
      <c r="L14" s="169">
        <f t="shared" si="1"/>
        <v>0</v>
      </c>
      <c r="M14" s="15">
        <f t="shared" si="2"/>
        <v>0</v>
      </c>
      <c r="N14" s="10" t="s">
        <v>156</v>
      </c>
      <c r="O14" s="170"/>
      <c r="P14" s="170"/>
      <c r="Q14" s="10"/>
    </row>
    <row r="15" spans="1:17" ht="15" customHeight="1" x14ac:dyDescent="0.25">
      <c r="B15" s="236" t="str">
        <f t="shared" ref="B15:B23" si="3">IF($B$8="","",IF($B$8=$P$3,R28,IF($B$8=$P$4,R53,IF($B$8=$P$2,"",""))))</f>
        <v/>
      </c>
      <c r="C15" s="236"/>
      <c r="D15" s="166"/>
      <c r="E15" s="167"/>
      <c r="F15" s="171"/>
      <c r="J15" s="16"/>
      <c r="L15" s="169">
        <f t="shared" si="1"/>
        <v>0</v>
      </c>
      <c r="M15" s="15">
        <f t="shared" si="2"/>
        <v>0</v>
      </c>
      <c r="N15" s="10" t="s">
        <v>157</v>
      </c>
      <c r="O15" s="170"/>
      <c r="P15" s="170"/>
      <c r="Q15" s="10"/>
    </row>
    <row r="16" spans="1:17" ht="24.75" customHeight="1" x14ac:dyDescent="0.25">
      <c r="B16" s="240" t="str">
        <f t="shared" si="3"/>
        <v/>
      </c>
      <c r="C16" s="240"/>
      <c r="D16" s="166"/>
      <c r="E16" s="167"/>
      <c r="F16" s="171"/>
      <c r="J16" s="16"/>
      <c r="L16" s="169">
        <f t="shared" si="1"/>
        <v>0</v>
      </c>
      <c r="M16" s="15">
        <f t="shared" si="2"/>
        <v>0</v>
      </c>
      <c r="N16" s="10"/>
      <c r="O16" s="170"/>
      <c r="P16" s="170"/>
      <c r="Q16" s="10"/>
    </row>
    <row r="17" spans="2:18" ht="24" customHeight="1" x14ac:dyDescent="0.25">
      <c r="B17" s="240" t="str">
        <f t="shared" si="3"/>
        <v/>
      </c>
      <c r="C17" s="240"/>
      <c r="D17" s="166"/>
      <c r="L17" s="169">
        <f t="shared" si="1"/>
        <v>0</v>
      </c>
      <c r="M17" s="15">
        <f t="shared" si="2"/>
        <v>0</v>
      </c>
    </row>
    <row r="18" spans="2:18" ht="15" customHeight="1" x14ac:dyDescent="0.25">
      <c r="B18" s="236" t="str">
        <f t="shared" si="3"/>
        <v/>
      </c>
      <c r="C18" s="236"/>
      <c r="D18" s="166"/>
      <c r="H18" s="172"/>
      <c r="I18" s="172"/>
      <c r="L18" s="169">
        <f t="shared" si="1"/>
        <v>0</v>
      </c>
      <c r="M18" s="15">
        <f t="shared" si="2"/>
        <v>0</v>
      </c>
    </row>
    <row r="19" spans="2:18" x14ac:dyDescent="0.25">
      <c r="B19" s="236" t="str">
        <f t="shared" si="3"/>
        <v/>
      </c>
      <c r="C19" s="236"/>
      <c r="D19" s="166"/>
      <c r="H19" s="172"/>
      <c r="I19" s="172"/>
      <c r="L19" s="169">
        <f t="shared" si="1"/>
        <v>0</v>
      </c>
      <c r="M19" s="15">
        <f t="shared" si="2"/>
        <v>0</v>
      </c>
    </row>
    <row r="20" spans="2:18" ht="24" customHeight="1" x14ac:dyDescent="0.25">
      <c r="B20" s="240" t="str">
        <f t="shared" si="3"/>
        <v/>
      </c>
      <c r="C20" s="240"/>
      <c r="D20" s="166"/>
      <c r="H20" s="172"/>
      <c r="I20" s="172"/>
      <c r="L20" s="169">
        <f t="shared" si="1"/>
        <v>0</v>
      </c>
      <c r="M20" s="15">
        <f t="shared" si="2"/>
        <v>0</v>
      </c>
    </row>
    <row r="21" spans="2:18" ht="24" customHeight="1" x14ac:dyDescent="0.25">
      <c r="B21" s="240" t="str">
        <f t="shared" si="3"/>
        <v/>
      </c>
      <c r="C21" s="240"/>
      <c r="D21" s="166"/>
      <c r="H21" s="172"/>
      <c r="I21" s="172"/>
      <c r="L21" s="169">
        <f t="shared" si="1"/>
        <v>0</v>
      </c>
      <c r="M21" s="15">
        <f t="shared" si="2"/>
        <v>0</v>
      </c>
    </row>
    <row r="22" spans="2:18" x14ac:dyDescent="0.25">
      <c r="B22" s="236" t="str">
        <f t="shared" si="3"/>
        <v/>
      </c>
      <c r="C22" s="236"/>
      <c r="D22" s="166"/>
      <c r="H22" s="172"/>
      <c r="I22" s="172"/>
      <c r="L22" s="169">
        <f t="shared" si="1"/>
        <v>0</v>
      </c>
      <c r="M22" s="15">
        <f t="shared" si="2"/>
        <v>0</v>
      </c>
    </row>
    <row r="23" spans="2:18" ht="24" customHeight="1" x14ac:dyDescent="0.25">
      <c r="B23" s="240" t="str">
        <f t="shared" si="3"/>
        <v/>
      </c>
      <c r="C23" s="240"/>
      <c r="D23" s="166"/>
      <c r="H23" s="172"/>
      <c r="I23" s="172"/>
      <c r="L23" s="169">
        <f t="shared" si="1"/>
        <v>0</v>
      </c>
      <c r="M23" s="15">
        <f t="shared" si="2"/>
        <v>0</v>
      </c>
    </row>
    <row r="24" spans="2:18" ht="24" customHeight="1" x14ac:dyDescent="0.25">
      <c r="B24" s="240" t="str">
        <f t="shared" ref="B24:B30" si="4">IF($B$8="","",IF($B$8=$P$3,R37,IF($B$8=$P$4,"",IF($B$8=$P$2,"",""))))</f>
        <v/>
      </c>
      <c r="C24" s="240"/>
      <c r="D24" s="166"/>
      <c r="H24" s="172"/>
      <c r="I24" s="172"/>
      <c r="L24" s="169">
        <f t="shared" si="1"/>
        <v>0</v>
      </c>
      <c r="M24" s="15">
        <f t="shared" si="2"/>
        <v>0</v>
      </c>
      <c r="N24" t="s">
        <v>158</v>
      </c>
      <c r="R24" s="173" t="s">
        <v>159</v>
      </c>
    </row>
    <row r="25" spans="2:18" x14ac:dyDescent="0.25">
      <c r="B25" s="240" t="str">
        <f t="shared" si="4"/>
        <v/>
      </c>
      <c r="C25" s="240"/>
      <c r="D25" s="166"/>
      <c r="H25" s="172"/>
      <c r="I25" s="172"/>
      <c r="L25" s="169">
        <f t="shared" si="1"/>
        <v>0</v>
      </c>
      <c r="M25" s="15">
        <f t="shared" si="2"/>
        <v>0</v>
      </c>
      <c r="P25" s="174" t="s">
        <v>160</v>
      </c>
      <c r="Q25" s="169">
        <v>3</v>
      </c>
      <c r="R25" s="169" t="s">
        <v>161</v>
      </c>
    </row>
    <row r="26" spans="2:18" x14ac:dyDescent="0.25">
      <c r="B26" s="240" t="str">
        <f t="shared" si="4"/>
        <v/>
      </c>
      <c r="C26" s="240"/>
      <c r="D26" s="166"/>
      <c r="H26" s="172"/>
      <c r="I26" s="172"/>
      <c r="L26" s="169">
        <f t="shared" si="1"/>
        <v>0</v>
      </c>
      <c r="M26" s="15">
        <f t="shared" si="2"/>
        <v>0</v>
      </c>
      <c r="P26" s="174">
        <f>SUM(I34:I343)</f>
        <v>0</v>
      </c>
      <c r="Q26" s="169">
        <v>4</v>
      </c>
      <c r="R26" s="169" t="s">
        <v>162</v>
      </c>
    </row>
    <row r="27" spans="2:18" x14ac:dyDescent="0.25">
      <c r="B27" s="240" t="str">
        <f t="shared" si="4"/>
        <v/>
      </c>
      <c r="C27" s="240"/>
      <c r="D27" s="166"/>
      <c r="H27" s="172"/>
      <c r="I27" s="172"/>
      <c r="L27" s="169">
        <f t="shared" si="1"/>
        <v>0</v>
      </c>
      <c r="M27" s="15">
        <f t="shared" si="2"/>
        <v>0</v>
      </c>
      <c r="Q27" s="169">
        <v>5</v>
      </c>
      <c r="R27" s="169" t="s">
        <v>163</v>
      </c>
    </row>
    <row r="28" spans="2:18" x14ac:dyDescent="0.25">
      <c r="B28" s="240" t="str">
        <f t="shared" si="4"/>
        <v/>
      </c>
      <c r="C28" s="240"/>
      <c r="D28" s="166"/>
      <c r="H28" s="172"/>
      <c r="I28" s="172"/>
      <c r="L28" s="169">
        <f t="shared" si="1"/>
        <v>0</v>
      </c>
      <c r="M28" s="15">
        <f t="shared" si="2"/>
        <v>0</v>
      </c>
      <c r="N28" t="s">
        <v>164</v>
      </c>
      <c r="Q28" s="169">
        <v>6</v>
      </c>
      <c r="R28" s="169" t="s">
        <v>165</v>
      </c>
    </row>
    <row r="29" spans="2:18" ht="24" customHeight="1" x14ac:dyDescent="0.25">
      <c r="B29" s="240" t="str">
        <f t="shared" si="4"/>
        <v/>
      </c>
      <c r="C29" s="240"/>
      <c r="D29" s="166"/>
      <c r="H29" s="172"/>
      <c r="I29" s="172"/>
      <c r="L29" s="169">
        <f t="shared" si="1"/>
        <v>0</v>
      </c>
      <c r="M29" s="15">
        <f t="shared" si="2"/>
        <v>0</v>
      </c>
      <c r="N29" t="s">
        <v>166</v>
      </c>
      <c r="Q29" s="169">
        <v>7</v>
      </c>
      <c r="R29" s="169" t="s">
        <v>167</v>
      </c>
    </row>
    <row r="30" spans="2:18" x14ac:dyDescent="0.25">
      <c r="B30" s="240" t="str">
        <f t="shared" si="4"/>
        <v/>
      </c>
      <c r="C30" s="240"/>
      <c r="D30" s="166"/>
      <c r="H30" s="172"/>
      <c r="I30" s="172"/>
      <c r="L30" s="169">
        <f t="shared" si="1"/>
        <v>0</v>
      </c>
      <c r="M30" s="15">
        <f t="shared" si="2"/>
        <v>0</v>
      </c>
      <c r="N30" t="s">
        <v>168</v>
      </c>
      <c r="Q30" s="169">
        <v>8</v>
      </c>
      <c r="R30" s="169" t="s">
        <v>169</v>
      </c>
    </row>
    <row r="31" spans="2:18" x14ac:dyDescent="0.25">
      <c r="B31" s="241" t="str">
        <f>IF(OR(B8=P1,B8=""),"","Súčet tržieb")</f>
        <v/>
      </c>
      <c r="C31" s="241"/>
      <c r="D31" s="171" t="str">
        <f>IF(AND(D12="",D13="",D14="",D15="",D16="",D17="",D18="",D19="",D20="",D21="",D22="",D23="",D24="",D25="",D26="",D27="",D28="",D29="",D30=""),"",IF(OR(B8=P1,B8=""),"",IF(B8=P2,SUM(D12:D14),IF(B8=P3,SUM(D12:D30),IF(B8=P4,SUM(D12:D23))))))</f>
        <v/>
      </c>
      <c r="L31" s="173">
        <f>SUM(L12:L30)</f>
        <v>0</v>
      </c>
      <c r="M31" s="15">
        <f t="shared" si="2"/>
        <v>0</v>
      </c>
      <c r="Q31" s="169">
        <v>9</v>
      </c>
      <c r="R31" s="169" t="s">
        <v>170</v>
      </c>
    </row>
    <row r="32" spans="2:18" x14ac:dyDescent="0.25">
      <c r="N32" t="s">
        <v>171</v>
      </c>
      <c r="Q32" s="175">
        <v>30</v>
      </c>
      <c r="R32" s="169" t="s">
        <v>172</v>
      </c>
    </row>
    <row r="33" spans="1:18" ht="25.5" x14ac:dyDescent="0.25">
      <c r="A33" s="159" t="s">
        <v>173</v>
      </c>
      <c r="B33" s="159" t="s">
        <v>174</v>
      </c>
      <c r="C33" s="159" t="s">
        <v>158</v>
      </c>
      <c r="D33" s="176" t="s">
        <v>175</v>
      </c>
      <c r="E33" s="176" t="str">
        <f t="shared" ref="E33" si="5">IF(OR(B7="",B7="Vyberte typ prijímateľa"),"",IF(B7=N37,N29,IF(B7=N38,N28,IF(B7=N39,N30,""))))</f>
        <v/>
      </c>
      <c r="F33" s="159"/>
      <c r="G33" s="177" t="s">
        <v>176</v>
      </c>
      <c r="H33" s="177" t="s">
        <v>177</v>
      </c>
      <c r="I33" s="177" t="s">
        <v>178</v>
      </c>
      <c r="N33" t="s">
        <v>179</v>
      </c>
      <c r="Q33" s="175">
        <v>32</v>
      </c>
      <c r="R33" s="169" t="s">
        <v>180</v>
      </c>
    </row>
    <row r="34" spans="1:18" x14ac:dyDescent="0.25">
      <c r="A34" s="178"/>
      <c r="B34" s="178"/>
      <c r="C34" s="178"/>
      <c r="D34" s="179"/>
      <c r="E34" s="180"/>
      <c r="F34" s="180"/>
      <c r="G34" s="169" t="str">
        <f>IF($B$7=$N$37,"vyroba",IF($B$7=$N$38,"sluzby",IF($B$7=$N$39,"kombinacia","")))</f>
        <v/>
      </c>
      <c r="H34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4" s="169">
        <f>IF(Tabuľka1[[#This Row],[Stĺpec7]]="chyba",1,0)</f>
        <v>0</v>
      </c>
      <c r="Q34" s="175">
        <v>33</v>
      </c>
      <c r="R34" s="169" t="s">
        <v>181</v>
      </c>
    </row>
    <row r="35" spans="1:18" x14ac:dyDescent="0.25">
      <c r="A35" s="178"/>
      <c r="B35" s="180"/>
      <c r="C35" s="180"/>
      <c r="D35" s="179"/>
      <c r="E35" s="180"/>
      <c r="F35" s="180"/>
      <c r="G35" s="169" t="str">
        <f t="shared" ref="G35:G98" si="6">IF($B$7=$N$37,"vyroba",IF($B$7=$N$38,"sluzby",IF($B$7=$N$39,"kombinacia","")))</f>
        <v/>
      </c>
      <c r="H35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5" s="169">
        <f>IF(Tabuľka1[[#This Row],[Stĺpec7]]="chyba",1,0)</f>
        <v>0</v>
      </c>
      <c r="Q35" s="175">
        <v>34</v>
      </c>
      <c r="R35" s="169" t="s">
        <v>182</v>
      </c>
    </row>
    <row r="36" spans="1:18" x14ac:dyDescent="0.25">
      <c r="A36" s="178"/>
      <c r="B36" s="180"/>
      <c r="C36" s="180"/>
      <c r="D36" s="179"/>
      <c r="E36" s="180"/>
      <c r="F36" s="180"/>
      <c r="G36" s="169" t="str">
        <f t="shared" si="6"/>
        <v/>
      </c>
      <c r="H36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6" s="169">
        <f>IF(Tabuľka1[[#This Row],[Stĺpec7]]="chyba",1,0)</f>
        <v>0</v>
      </c>
      <c r="N36" t="s">
        <v>149</v>
      </c>
      <c r="Q36" s="175">
        <v>36</v>
      </c>
      <c r="R36" s="169" t="s">
        <v>183</v>
      </c>
    </row>
    <row r="37" spans="1:18" x14ac:dyDescent="0.25">
      <c r="A37" s="178"/>
      <c r="B37" s="180"/>
      <c r="C37" s="180"/>
      <c r="D37" s="179"/>
      <c r="E37" s="180"/>
      <c r="F37" s="180"/>
      <c r="G37" s="169" t="str">
        <f t="shared" si="6"/>
        <v/>
      </c>
      <c r="H37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7" s="169">
        <f>IF(Tabuľka1[[#This Row],[Stĺpec7]]="chyba",1,0)</f>
        <v>0</v>
      </c>
      <c r="N37" t="s">
        <v>184</v>
      </c>
      <c r="Q37" s="175">
        <v>37</v>
      </c>
      <c r="R37" s="169" t="s">
        <v>185</v>
      </c>
    </row>
    <row r="38" spans="1:18" x14ac:dyDescent="0.25">
      <c r="A38" s="178"/>
      <c r="B38" s="180"/>
      <c r="C38" s="180"/>
      <c r="D38" s="179"/>
      <c r="E38" s="180"/>
      <c r="F38" s="180"/>
      <c r="G38" s="169" t="str">
        <f t="shared" si="6"/>
        <v/>
      </c>
      <c r="H38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8" s="169">
        <f>IF(Tabuľka1[[#This Row],[Stĺpec7]]="chyba",1,0)</f>
        <v>0</v>
      </c>
      <c r="N38" t="s">
        <v>186</v>
      </c>
      <c r="Q38" s="175">
        <v>38</v>
      </c>
      <c r="R38" s="169" t="s">
        <v>187</v>
      </c>
    </row>
    <row r="39" spans="1:18" x14ac:dyDescent="0.25">
      <c r="A39" s="178"/>
      <c r="B39" s="180"/>
      <c r="C39" s="180"/>
      <c r="D39" s="179"/>
      <c r="E39" s="180"/>
      <c r="F39" s="180"/>
      <c r="G39" s="169" t="str">
        <f t="shared" si="6"/>
        <v/>
      </c>
      <c r="H39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9" s="169">
        <f>IF(Tabuľka1[[#This Row],[Stĺpec7]]="chyba",1,0)</f>
        <v>0</v>
      </c>
      <c r="N39" t="s">
        <v>188</v>
      </c>
      <c r="Q39" s="175">
        <v>40</v>
      </c>
      <c r="R39" s="169" t="s">
        <v>189</v>
      </c>
    </row>
    <row r="40" spans="1:18" x14ac:dyDescent="0.25">
      <c r="A40" s="178"/>
      <c r="B40" s="180"/>
      <c r="C40" s="180"/>
      <c r="D40" s="179"/>
      <c r="E40" s="180"/>
      <c r="F40" s="180"/>
      <c r="G40" s="169" t="str">
        <f t="shared" si="6"/>
        <v/>
      </c>
      <c r="H40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0" s="169">
        <f>IF(Tabuľka1[[#This Row],[Stĺpec7]]="chyba",1,0)</f>
        <v>0</v>
      </c>
      <c r="N40" s="173"/>
      <c r="Q40" s="175">
        <v>41</v>
      </c>
      <c r="R40" s="169" t="s">
        <v>190</v>
      </c>
    </row>
    <row r="41" spans="1:18" x14ac:dyDescent="0.25">
      <c r="A41" s="178"/>
      <c r="B41" s="180"/>
      <c r="C41" s="180"/>
      <c r="D41" s="179"/>
      <c r="E41" s="180"/>
      <c r="F41" s="180"/>
      <c r="G41" s="169" t="str">
        <f t="shared" si="6"/>
        <v/>
      </c>
      <c r="H41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1" s="169">
        <f>IF(Tabuľka1[[#This Row],[Stĺpec7]]="chyba",1,0)</f>
        <v>0</v>
      </c>
      <c r="N41" s="173" t="s">
        <v>139</v>
      </c>
      <c r="Q41" s="175">
        <v>42</v>
      </c>
      <c r="R41" s="169" t="s">
        <v>191</v>
      </c>
    </row>
    <row r="42" spans="1:18" x14ac:dyDescent="0.25">
      <c r="A42" s="178"/>
      <c r="B42" s="180"/>
      <c r="C42" s="180"/>
      <c r="D42" s="179"/>
      <c r="E42" s="180"/>
      <c r="F42" s="180"/>
      <c r="G42" s="169" t="str">
        <f t="shared" si="6"/>
        <v/>
      </c>
      <c r="H42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2" s="169">
        <f>IF(Tabuľka1[[#This Row],[Stĺpec7]]="chyba",1,0)</f>
        <v>0</v>
      </c>
      <c r="N42" s="173" t="s">
        <v>141</v>
      </c>
      <c r="Q42" s="175">
        <v>43</v>
      </c>
      <c r="R42" s="169" t="s">
        <v>192</v>
      </c>
    </row>
    <row r="43" spans="1:18" x14ac:dyDescent="0.25">
      <c r="A43" s="178"/>
      <c r="B43" s="180"/>
      <c r="C43" s="180"/>
      <c r="D43" s="179"/>
      <c r="E43" s="180"/>
      <c r="F43" s="180"/>
      <c r="G43" s="169" t="str">
        <f t="shared" si="6"/>
        <v/>
      </c>
      <c r="H43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3" s="169">
        <f>IF(Tabuľka1[[#This Row],[Stĺpec7]]="chyba",1,0)</f>
        <v>0</v>
      </c>
      <c r="N43" s="173" t="s">
        <v>193</v>
      </c>
      <c r="Q43" s="175">
        <v>44</v>
      </c>
      <c r="R43" s="169" t="s">
        <v>194</v>
      </c>
    </row>
    <row r="44" spans="1:18" x14ac:dyDescent="0.25">
      <c r="A44" s="178"/>
      <c r="B44" s="180"/>
      <c r="C44" s="180"/>
      <c r="D44" s="179"/>
      <c r="E44" s="180"/>
      <c r="F44" s="180"/>
      <c r="G44" s="169" t="str">
        <f t="shared" si="6"/>
        <v/>
      </c>
      <c r="H44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4" s="169">
        <f>IF(Tabuľka1[[#This Row],[Stĺpec7]]="chyba",1,0)</f>
        <v>0</v>
      </c>
      <c r="N44" s="173" t="s">
        <v>146</v>
      </c>
    </row>
    <row r="45" spans="1:18" x14ac:dyDescent="0.25">
      <c r="A45" s="178"/>
      <c r="B45" s="180"/>
      <c r="C45" s="180"/>
      <c r="D45" s="179"/>
      <c r="E45" s="180"/>
      <c r="F45" s="180"/>
      <c r="G45" s="169" t="str">
        <f t="shared" si="6"/>
        <v/>
      </c>
      <c r="H45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5" s="169">
        <f>IF(Tabuľka1[[#This Row],[Stĺpec7]]="chyba",1,0)</f>
        <v>0</v>
      </c>
      <c r="N45" s="173" t="s">
        <v>195</v>
      </c>
    </row>
    <row r="46" spans="1:18" x14ac:dyDescent="0.25">
      <c r="A46" s="178"/>
      <c r="B46" s="180"/>
      <c r="C46" s="180"/>
      <c r="D46" s="179"/>
      <c r="E46" s="180"/>
      <c r="F46" s="180"/>
      <c r="G46" s="169" t="str">
        <f t="shared" si="6"/>
        <v/>
      </c>
      <c r="H46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6" s="169">
        <f>IF(Tabuľka1[[#This Row],[Stĺpec7]]="chyba",1,0)</f>
        <v>0</v>
      </c>
      <c r="N46" s="173" t="s">
        <v>196</v>
      </c>
    </row>
    <row r="47" spans="1:18" x14ac:dyDescent="0.25">
      <c r="A47" s="178"/>
      <c r="B47" s="180"/>
      <c r="C47" s="180"/>
      <c r="D47" s="179"/>
      <c r="E47" s="180"/>
      <c r="F47" s="180"/>
      <c r="G47" s="169" t="str">
        <f t="shared" si="6"/>
        <v/>
      </c>
      <c r="H47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7" s="169">
        <f>IF(Tabuľka1[[#This Row],[Stĺpec7]]="chyba",1,0)</f>
        <v>0</v>
      </c>
    </row>
    <row r="48" spans="1:18" x14ac:dyDescent="0.25">
      <c r="A48" s="178"/>
      <c r="B48" s="180"/>
      <c r="C48" s="180"/>
      <c r="D48" s="179"/>
      <c r="E48" s="180"/>
      <c r="F48" s="180"/>
      <c r="G48" s="169" t="str">
        <f t="shared" si="6"/>
        <v/>
      </c>
      <c r="H48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8" s="169">
        <f>IF(Tabuľka1[[#This Row],[Stĺpec7]]="chyba",1,0)</f>
        <v>0</v>
      </c>
    </row>
    <row r="49" spans="1:18" x14ac:dyDescent="0.25">
      <c r="A49" s="178"/>
      <c r="B49" s="180"/>
      <c r="C49" s="180"/>
      <c r="D49" s="179"/>
      <c r="E49" s="180"/>
      <c r="F49" s="180"/>
      <c r="G49" s="169" t="str">
        <f t="shared" si="6"/>
        <v/>
      </c>
      <c r="H49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9" s="169">
        <f>IF(Tabuľka1[[#This Row],[Stĺpec7]]="chyba",1,0)</f>
        <v>0</v>
      </c>
      <c r="N49" s="173" t="s">
        <v>197</v>
      </c>
      <c r="Q49" s="169"/>
      <c r="R49" s="173" t="s">
        <v>198</v>
      </c>
    </row>
    <row r="50" spans="1:18" x14ac:dyDescent="0.25">
      <c r="A50" s="178"/>
      <c r="B50" s="180"/>
      <c r="C50" s="180"/>
      <c r="D50" s="179"/>
      <c r="E50" s="180"/>
      <c r="F50" s="180"/>
      <c r="G50" s="169" t="str">
        <f t="shared" si="6"/>
        <v/>
      </c>
      <c r="H50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0" s="169">
        <f>IF(Tabuľka1[[#This Row],[Stĺpec7]]="chyba",1,0)</f>
        <v>0</v>
      </c>
      <c r="N50" s="173" t="s">
        <v>199</v>
      </c>
      <c r="Q50" s="169">
        <v>2</v>
      </c>
      <c r="R50" s="169" t="s">
        <v>161</v>
      </c>
    </row>
    <row r="51" spans="1:18" x14ac:dyDescent="0.25">
      <c r="A51" s="178"/>
      <c r="B51" s="180"/>
      <c r="C51" s="180"/>
      <c r="D51" s="179"/>
      <c r="E51" s="180"/>
      <c r="F51" s="180"/>
      <c r="G51" s="169" t="str">
        <f t="shared" si="6"/>
        <v/>
      </c>
      <c r="H51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1" s="169">
        <f>IF(Tabuľka1[[#This Row],[Stĺpec7]]="chyba",1,0)</f>
        <v>0</v>
      </c>
      <c r="Q51" s="169">
        <v>3</v>
      </c>
      <c r="R51" s="169" t="s">
        <v>200</v>
      </c>
    </row>
    <row r="52" spans="1:18" x14ac:dyDescent="0.25">
      <c r="A52" s="178"/>
      <c r="B52" s="180"/>
      <c r="C52" s="180"/>
      <c r="D52" s="179"/>
      <c r="E52" s="180"/>
      <c r="F52" s="180"/>
      <c r="G52" s="169" t="str">
        <f t="shared" si="6"/>
        <v/>
      </c>
      <c r="H52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2" s="169">
        <f>IF(Tabuľka1[[#This Row],[Stĺpec7]]="chyba",1,0)</f>
        <v>0</v>
      </c>
      <c r="Q52" s="169">
        <v>4</v>
      </c>
      <c r="R52" s="169" t="s">
        <v>201</v>
      </c>
    </row>
    <row r="53" spans="1:18" x14ac:dyDescent="0.25">
      <c r="A53" s="178"/>
      <c r="B53" s="180"/>
      <c r="C53" s="180"/>
      <c r="D53" s="179"/>
      <c r="E53" s="180"/>
      <c r="F53" s="180"/>
      <c r="G53" s="169" t="str">
        <f t="shared" si="6"/>
        <v/>
      </c>
      <c r="H53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3" s="169">
        <f>IF(Tabuľka1[[#This Row],[Stĺpec7]]="chyba",1,0)</f>
        <v>0</v>
      </c>
      <c r="N53" s="173" t="s">
        <v>202</v>
      </c>
      <c r="Q53" s="169">
        <v>5</v>
      </c>
      <c r="R53" s="169" t="s">
        <v>167</v>
      </c>
    </row>
    <row r="54" spans="1:18" x14ac:dyDescent="0.25">
      <c r="A54" s="178"/>
      <c r="B54" s="180"/>
      <c r="C54" s="180"/>
      <c r="D54" s="179"/>
      <c r="E54" s="180"/>
      <c r="F54" s="180"/>
      <c r="G54" s="169" t="str">
        <f t="shared" si="6"/>
        <v/>
      </c>
      <c r="H54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4" s="169">
        <f>IF(Tabuľka1[[#This Row],[Stĺpec7]]="chyba",1,0)</f>
        <v>0</v>
      </c>
      <c r="N54" s="173" t="s">
        <v>203</v>
      </c>
      <c r="Q54" s="169">
        <v>6</v>
      </c>
      <c r="R54" s="169" t="s">
        <v>169</v>
      </c>
    </row>
    <row r="55" spans="1:18" x14ac:dyDescent="0.25">
      <c r="A55" s="178"/>
      <c r="B55" s="180"/>
      <c r="C55" s="180"/>
      <c r="D55" s="179"/>
      <c r="E55" s="180"/>
      <c r="F55" s="180"/>
      <c r="G55" s="169" t="str">
        <f t="shared" si="6"/>
        <v/>
      </c>
      <c r="H55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5" s="169">
        <f>IF(Tabuľka1[[#This Row],[Stĺpec7]]="chyba",1,0)</f>
        <v>0</v>
      </c>
      <c r="N55" s="173" t="s">
        <v>204</v>
      </c>
      <c r="Q55" s="169">
        <v>7</v>
      </c>
      <c r="R55" s="169" t="s">
        <v>170</v>
      </c>
    </row>
    <row r="56" spans="1:18" x14ac:dyDescent="0.25">
      <c r="A56" s="178"/>
      <c r="B56" s="180"/>
      <c r="C56" s="180"/>
      <c r="D56" s="179"/>
      <c r="E56" s="180"/>
      <c r="F56" s="180"/>
      <c r="G56" s="169" t="str">
        <f t="shared" si="6"/>
        <v/>
      </c>
      <c r="H56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6" s="169">
        <f>IF(Tabuľka1[[#This Row],[Stĺpec7]]="chyba",1,0)</f>
        <v>0</v>
      </c>
      <c r="N56" s="173" t="s">
        <v>205</v>
      </c>
      <c r="Q56" s="169">
        <v>21</v>
      </c>
      <c r="R56" s="169" t="s">
        <v>172</v>
      </c>
    </row>
    <row r="57" spans="1:18" x14ac:dyDescent="0.25">
      <c r="A57" s="178"/>
      <c r="B57" s="180"/>
      <c r="C57" s="180"/>
      <c r="D57" s="179"/>
      <c r="E57" s="180"/>
      <c r="F57" s="180"/>
      <c r="G57" s="169" t="str">
        <f t="shared" si="6"/>
        <v/>
      </c>
      <c r="H57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7" s="169">
        <f>IF(Tabuľka1[[#This Row],[Stĺpec7]]="chyba",1,0)</f>
        <v>0</v>
      </c>
      <c r="N57" s="173" t="s">
        <v>206</v>
      </c>
      <c r="Q57" s="169">
        <v>22</v>
      </c>
      <c r="R57" s="169" t="s">
        <v>207</v>
      </c>
    </row>
    <row r="58" spans="1:18" x14ac:dyDescent="0.25">
      <c r="A58" s="178"/>
      <c r="B58" s="180"/>
      <c r="C58" s="180"/>
      <c r="D58" s="179"/>
      <c r="E58" s="180"/>
      <c r="F58" s="180"/>
      <c r="G58" s="169" t="str">
        <f t="shared" si="6"/>
        <v/>
      </c>
      <c r="H58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8" s="169">
        <f>IF(Tabuľka1[[#This Row],[Stĺpec7]]="chyba",1,0)</f>
        <v>0</v>
      </c>
      <c r="N58" s="173" t="s">
        <v>208</v>
      </c>
      <c r="Q58" s="169">
        <v>23</v>
      </c>
      <c r="R58" s="169" t="s">
        <v>209</v>
      </c>
    </row>
    <row r="59" spans="1:18" x14ac:dyDescent="0.25">
      <c r="A59" s="178"/>
      <c r="B59" s="180"/>
      <c r="C59" s="180"/>
      <c r="D59" s="179"/>
      <c r="E59" s="180"/>
      <c r="F59" s="180"/>
      <c r="G59" s="169" t="str">
        <f t="shared" si="6"/>
        <v/>
      </c>
      <c r="H59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9" s="169">
        <f>IF(Tabuľka1[[#This Row],[Stĺpec7]]="chyba",1,0)</f>
        <v>0</v>
      </c>
      <c r="N59" s="173" t="s">
        <v>197</v>
      </c>
      <c r="Q59" s="169">
        <v>24</v>
      </c>
      <c r="R59" s="169" t="s">
        <v>210</v>
      </c>
    </row>
    <row r="60" spans="1:18" x14ac:dyDescent="0.25">
      <c r="A60" s="178"/>
      <c r="B60" s="180"/>
      <c r="C60" s="180"/>
      <c r="D60" s="179"/>
      <c r="E60" s="180"/>
      <c r="F60" s="180"/>
      <c r="G60" s="169" t="str">
        <f t="shared" si="6"/>
        <v/>
      </c>
      <c r="H60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0" s="169">
        <f>IF(Tabuľka1[[#This Row],[Stĺpec7]]="chyba",1,0)</f>
        <v>0</v>
      </c>
      <c r="N60" s="173" t="s">
        <v>199</v>
      </c>
      <c r="Q60" s="169">
        <v>25</v>
      </c>
      <c r="R60" s="169" t="s">
        <v>191</v>
      </c>
    </row>
    <row r="61" spans="1:18" x14ac:dyDescent="0.25">
      <c r="A61" s="178"/>
      <c r="B61" s="180"/>
      <c r="C61" s="180"/>
      <c r="D61" s="179"/>
      <c r="E61" s="180"/>
      <c r="F61" s="180"/>
      <c r="G61" s="169" t="str">
        <f t="shared" si="6"/>
        <v/>
      </c>
      <c r="H61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1" s="169">
        <f>IF(Tabuľka1[[#This Row],[Stĺpec7]]="chyba",1,0)</f>
        <v>0</v>
      </c>
      <c r="Q61" s="169">
        <v>26</v>
      </c>
      <c r="R61" s="169" t="s">
        <v>194</v>
      </c>
    </row>
    <row r="62" spans="1:18" x14ac:dyDescent="0.25">
      <c r="A62" s="178"/>
      <c r="B62" s="180"/>
      <c r="C62" s="180"/>
      <c r="D62" s="179"/>
      <c r="E62" s="180"/>
      <c r="F62" s="180"/>
      <c r="G62" s="169" t="str">
        <f t="shared" si="6"/>
        <v/>
      </c>
      <c r="H62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2" s="169">
        <f>IF(Tabuľka1[[#This Row],[Stĺpec7]]="chyba",1,0)</f>
        <v>0</v>
      </c>
    </row>
    <row r="63" spans="1:18" x14ac:dyDescent="0.25">
      <c r="A63" s="178"/>
      <c r="B63" s="180"/>
      <c r="C63" s="180"/>
      <c r="D63" s="179"/>
      <c r="E63" s="180"/>
      <c r="F63" s="180"/>
      <c r="G63" s="169" t="str">
        <f t="shared" si="6"/>
        <v/>
      </c>
      <c r="H63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3" s="169">
        <f>IF(Tabuľka1[[#This Row],[Stĺpec7]]="chyba",1,0)</f>
        <v>0</v>
      </c>
    </row>
    <row r="64" spans="1:18" x14ac:dyDescent="0.25">
      <c r="A64" s="178"/>
      <c r="B64" s="180"/>
      <c r="C64" s="180"/>
      <c r="D64" s="179"/>
      <c r="E64" s="180"/>
      <c r="F64" s="180"/>
      <c r="G64" s="169" t="str">
        <f t="shared" si="6"/>
        <v/>
      </c>
      <c r="H64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4" s="169">
        <f>IF(Tabuľka1[[#This Row],[Stĺpec7]]="chyba",1,0)</f>
        <v>0</v>
      </c>
      <c r="R64" s="173" t="s">
        <v>211</v>
      </c>
    </row>
    <row r="65" spans="1:18" x14ac:dyDescent="0.25">
      <c r="A65" s="178"/>
      <c r="B65" s="180"/>
      <c r="C65" s="180"/>
      <c r="D65" s="179"/>
      <c r="E65" s="180"/>
      <c r="F65" s="180"/>
      <c r="G65" s="169" t="str">
        <f t="shared" si="6"/>
        <v/>
      </c>
      <c r="H65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5" s="169">
        <f>IF(Tabuľka1[[#This Row],[Stĺpec7]]="chyba",1,0)</f>
        <v>0</v>
      </c>
      <c r="Q65" s="175">
        <v>1</v>
      </c>
      <c r="R65" s="169" t="s">
        <v>212</v>
      </c>
    </row>
    <row r="66" spans="1:18" x14ac:dyDescent="0.25">
      <c r="A66" s="178"/>
      <c r="B66" s="180"/>
      <c r="C66" s="180"/>
      <c r="D66" s="179"/>
      <c r="E66" s="180"/>
      <c r="F66" s="180"/>
      <c r="G66" s="169" t="str">
        <f t="shared" si="6"/>
        <v/>
      </c>
      <c r="H66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6" s="169">
        <f>IF(Tabuľka1[[#This Row],[Stĺpec7]]="chyba",1,0)</f>
        <v>0</v>
      </c>
      <c r="Q66" s="175">
        <v>2</v>
      </c>
      <c r="R66" s="169" t="s">
        <v>213</v>
      </c>
    </row>
    <row r="67" spans="1:18" x14ac:dyDescent="0.25">
      <c r="A67" s="178"/>
      <c r="B67" s="180"/>
      <c r="C67" s="180"/>
      <c r="D67" s="179"/>
      <c r="E67" s="180"/>
      <c r="F67" s="180"/>
      <c r="G67" s="169" t="str">
        <f t="shared" si="6"/>
        <v/>
      </c>
      <c r="H67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7" s="169">
        <f>IF(Tabuľka1[[#This Row],[Stĺpec7]]="chyba",1,0)</f>
        <v>0</v>
      </c>
      <c r="Q67" s="175">
        <v>3</v>
      </c>
      <c r="R67" s="169" t="s">
        <v>214</v>
      </c>
    </row>
    <row r="68" spans="1:18" x14ac:dyDescent="0.25">
      <c r="A68" s="178"/>
      <c r="B68" s="180"/>
      <c r="C68" s="180"/>
      <c r="D68" s="179"/>
      <c r="E68" s="180"/>
      <c r="F68" s="180"/>
      <c r="G68" s="169" t="str">
        <f t="shared" si="6"/>
        <v/>
      </c>
      <c r="H68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8" s="169">
        <f>IF(Tabuľka1[[#This Row],[Stĺpec7]]="chyba",1,0)</f>
        <v>0</v>
      </c>
    </row>
    <row r="69" spans="1:18" x14ac:dyDescent="0.25">
      <c r="A69" s="178"/>
      <c r="B69" s="180"/>
      <c r="C69" s="180"/>
      <c r="D69" s="179"/>
      <c r="E69" s="180"/>
      <c r="F69" s="180"/>
      <c r="G69" s="169" t="str">
        <f t="shared" si="6"/>
        <v/>
      </c>
      <c r="H69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9" s="169">
        <f>IF(Tabuľka1[[#This Row],[Stĺpec7]]="chyba",1,0)</f>
        <v>0</v>
      </c>
    </row>
    <row r="70" spans="1:18" x14ac:dyDescent="0.25">
      <c r="A70" s="178"/>
      <c r="B70" s="180"/>
      <c r="C70" s="180"/>
      <c r="D70" s="179"/>
      <c r="E70" s="180"/>
      <c r="F70" s="180"/>
      <c r="G70" s="169" t="str">
        <f t="shared" si="6"/>
        <v/>
      </c>
      <c r="H70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0" s="169">
        <f>IF(Tabuľka1[[#This Row],[Stĺpec7]]="chyba",1,0)</f>
        <v>0</v>
      </c>
    </row>
    <row r="71" spans="1:18" x14ac:dyDescent="0.25">
      <c r="A71" s="178"/>
      <c r="B71" s="180"/>
      <c r="C71" s="180"/>
      <c r="D71" s="179"/>
      <c r="E71" s="180"/>
      <c r="F71" s="180"/>
      <c r="G71" s="169" t="str">
        <f t="shared" si="6"/>
        <v/>
      </c>
      <c r="H71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1" s="169">
        <f>IF(Tabuľka1[[#This Row],[Stĺpec7]]="chyba",1,0)</f>
        <v>0</v>
      </c>
    </row>
    <row r="72" spans="1:18" x14ac:dyDescent="0.25">
      <c r="A72" s="178"/>
      <c r="B72" s="180"/>
      <c r="C72" s="180"/>
      <c r="D72" s="179"/>
      <c r="E72" s="180"/>
      <c r="F72" s="180"/>
      <c r="G72" s="169" t="str">
        <f t="shared" si="6"/>
        <v/>
      </c>
      <c r="H72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2" s="169">
        <f>IF(Tabuľka1[[#This Row],[Stĺpec7]]="chyba",1,0)</f>
        <v>0</v>
      </c>
    </row>
    <row r="73" spans="1:18" x14ac:dyDescent="0.25">
      <c r="A73" s="178"/>
      <c r="B73" s="180"/>
      <c r="C73" s="180"/>
      <c r="D73" s="179"/>
      <c r="E73" s="180"/>
      <c r="F73" s="180"/>
      <c r="G73" s="169" t="str">
        <f t="shared" si="6"/>
        <v/>
      </c>
      <c r="H73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3" s="169">
        <f>IF(Tabuľka1[[#This Row],[Stĺpec7]]="chyba",1,0)</f>
        <v>0</v>
      </c>
    </row>
    <row r="74" spans="1:18" x14ac:dyDescent="0.25">
      <c r="A74" s="178"/>
      <c r="B74" s="180"/>
      <c r="C74" s="180"/>
      <c r="D74" s="179"/>
      <c r="E74" s="180"/>
      <c r="F74" s="180"/>
      <c r="G74" s="169" t="str">
        <f t="shared" si="6"/>
        <v/>
      </c>
      <c r="H74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4" s="169">
        <f>IF(Tabuľka1[[#This Row],[Stĺpec7]]="chyba",1,0)</f>
        <v>0</v>
      </c>
    </row>
    <row r="75" spans="1:18" x14ac:dyDescent="0.25">
      <c r="A75" s="178"/>
      <c r="B75" s="180"/>
      <c r="C75" s="180"/>
      <c r="D75" s="179"/>
      <c r="E75" s="180"/>
      <c r="F75" s="180"/>
      <c r="G75" s="169" t="str">
        <f t="shared" si="6"/>
        <v/>
      </c>
      <c r="H75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5" s="169">
        <f>IF(Tabuľka1[[#This Row],[Stĺpec7]]="chyba",1,0)</f>
        <v>0</v>
      </c>
    </row>
    <row r="76" spans="1:18" x14ac:dyDescent="0.25">
      <c r="A76" s="178"/>
      <c r="B76" s="180"/>
      <c r="C76" s="180"/>
      <c r="D76" s="179"/>
      <c r="E76" s="180"/>
      <c r="F76" s="180"/>
      <c r="G76" s="169" t="str">
        <f t="shared" si="6"/>
        <v/>
      </c>
      <c r="H76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6" s="169">
        <f>IF(Tabuľka1[[#This Row],[Stĺpec7]]="chyba",1,0)</f>
        <v>0</v>
      </c>
    </row>
    <row r="77" spans="1:18" x14ac:dyDescent="0.25">
      <c r="A77" s="178"/>
      <c r="B77" s="180"/>
      <c r="C77" s="180"/>
      <c r="D77" s="179"/>
      <c r="E77" s="180"/>
      <c r="F77" s="180"/>
      <c r="G77" s="169" t="str">
        <f t="shared" si="6"/>
        <v/>
      </c>
      <c r="H7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7" s="169">
        <f>IF(Tabuľka1[[#This Row],[Stĺpec7]]="chyba",1,0)</f>
        <v>0</v>
      </c>
    </row>
    <row r="78" spans="1:18" x14ac:dyDescent="0.25">
      <c r="A78" s="178"/>
      <c r="B78" s="180"/>
      <c r="C78" s="180"/>
      <c r="D78" s="179"/>
      <c r="E78" s="180"/>
      <c r="F78" s="180"/>
      <c r="G78" s="169" t="str">
        <f t="shared" si="6"/>
        <v/>
      </c>
      <c r="H78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8" s="169">
        <f>IF(Tabuľka1[[#This Row],[Stĺpec7]]="chyba",1,0)</f>
        <v>0</v>
      </c>
    </row>
    <row r="79" spans="1:18" x14ac:dyDescent="0.25">
      <c r="A79" s="178"/>
      <c r="B79" s="180"/>
      <c r="C79" s="180"/>
      <c r="D79" s="179"/>
      <c r="E79" s="180"/>
      <c r="F79" s="180"/>
      <c r="G79" s="169" t="str">
        <f t="shared" si="6"/>
        <v/>
      </c>
      <c r="H79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9" s="169">
        <f>IF(Tabuľka1[[#This Row],[Stĺpec7]]="chyba",1,0)</f>
        <v>0</v>
      </c>
    </row>
    <row r="80" spans="1:18" x14ac:dyDescent="0.25">
      <c r="A80" s="178"/>
      <c r="B80" s="180"/>
      <c r="C80" s="180"/>
      <c r="D80" s="179"/>
      <c r="E80" s="180"/>
      <c r="F80" s="180"/>
      <c r="G80" s="169" t="str">
        <f t="shared" si="6"/>
        <v/>
      </c>
      <c r="H80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0" s="169">
        <f>IF(Tabuľka1[[#This Row],[Stĺpec7]]="chyba",1,0)</f>
        <v>0</v>
      </c>
    </row>
    <row r="81" spans="1:9" x14ac:dyDescent="0.25">
      <c r="A81" s="178"/>
      <c r="B81" s="180"/>
      <c r="C81" s="180"/>
      <c r="D81" s="179"/>
      <c r="E81" s="180"/>
      <c r="F81" s="180"/>
      <c r="G81" s="169" t="str">
        <f t="shared" si="6"/>
        <v/>
      </c>
      <c r="H81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1" s="169">
        <f>IF(Tabuľka1[[#This Row],[Stĺpec7]]="chyba",1,0)</f>
        <v>0</v>
      </c>
    </row>
    <row r="82" spans="1:9" x14ac:dyDescent="0.25">
      <c r="A82" s="178"/>
      <c r="B82" s="180"/>
      <c r="C82" s="180"/>
      <c r="D82" s="179"/>
      <c r="E82" s="180"/>
      <c r="F82" s="180"/>
      <c r="G82" s="169" t="str">
        <f t="shared" si="6"/>
        <v/>
      </c>
      <c r="H82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2" s="169">
        <f>IF(Tabuľka1[[#This Row],[Stĺpec7]]="chyba",1,0)</f>
        <v>0</v>
      </c>
    </row>
    <row r="83" spans="1:9" x14ac:dyDescent="0.25">
      <c r="A83" s="178"/>
      <c r="B83" s="180"/>
      <c r="C83" s="180"/>
      <c r="D83" s="179"/>
      <c r="E83" s="180"/>
      <c r="F83" s="180"/>
      <c r="G83" s="169" t="str">
        <f t="shared" si="6"/>
        <v/>
      </c>
      <c r="H83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3" s="169">
        <f>IF(Tabuľka1[[#This Row],[Stĺpec7]]="chyba",1,0)</f>
        <v>0</v>
      </c>
    </row>
    <row r="84" spans="1:9" x14ac:dyDescent="0.25">
      <c r="A84" s="178"/>
      <c r="B84" s="180"/>
      <c r="C84" s="180"/>
      <c r="D84" s="179"/>
      <c r="E84" s="180"/>
      <c r="F84" s="180"/>
      <c r="G84" s="169" t="str">
        <f t="shared" si="6"/>
        <v/>
      </c>
      <c r="H84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4" s="169">
        <f>IF(Tabuľka1[[#This Row],[Stĺpec7]]="chyba",1,0)</f>
        <v>0</v>
      </c>
    </row>
    <row r="85" spans="1:9" x14ac:dyDescent="0.25">
      <c r="A85" s="178"/>
      <c r="B85" s="180"/>
      <c r="C85" s="180"/>
      <c r="D85" s="179"/>
      <c r="E85" s="180"/>
      <c r="F85" s="180"/>
      <c r="G85" s="169" t="str">
        <f t="shared" si="6"/>
        <v/>
      </c>
      <c r="H85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5" s="169">
        <f>IF(Tabuľka1[[#This Row],[Stĺpec7]]="chyba",1,0)</f>
        <v>0</v>
      </c>
    </row>
    <row r="86" spans="1:9" x14ac:dyDescent="0.25">
      <c r="A86" s="178"/>
      <c r="B86" s="180"/>
      <c r="C86" s="180"/>
      <c r="D86" s="179"/>
      <c r="E86" s="180"/>
      <c r="F86" s="180"/>
      <c r="G86" s="169" t="str">
        <f t="shared" si="6"/>
        <v/>
      </c>
      <c r="H86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6" s="169">
        <f>IF(Tabuľka1[[#This Row],[Stĺpec7]]="chyba",1,0)</f>
        <v>0</v>
      </c>
    </row>
    <row r="87" spans="1:9" x14ac:dyDescent="0.25">
      <c r="A87" s="178"/>
      <c r="B87" s="180"/>
      <c r="C87" s="180"/>
      <c r="D87" s="179"/>
      <c r="E87" s="180"/>
      <c r="F87" s="180"/>
      <c r="G87" s="169" t="str">
        <f t="shared" si="6"/>
        <v/>
      </c>
      <c r="H87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7" s="169">
        <f>IF(Tabuľka1[[#This Row],[Stĺpec7]]="chyba",1,0)</f>
        <v>0</v>
      </c>
    </row>
    <row r="88" spans="1:9" x14ac:dyDescent="0.25">
      <c r="A88" s="178"/>
      <c r="B88" s="180"/>
      <c r="C88" s="180"/>
      <c r="D88" s="179"/>
      <c r="E88" s="180"/>
      <c r="F88" s="180"/>
      <c r="G88" s="169" t="str">
        <f t="shared" si="6"/>
        <v/>
      </c>
      <c r="H88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8" s="169">
        <f>IF(Tabuľka1[[#This Row],[Stĺpec7]]="chyba",1,0)</f>
        <v>0</v>
      </c>
    </row>
    <row r="89" spans="1:9" x14ac:dyDescent="0.25">
      <c r="A89" s="178"/>
      <c r="B89" s="180"/>
      <c r="C89" s="180"/>
      <c r="D89" s="179"/>
      <c r="E89" s="180"/>
      <c r="F89" s="180"/>
      <c r="G89" s="169" t="str">
        <f t="shared" si="6"/>
        <v/>
      </c>
      <c r="H89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9" s="169">
        <f>IF(Tabuľka1[[#This Row],[Stĺpec7]]="chyba",1,0)</f>
        <v>0</v>
      </c>
    </row>
    <row r="90" spans="1:9" x14ac:dyDescent="0.25">
      <c r="A90" s="178"/>
      <c r="B90" s="180"/>
      <c r="C90" s="180"/>
      <c r="D90" s="179"/>
      <c r="E90" s="180"/>
      <c r="F90" s="180"/>
      <c r="G90" s="169" t="str">
        <f t="shared" si="6"/>
        <v/>
      </c>
      <c r="H90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0" s="169">
        <f>IF(Tabuľka1[[#This Row],[Stĺpec7]]="chyba",1,0)</f>
        <v>0</v>
      </c>
    </row>
    <row r="91" spans="1:9" x14ac:dyDescent="0.25">
      <c r="A91" s="178"/>
      <c r="B91" s="180"/>
      <c r="C91" s="180"/>
      <c r="D91" s="179"/>
      <c r="E91" s="180"/>
      <c r="F91" s="180"/>
      <c r="G91" s="169" t="str">
        <f t="shared" si="6"/>
        <v/>
      </c>
      <c r="H91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1" s="169">
        <f>IF(Tabuľka1[[#This Row],[Stĺpec7]]="chyba",1,0)</f>
        <v>0</v>
      </c>
    </row>
    <row r="92" spans="1:9" x14ac:dyDescent="0.25">
      <c r="A92" s="178"/>
      <c r="B92" s="180"/>
      <c r="C92" s="180"/>
      <c r="D92" s="179"/>
      <c r="E92" s="180"/>
      <c r="F92" s="180"/>
      <c r="G92" s="169" t="str">
        <f t="shared" si="6"/>
        <v/>
      </c>
      <c r="H92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2" s="169">
        <f>IF(Tabuľka1[[#This Row],[Stĺpec7]]="chyba",1,0)</f>
        <v>0</v>
      </c>
    </row>
    <row r="93" spans="1:9" x14ac:dyDescent="0.25">
      <c r="A93" s="178"/>
      <c r="B93" s="180"/>
      <c r="C93" s="180"/>
      <c r="D93" s="179"/>
      <c r="E93" s="180"/>
      <c r="F93" s="180"/>
      <c r="G93" s="169" t="str">
        <f t="shared" si="6"/>
        <v/>
      </c>
      <c r="H93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3" s="169">
        <f>IF(Tabuľka1[[#This Row],[Stĺpec7]]="chyba",1,0)</f>
        <v>0</v>
      </c>
    </row>
    <row r="94" spans="1:9" x14ac:dyDescent="0.25">
      <c r="A94" s="178"/>
      <c r="B94" s="180"/>
      <c r="C94" s="180"/>
      <c r="D94" s="179"/>
      <c r="E94" s="180"/>
      <c r="F94" s="180"/>
      <c r="G94" s="169" t="str">
        <f t="shared" si="6"/>
        <v/>
      </c>
      <c r="H94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4" s="169">
        <f>IF(Tabuľka1[[#This Row],[Stĺpec7]]="chyba",1,0)</f>
        <v>0</v>
      </c>
    </row>
    <row r="95" spans="1:9" x14ac:dyDescent="0.25">
      <c r="A95" s="178"/>
      <c r="B95" s="180"/>
      <c r="C95" s="180"/>
      <c r="D95" s="179"/>
      <c r="E95" s="180"/>
      <c r="F95" s="180"/>
      <c r="G95" s="169" t="str">
        <f t="shared" si="6"/>
        <v/>
      </c>
      <c r="H95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5" s="169">
        <f>IF(Tabuľka1[[#This Row],[Stĺpec7]]="chyba",1,0)</f>
        <v>0</v>
      </c>
    </row>
    <row r="96" spans="1:9" x14ac:dyDescent="0.25">
      <c r="A96" s="178"/>
      <c r="B96" s="180"/>
      <c r="C96" s="180"/>
      <c r="D96" s="179"/>
      <c r="E96" s="180"/>
      <c r="F96" s="180"/>
      <c r="G96" s="169" t="str">
        <f t="shared" si="6"/>
        <v/>
      </c>
      <c r="H96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6" s="169">
        <f>IF(Tabuľka1[[#This Row],[Stĺpec7]]="chyba",1,0)</f>
        <v>0</v>
      </c>
    </row>
    <row r="97" spans="1:9" x14ac:dyDescent="0.25">
      <c r="A97" s="178"/>
      <c r="B97" s="180"/>
      <c r="C97" s="180"/>
      <c r="D97" s="179"/>
      <c r="E97" s="180"/>
      <c r="F97" s="180"/>
      <c r="G97" s="169" t="str">
        <f t="shared" si="6"/>
        <v/>
      </c>
      <c r="H97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7" s="169">
        <f>IF(Tabuľka1[[#This Row],[Stĺpec7]]="chyba",1,0)</f>
        <v>0</v>
      </c>
    </row>
    <row r="98" spans="1:9" x14ac:dyDescent="0.25">
      <c r="A98" s="178"/>
      <c r="B98" s="180"/>
      <c r="C98" s="180"/>
      <c r="D98" s="179"/>
      <c r="E98" s="180"/>
      <c r="F98" s="180"/>
      <c r="G98" s="169" t="str">
        <f t="shared" si="6"/>
        <v/>
      </c>
      <c r="H98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8" s="169">
        <f>IF(Tabuľka1[[#This Row],[Stĺpec7]]="chyba",1,0)</f>
        <v>0</v>
      </c>
    </row>
    <row r="99" spans="1:9" x14ac:dyDescent="0.25">
      <c r="A99" s="178"/>
      <c r="B99" s="180"/>
      <c r="C99" s="180"/>
      <c r="D99" s="179"/>
      <c r="E99" s="180"/>
      <c r="F99" s="180"/>
      <c r="G99" s="169" t="str">
        <f t="shared" ref="G99:G162" si="7">IF($B$7=$N$37,"vyroba",IF($B$7=$N$38,"sluzby",IF($B$7=$N$39,"kombinacia","")))</f>
        <v/>
      </c>
      <c r="H99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9" s="169">
        <f>IF(Tabuľka1[[#This Row],[Stĺpec7]]="chyba",1,0)</f>
        <v>0</v>
      </c>
    </row>
    <row r="100" spans="1:9" x14ac:dyDescent="0.25">
      <c r="A100" s="178"/>
      <c r="B100" s="180"/>
      <c r="C100" s="180"/>
      <c r="D100" s="179"/>
      <c r="E100" s="180"/>
      <c r="F100" s="180"/>
      <c r="G100" s="169" t="str">
        <f t="shared" si="7"/>
        <v/>
      </c>
      <c r="H100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0" s="169">
        <f>IF(Tabuľka1[[#This Row],[Stĺpec7]]="chyba",1,0)</f>
        <v>0</v>
      </c>
    </row>
    <row r="101" spans="1:9" x14ac:dyDescent="0.25">
      <c r="A101" s="178"/>
      <c r="B101" s="180"/>
      <c r="C101" s="180"/>
      <c r="D101" s="179"/>
      <c r="E101" s="180"/>
      <c r="F101" s="180"/>
      <c r="G101" s="169" t="str">
        <f t="shared" si="7"/>
        <v/>
      </c>
      <c r="H101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1" s="169">
        <f>IF(Tabuľka1[[#This Row],[Stĺpec7]]="chyba",1,0)</f>
        <v>0</v>
      </c>
    </row>
    <row r="102" spans="1:9" x14ac:dyDescent="0.25">
      <c r="A102" s="178"/>
      <c r="B102" s="180"/>
      <c r="C102" s="180"/>
      <c r="D102" s="179"/>
      <c r="E102" s="180"/>
      <c r="F102" s="180"/>
      <c r="G102" s="169" t="str">
        <f t="shared" si="7"/>
        <v/>
      </c>
      <c r="H102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2" s="169">
        <f>IF(Tabuľka1[[#This Row],[Stĺpec7]]="chyba",1,0)</f>
        <v>0</v>
      </c>
    </row>
    <row r="103" spans="1:9" x14ac:dyDescent="0.25">
      <c r="A103" s="178"/>
      <c r="B103" s="180"/>
      <c r="C103" s="180"/>
      <c r="D103" s="179"/>
      <c r="E103" s="180"/>
      <c r="F103" s="180"/>
      <c r="G103" s="169" t="str">
        <f t="shared" si="7"/>
        <v/>
      </c>
      <c r="H103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3" s="169">
        <f>IF(Tabuľka1[[#This Row],[Stĺpec7]]="chyba",1,0)</f>
        <v>0</v>
      </c>
    </row>
    <row r="104" spans="1:9" x14ac:dyDescent="0.25">
      <c r="A104" s="178"/>
      <c r="B104" s="180"/>
      <c r="C104" s="180"/>
      <c r="D104" s="179"/>
      <c r="E104" s="180"/>
      <c r="F104" s="180"/>
      <c r="G104" s="169" t="str">
        <f t="shared" si="7"/>
        <v/>
      </c>
      <c r="H104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4" s="169">
        <f>IF(Tabuľka1[[#This Row],[Stĺpec7]]="chyba",1,0)</f>
        <v>0</v>
      </c>
    </row>
    <row r="105" spans="1:9" x14ac:dyDescent="0.25">
      <c r="A105" s="178"/>
      <c r="B105" s="180"/>
      <c r="C105" s="180"/>
      <c r="D105" s="179"/>
      <c r="E105" s="180"/>
      <c r="F105" s="180"/>
      <c r="G105" s="169" t="str">
        <f t="shared" si="7"/>
        <v/>
      </c>
      <c r="H105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5" s="169">
        <f>IF(Tabuľka1[[#This Row],[Stĺpec7]]="chyba",1,0)</f>
        <v>0</v>
      </c>
    </row>
    <row r="106" spans="1:9" x14ac:dyDescent="0.25">
      <c r="A106" s="178"/>
      <c r="B106" s="180"/>
      <c r="C106" s="180"/>
      <c r="D106" s="179"/>
      <c r="E106" s="180"/>
      <c r="F106" s="180"/>
      <c r="G106" s="169" t="str">
        <f t="shared" si="7"/>
        <v/>
      </c>
      <c r="H106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6" s="169">
        <f>IF(Tabuľka1[[#This Row],[Stĺpec7]]="chyba",1,0)</f>
        <v>0</v>
      </c>
    </row>
    <row r="107" spans="1:9" x14ac:dyDescent="0.25">
      <c r="A107" s="178"/>
      <c r="B107" s="180"/>
      <c r="C107" s="180"/>
      <c r="D107" s="179"/>
      <c r="E107" s="180"/>
      <c r="F107" s="180"/>
      <c r="G107" s="169" t="str">
        <f t="shared" si="7"/>
        <v/>
      </c>
      <c r="H107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7" s="169">
        <f>IF(Tabuľka1[[#This Row],[Stĺpec7]]="chyba",1,0)</f>
        <v>0</v>
      </c>
    </row>
    <row r="108" spans="1:9" x14ac:dyDescent="0.25">
      <c r="A108" s="178"/>
      <c r="B108" s="180"/>
      <c r="C108" s="180"/>
      <c r="D108" s="179"/>
      <c r="E108" s="180"/>
      <c r="F108" s="180"/>
      <c r="G108" s="169" t="str">
        <f t="shared" si="7"/>
        <v/>
      </c>
      <c r="H108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8" s="169">
        <f>IF(Tabuľka1[[#This Row],[Stĺpec7]]="chyba",1,0)</f>
        <v>0</v>
      </c>
    </row>
    <row r="109" spans="1:9" x14ac:dyDescent="0.25">
      <c r="A109" s="178"/>
      <c r="B109" s="180"/>
      <c r="C109" s="180"/>
      <c r="D109" s="179"/>
      <c r="E109" s="180"/>
      <c r="F109" s="180"/>
      <c r="G109" s="169" t="str">
        <f t="shared" si="7"/>
        <v/>
      </c>
      <c r="H109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9" s="169">
        <f>IF(Tabuľka1[[#This Row],[Stĺpec7]]="chyba",1,0)</f>
        <v>0</v>
      </c>
    </row>
    <row r="110" spans="1:9" x14ac:dyDescent="0.25">
      <c r="A110" s="178"/>
      <c r="B110" s="180"/>
      <c r="C110" s="180"/>
      <c r="D110" s="179"/>
      <c r="E110" s="180"/>
      <c r="F110" s="180"/>
      <c r="G110" s="169" t="str">
        <f t="shared" si="7"/>
        <v/>
      </c>
      <c r="H110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0" s="169">
        <f>IF(Tabuľka1[[#This Row],[Stĺpec7]]="chyba",1,0)</f>
        <v>0</v>
      </c>
    </row>
    <row r="111" spans="1:9" x14ac:dyDescent="0.25">
      <c r="A111" s="178"/>
      <c r="B111" s="180"/>
      <c r="C111" s="180"/>
      <c r="D111" s="179"/>
      <c r="E111" s="180"/>
      <c r="F111" s="180"/>
      <c r="G111" s="169" t="str">
        <f t="shared" si="7"/>
        <v/>
      </c>
      <c r="H111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1" s="169">
        <f>IF(Tabuľka1[[#This Row],[Stĺpec7]]="chyba",1,0)</f>
        <v>0</v>
      </c>
    </row>
    <row r="112" spans="1:9" x14ac:dyDescent="0.25">
      <c r="A112" s="178"/>
      <c r="B112" s="180"/>
      <c r="C112" s="180"/>
      <c r="D112" s="179"/>
      <c r="E112" s="180"/>
      <c r="F112" s="180"/>
      <c r="G112" s="169" t="str">
        <f t="shared" si="7"/>
        <v/>
      </c>
      <c r="H112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2" s="169">
        <f>IF(Tabuľka1[[#This Row],[Stĺpec7]]="chyba",1,0)</f>
        <v>0</v>
      </c>
    </row>
    <row r="113" spans="1:9" x14ac:dyDescent="0.25">
      <c r="A113" s="178"/>
      <c r="B113" s="180"/>
      <c r="C113" s="180"/>
      <c r="D113" s="179"/>
      <c r="E113" s="180"/>
      <c r="F113" s="180"/>
      <c r="G113" s="169" t="str">
        <f t="shared" si="7"/>
        <v/>
      </c>
      <c r="H113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3" s="169">
        <f>IF(Tabuľka1[[#This Row],[Stĺpec7]]="chyba",1,0)</f>
        <v>0</v>
      </c>
    </row>
    <row r="114" spans="1:9" x14ac:dyDescent="0.25">
      <c r="A114" s="178"/>
      <c r="B114" s="180"/>
      <c r="C114" s="180"/>
      <c r="D114" s="179"/>
      <c r="E114" s="180"/>
      <c r="F114" s="180"/>
      <c r="G114" s="169" t="str">
        <f t="shared" si="7"/>
        <v/>
      </c>
      <c r="H114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4" s="169">
        <f>IF(Tabuľka1[[#This Row],[Stĺpec7]]="chyba",1,0)</f>
        <v>0</v>
      </c>
    </row>
    <row r="115" spans="1:9" x14ac:dyDescent="0.25">
      <c r="A115" s="178"/>
      <c r="B115" s="180"/>
      <c r="C115" s="180"/>
      <c r="D115" s="179"/>
      <c r="E115" s="180"/>
      <c r="F115" s="180"/>
      <c r="G115" s="169" t="str">
        <f t="shared" si="7"/>
        <v/>
      </c>
      <c r="H115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5" s="169">
        <f>IF(Tabuľka1[[#This Row],[Stĺpec7]]="chyba",1,0)</f>
        <v>0</v>
      </c>
    </row>
    <row r="116" spans="1:9" x14ac:dyDescent="0.25">
      <c r="A116" s="178"/>
      <c r="B116" s="180"/>
      <c r="C116" s="180"/>
      <c r="D116" s="179"/>
      <c r="E116" s="180"/>
      <c r="F116" s="180"/>
      <c r="G116" s="169" t="str">
        <f t="shared" si="7"/>
        <v/>
      </c>
      <c r="H116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6" s="169">
        <f>IF(Tabuľka1[[#This Row],[Stĺpec7]]="chyba",1,0)</f>
        <v>0</v>
      </c>
    </row>
    <row r="117" spans="1:9" x14ac:dyDescent="0.25">
      <c r="A117" s="178"/>
      <c r="B117" s="180"/>
      <c r="C117" s="180"/>
      <c r="D117" s="179"/>
      <c r="E117" s="180"/>
      <c r="F117" s="180"/>
      <c r="G117" s="169" t="str">
        <f t="shared" si="7"/>
        <v/>
      </c>
      <c r="H117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7" s="169">
        <f>IF(Tabuľka1[[#This Row],[Stĺpec7]]="chyba",1,0)</f>
        <v>0</v>
      </c>
    </row>
    <row r="118" spans="1:9" x14ac:dyDescent="0.25">
      <c r="A118" s="178"/>
      <c r="B118" s="180"/>
      <c r="C118" s="180"/>
      <c r="D118" s="179"/>
      <c r="E118" s="180"/>
      <c r="F118" s="180"/>
      <c r="G118" s="169" t="str">
        <f t="shared" si="7"/>
        <v/>
      </c>
      <c r="H118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8" s="169">
        <f>IF(Tabuľka1[[#This Row],[Stĺpec7]]="chyba",1,0)</f>
        <v>0</v>
      </c>
    </row>
    <row r="119" spans="1:9" x14ac:dyDescent="0.25">
      <c r="A119" s="178"/>
      <c r="B119" s="180"/>
      <c r="C119" s="180"/>
      <c r="D119" s="179"/>
      <c r="E119" s="180"/>
      <c r="F119" s="180"/>
      <c r="G119" s="169" t="str">
        <f t="shared" si="7"/>
        <v/>
      </c>
      <c r="H119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9" s="169">
        <f>IF(Tabuľka1[[#This Row],[Stĺpec7]]="chyba",1,0)</f>
        <v>0</v>
      </c>
    </row>
    <row r="120" spans="1:9" x14ac:dyDescent="0.25">
      <c r="A120" s="178"/>
      <c r="B120" s="180"/>
      <c r="C120" s="180"/>
      <c r="D120" s="179"/>
      <c r="E120" s="180"/>
      <c r="F120" s="180"/>
      <c r="G120" s="169" t="str">
        <f t="shared" si="7"/>
        <v/>
      </c>
      <c r="H120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20" s="169">
        <f>IF(Tabuľka1[[#This Row],[Stĺpec7]]="chyba",1,0)</f>
        <v>0</v>
      </c>
    </row>
    <row r="121" spans="1:9" x14ac:dyDescent="0.25">
      <c r="A121" s="178"/>
      <c r="B121" s="180"/>
      <c r="C121" s="180"/>
      <c r="D121" s="179"/>
      <c r="E121" s="180"/>
      <c r="F121" s="180"/>
      <c r="G121" s="169" t="str">
        <f t="shared" si="7"/>
        <v/>
      </c>
      <c r="H121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21" s="169">
        <f>IF(Tabuľka1[[#This Row],[Stĺpec7]]="chyba",1,0)</f>
        <v>0</v>
      </c>
    </row>
    <row r="122" spans="1:9" x14ac:dyDescent="0.25">
      <c r="A122" s="178"/>
      <c r="B122" s="180"/>
      <c r="C122" s="180"/>
      <c r="D122" s="179"/>
      <c r="E122" s="180"/>
      <c r="F122" s="180"/>
      <c r="G122" s="169" t="str">
        <f t="shared" si="7"/>
        <v/>
      </c>
      <c r="H122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22" s="169">
        <f>IF(Tabuľka1[[#This Row],[Stĺpec7]]="chyba",1,0)</f>
        <v>0</v>
      </c>
    </row>
    <row r="123" spans="1:9" x14ac:dyDescent="0.25">
      <c r="A123" s="178"/>
      <c r="B123" s="180"/>
      <c r="C123" s="180"/>
      <c r="D123" s="179"/>
      <c r="E123" s="180"/>
      <c r="F123" s="180"/>
      <c r="G123" s="169" t="str">
        <f t="shared" si="7"/>
        <v/>
      </c>
      <c r="H123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23" s="169">
        <f>IF(Tabuľka1[[#This Row],[Stĺpec7]]="chyba",1,0)</f>
        <v>0</v>
      </c>
    </row>
    <row r="124" spans="1:9" x14ac:dyDescent="0.25">
      <c r="A124" s="178"/>
      <c r="B124" s="180"/>
      <c r="C124" s="180"/>
      <c r="D124" s="179"/>
      <c r="E124" s="180"/>
      <c r="F124" s="180"/>
      <c r="G124" s="169" t="str">
        <f t="shared" si="7"/>
        <v/>
      </c>
      <c r="H124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24" s="169">
        <f>IF(Tabuľka1[[#This Row],[Stĺpec7]]="chyba",1,0)</f>
        <v>0</v>
      </c>
    </row>
    <row r="125" spans="1:9" x14ac:dyDescent="0.25">
      <c r="A125" s="178"/>
      <c r="B125" s="180"/>
      <c r="C125" s="180"/>
      <c r="D125" s="179"/>
      <c r="E125" s="180"/>
      <c r="F125" s="180"/>
      <c r="G125" s="169" t="str">
        <f t="shared" si="7"/>
        <v/>
      </c>
      <c r="H125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25" s="169">
        <f>IF(Tabuľka1[[#This Row],[Stĺpec7]]="chyba",1,0)</f>
        <v>0</v>
      </c>
    </row>
    <row r="126" spans="1:9" x14ac:dyDescent="0.25">
      <c r="A126" s="178"/>
      <c r="B126" s="180"/>
      <c r="C126" s="180"/>
      <c r="D126" s="179"/>
      <c r="E126" s="180"/>
      <c r="F126" s="180"/>
      <c r="G126" s="169" t="str">
        <f t="shared" si="7"/>
        <v/>
      </c>
      <c r="H126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26" s="169">
        <f>IF(Tabuľka1[[#This Row],[Stĺpec7]]="chyba",1,0)</f>
        <v>0</v>
      </c>
    </row>
    <row r="127" spans="1:9" x14ac:dyDescent="0.25">
      <c r="A127" s="178"/>
      <c r="B127" s="180"/>
      <c r="C127" s="180"/>
      <c r="D127" s="179"/>
      <c r="E127" s="180"/>
      <c r="F127" s="180"/>
      <c r="G127" s="169" t="str">
        <f t="shared" si="7"/>
        <v/>
      </c>
      <c r="H127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27" s="169">
        <f>IF(Tabuľka1[[#This Row],[Stĺpec7]]="chyba",1,0)</f>
        <v>0</v>
      </c>
    </row>
    <row r="128" spans="1:9" x14ac:dyDescent="0.25">
      <c r="A128" s="178"/>
      <c r="B128" s="180"/>
      <c r="C128" s="180"/>
      <c r="D128" s="179"/>
      <c r="E128" s="180"/>
      <c r="F128" s="180"/>
      <c r="G128" s="169" t="str">
        <f t="shared" si="7"/>
        <v/>
      </c>
      <c r="H128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28" s="169">
        <f>IF(Tabuľka1[[#This Row],[Stĺpec7]]="chyba",1,0)</f>
        <v>0</v>
      </c>
    </row>
    <row r="129" spans="1:9" x14ac:dyDescent="0.25">
      <c r="A129" s="178"/>
      <c r="B129" s="180"/>
      <c r="C129" s="180"/>
      <c r="D129" s="179"/>
      <c r="E129" s="180"/>
      <c r="F129" s="180"/>
      <c r="G129" s="169" t="str">
        <f t="shared" si="7"/>
        <v/>
      </c>
      <c r="H129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29" s="169">
        <f>IF(Tabuľka1[[#This Row],[Stĺpec7]]="chyba",1,0)</f>
        <v>0</v>
      </c>
    </row>
    <row r="130" spans="1:9" x14ac:dyDescent="0.25">
      <c r="A130" s="178"/>
      <c r="B130" s="180"/>
      <c r="C130" s="180"/>
      <c r="D130" s="179"/>
      <c r="E130" s="180"/>
      <c r="F130" s="180"/>
      <c r="G130" s="169" t="str">
        <f t="shared" si="7"/>
        <v/>
      </c>
      <c r="H130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30" s="169">
        <f>IF(Tabuľka1[[#This Row],[Stĺpec7]]="chyba",1,0)</f>
        <v>0</v>
      </c>
    </row>
    <row r="131" spans="1:9" x14ac:dyDescent="0.25">
      <c r="A131" s="178"/>
      <c r="B131" s="180"/>
      <c r="C131" s="180"/>
      <c r="D131" s="179"/>
      <c r="E131" s="180"/>
      <c r="F131" s="180"/>
      <c r="G131" s="169" t="str">
        <f t="shared" si="7"/>
        <v/>
      </c>
      <c r="H131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31" s="169">
        <f>IF(Tabuľka1[[#This Row],[Stĺpec7]]="chyba",1,0)</f>
        <v>0</v>
      </c>
    </row>
    <row r="132" spans="1:9" x14ac:dyDescent="0.25">
      <c r="A132" s="178"/>
      <c r="B132" s="180"/>
      <c r="C132" s="180"/>
      <c r="D132" s="179"/>
      <c r="E132" s="180"/>
      <c r="F132" s="180"/>
      <c r="G132" s="169" t="str">
        <f t="shared" si="7"/>
        <v/>
      </c>
      <c r="H132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32" s="169">
        <f>IF(Tabuľka1[[#This Row],[Stĺpec7]]="chyba",1,0)</f>
        <v>0</v>
      </c>
    </row>
    <row r="133" spans="1:9" x14ac:dyDescent="0.25">
      <c r="A133" s="178"/>
      <c r="B133" s="180"/>
      <c r="C133" s="180"/>
      <c r="D133" s="179"/>
      <c r="E133" s="180"/>
      <c r="F133" s="180"/>
      <c r="G133" s="169" t="str">
        <f t="shared" si="7"/>
        <v/>
      </c>
      <c r="H133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33" s="169">
        <f>IF(Tabuľka1[[#This Row],[Stĺpec7]]="chyba",1,0)</f>
        <v>0</v>
      </c>
    </row>
    <row r="134" spans="1:9" x14ac:dyDescent="0.25">
      <c r="A134" s="178"/>
      <c r="B134" s="180"/>
      <c r="C134" s="180"/>
      <c r="D134" s="179"/>
      <c r="E134" s="180"/>
      <c r="F134" s="180"/>
      <c r="G134" s="169" t="str">
        <f t="shared" si="7"/>
        <v/>
      </c>
      <c r="H134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34" s="169">
        <f>IF(Tabuľka1[[#This Row],[Stĺpec7]]="chyba",1,0)</f>
        <v>0</v>
      </c>
    </row>
    <row r="135" spans="1:9" x14ac:dyDescent="0.25">
      <c r="A135" s="178"/>
      <c r="B135" s="180"/>
      <c r="C135" s="180"/>
      <c r="D135" s="179"/>
      <c r="E135" s="180"/>
      <c r="F135" s="180"/>
      <c r="G135" s="169" t="str">
        <f t="shared" si="7"/>
        <v/>
      </c>
      <c r="H135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35" s="169">
        <f>IF(Tabuľka1[[#This Row],[Stĺpec7]]="chyba",1,0)</f>
        <v>0</v>
      </c>
    </row>
    <row r="136" spans="1:9" x14ac:dyDescent="0.25">
      <c r="A136" s="178"/>
      <c r="B136" s="180"/>
      <c r="C136" s="180"/>
      <c r="D136" s="179"/>
      <c r="E136" s="180"/>
      <c r="F136" s="180"/>
      <c r="G136" s="169" t="str">
        <f t="shared" si="7"/>
        <v/>
      </c>
      <c r="H136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36" s="169">
        <f>IF(Tabuľka1[[#This Row],[Stĺpec7]]="chyba",1,0)</f>
        <v>0</v>
      </c>
    </row>
    <row r="137" spans="1:9" x14ac:dyDescent="0.25">
      <c r="A137" s="178"/>
      <c r="B137" s="180"/>
      <c r="C137" s="180"/>
      <c r="D137" s="179"/>
      <c r="E137" s="180"/>
      <c r="F137" s="180"/>
      <c r="G137" s="169" t="str">
        <f t="shared" si="7"/>
        <v/>
      </c>
      <c r="H137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37" s="169">
        <f>IF(Tabuľka1[[#This Row],[Stĺpec7]]="chyba",1,0)</f>
        <v>0</v>
      </c>
    </row>
    <row r="138" spans="1:9" x14ac:dyDescent="0.25">
      <c r="A138" s="178"/>
      <c r="B138" s="180"/>
      <c r="C138" s="180"/>
      <c r="D138" s="179"/>
      <c r="E138" s="180"/>
      <c r="F138" s="180"/>
      <c r="G138" s="169" t="str">
        <f t="shared" si="7"/>
        <v/>
      </c>
      <c r="H138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38" s="169">
        <f>IF(Tabuľka1[[#This Row],[Stĺpec7]]="chyba",1,0)</f>
        <v>0</v>
      </c>
    </row>
    <row r="139" spans="1:9" x14ac:dyDescent="0.25">
      <c r="A139" s="178"/>
      <c r="B139" s="180"/>
      <c r="C139" s="180"/>
      <c r="D139" s="179"/>
      <c r="E139" s="180"/>
      <c r="F139" s="180"/>
      <c r="G139" s="169" t="str">
        <f t="shared" si="7"/>
        <v/>
      </c>
      <c r="H139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39" s="169">
        <f>IF(Tabuľka1[[#This Row],[Stĺpec7]]="chyba",1,0)</f>
        <v>0</v>
      </c>
    </row>
    <row r="140" spans="1:9" x14ac:dyDescent="0.25">
      <c r="A140" s="178"/>
      <c r="B140" s="180"/>
      <c r="C140" s="180"/>
      <c r="D140" s="179"/>
      <c r="E140" s="180"/>
      <c r="F140" s="180"/>
      <c r="G140" s="169" t="str">
        <f t="shared" si="7"/>
        <v/>
      </c>
      <c r="H140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40" s="169">
        <f>IF(Tabuľka1[[#This Row],[Stĺpec7]]="chyba",1,0)</f>
        <v>0</v>
      </c>
    </row>
    <row r="141" spans="1:9" x14ac:dyDescent="0.25">
      <c r="A141" s="178"/>
      <c r="B141" s="180"/>
      <c r="C141" s="180"/>
      <c r="D141" s="179"/>
      <c r="E141" s="180"/>
      <c r="F141" s="180"/>
      <c r="G141" s="169" t="str">
        <f t="shared" si="7"/>
        <v/>
      </c>
      <c r="H141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41" s="169">
        <f>IF(Tabuľka1[[#This Row],[Stĺpec7]]="chyba",1,0)</f>
        <v>0</v>
      </c>
    </row>
    <row r="142" spans="1:9" x14ac:dyDescent="0.25">
      <c r="A142" s="178"/>
      <c r="B142" s="180"/>
      <c r="C142" s="180"/>
      <c r="D142" s="179"/>
      <c r="E142" s="180"/>
      <c r="F142" s="180"/>
      <c r="G142" s="169" t="str">
        <f t="shared" si="7"/>
        <v/>
      </c>
      <c r="H142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42" s="169">
        <f>IF(Tabuľka1[[#This Row],[Stĺpec7]]="chyba",1,0)</f>
        <v>0</v>
      </c>
    </row>
    <row r="143" spans="1:9" x14ac:dyDescent="0.25">
      <c r="A143" s="178"/>
      <c r="B143" s="180"/>
      <c r="C143" s="180"/>
      <c r="D143" s="179"/>
      <c r="E143" s="180"/>
      <c r="F143" s="180"/>
      <c r="G143" s="169" t="str">
        <f t="shared" si="7"/>
        <v/>
      </c>
      <c r="H143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43" s="169">
        <f>IF(Tabuľka1[[#This Row],[Stĺpec7]]="chyba",1,0)</f>
        <v>0</v>
      </c>
    </row>
    <row r="144" spans="1:9" x14ac:dyDescent="0.25">
      <c r="A144" s="178"/>
      <c r="B144" s="180"/>
      <c r="C144" s="180"/>
      <c r="D144" s="179"/>
      <c r="E144" s="180"/>
      <c r="F144" s="180"/>
      <c r="G144" s="169" t="str">
        <f t="shared" si="7"/>
        <v/>
      </c>
      <c r="H144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44" s="169">
        <f>IF(Tabuľka1[[#This Row],[Stĺpec7]]="chyba",1,0)</f>
        <v>0</v>
      </c>
    </row>
    <row r="145" spans="1:9" x14ac:dyDescent="0.25">
      <c r="A145" s="178"/>
      <c r="B145" s="180"/>
      <c r="C145" s="180"/>
      <c r="D145" s="179"/>
      <c r="E145" s="180"/>
      <c r="F145" s="180"/>
      <c r="G145" s="169" t="str">
        <f t="shared" si="7"/>
        <v/>
      </c>
      <c r="H145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45" s="169">
        <f>IF(Tabuľka1[[#This Row],[Stĺpec7]]="chyba",1,0)</f>
        <v>0</v>
      </c>
    </row>
    <row r="146" spans="1:9" x14ac:dyDescent="0.25">
      <c r="A146" s="178"/>
      <c r="B146" s="180"/>
      <c r="C146" s="180"/>
      <c r="D146" s="179"/>
      <c r="E146" s="180"/>
      <c r="F146" s="180"/>
      <c r="G146" s="169" t="str">
        <f t="shared" si="7"/>
        <v/>
      </c>
      <c r="H146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46" s="169">
        <f>IF(Tabuľka1[[#This Row],[Stĺpec7]]="chyba",1,0)</f>
        <v>0</v>
      </c>
    </row>
    <row r="147" spans="1:9" x14ac:dyDescent="0.25">
      <c r="A147" s="178"/>
      <c r="B147" s="180"/>
      <c r="C147" s="180"/>
      <c r="D147" s="179"/>
      <c r="E147" s="180"/>
      <c r="F147" s="180"/>
      <c r="G147" s="169" t="str">
        <f t="shared" si="7"/>
        <v/>
      </c>
      <c r="H147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47" s="169">
        <f>IF(Tabuľka1[[#This Row],[Stĺpec7]]="chyba",1,0)</f>
        <v>0</v>
      </c>
    </row>
    <row r="148" spans="1:9" x14ac:dyDescent="0.25">
      <c r="A148" s="178"/>
      <c r="B148" s="180"/>
      <c r="C148" s="180"/>
      <c r="D148" s="179"/>
      <c r="E148" s="180"/>
      <c r="F148" s="180"/>
      <c r="G148" s="169" t="str">
        <f t="shared" si="7"/>
        <v/>
      </c>
      <c r="H148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48" s="169">
        <f>IF(Tabuľka1[[#This Row],[Stĺpec7]]="chyba",1,0)</f>
        <v>0</v>
      </c>
    </row>
    <row r="149" spans="1:9" x14ac:dyDescent="0.25">
      <c r="A149" s="178"/>
      <c r="B149" s="180"/>
      <c r="C149" s="180"/>
      <c r="D149" s="179"/>
      <c r="E149" s="180"/>
      <c r="F149" s="180"/>
      <c r="G149" s="169" t="str">
        <f t="shared" si="7"/>
        <v/>
      </c>
      <c r="H149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49" s="169">
        <f>IF(Tabuľka1[[#This Row],[Stĺpec7]]="chyba",1,0)</f>
        <v>0</v>
      </c>
    </row>
    <row r="150" spans="1:9" x14ac:dyDescent="0.25">
      <c r="A150" s="178"/>
      <c r="B150" s="180"/>
      <c r="C150" s="180"/>
      <c r="D150" s="179"/>
      <c r="E150" s="180"/>
      <c r="F150" s="180"/>
      <c r="G150" s="169" t="str">
        <f t="shared" si="7"/>
        <v/>
      </c>
      <c r="H150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50" s="169">
        <f>IF(Tabuľka1[[#This Row],[Stĺpec7]]="chyba",1,0)</f>
        <v>0</v>
      </c>
    </row>
    <row r="151" spans="1:9" x14ac:dyDescent="0.25">
      <c r="A151" s="178"/>
      <c r="B151" s="180"/>
      <c r="C151" s="180"/>
      <c r="D151" s="179"/>
      <c r="E151" s="180"/>
      <c r="F151" s="180"/>
      <c r="G151" s="169" t="str">
        <f t="shared" si="7"/>
        <v/>
      </c>
      <c r="H151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51" s="169">
        <f>IF(Tabuľka1[[#This Row],[Stĺpec7]]="chyba",1,0)</f>
        <v>0</v>
      </c>
    </row>
    <row r="152" spans="1:9" x14ac:dyDescent="0.25">
      <c r="A152" s="178"/>
      <c r="B152" s="180"/>
      <c r="C152" s="180"/>
      <c r="D152" s="179"/>
      <c r="E152" s="180"/>
      <c r="F152" s="180"/>
      <c r="G152" s="169" t="str">
        <f t="shared" si="7"/>
        <v/>
      </c>
      <c r="H152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52" s="169">
        <f>IF(Tabuľka1[[#This Row],[Stĺpec7]]="chyba",1,0)</f>
        <v>0</v>
      </c>
    </row>
    <row r="153" spans="1:9" x14ac:dyDescent="0.25">
      <c r="A153" s="178"/>
      <c r="B153" s="180"/>
      <c r="C153" s="180"/>
      <c r="D153" s="179"/>
      <c r="E153" s="180"/>
      <c r="F153" s="180"/>
      <c r="G153" s="169" t="str">
        <f t="shared" si="7"/>
        <v/>
      </c>
      <c r="H153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53" s="169">
        <f>IF(Tabuľka1[[#This Row],[Stĺpec7]]="chyba",1,0)</f>
        <v>0</v>
      </c>
    </row>
    <row r="154" spans="1:9" x14ac:dyDescent="0.25">
      <c r="A154" s="178"/>
      <c r="B154" s="180"/>
      <c r="C154" s="180"/>
      <c r="D154" s="179"/>
      <c r="E154" s="180"/>
      <c r="F154" s="180"/>
      <c r="G154" s="169" t="str">
        <f t="shared" si="7"/>
        <v/>
      </c>
      <c r="H154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54" s="169">
        <f>IF(Tabuľka1[[#This Row],[Stĺpec7]]="chyba",1,0)</f>
        <v>0</v>
      </c>
    </row>
    <row r="155" spans="1:9" x14ac:dyDescent="0.25">
      <c r="A155" s="178"/>
      <c r="B155" s="180"/>
      <c r="C155" s="180"/>
      <c r="D155" s="179"/>
      <c r="E155" s="180"/>
      <c r="F155" s="180"/>
      <c r="G155" s="169" t="str">
        <f t="shared" si="7"/>
        <v/>
      </c>
      <c r="H155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55" s="169">
        <f>IF(Tabuľka1[[#This Row],[Stĺpec7]]="chyba",1,0)</f>
        <v>0</v>
      </c>
    </row>
    <row r="156" spans="1:9" x14ac:dyDescent="0.25">
      <c r="A156" s="178"/>
      <c r="B156" s="180"/>
      <c r="C156" s="180"/>
      <c r="D156" s="179"/>
      <c r="E156" s="180"/>
      <c r="F156" s="180"/>
      <c r="G156" s="169" t="str">
        <f t="shared" si="7"/>
        <v/>
      </c>
      <c r="H156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56" s="169">
        <f>IF(Tabuľka1[[#This Row],[Stĺpec7]]="chyba",1,0)</f>
        <v>0</v>
      </c>
    </row>
    <row r="157" spans="1:9" x14ac:dyDescent="0.25">
      <c r="A157" s="178"/>
      <c r="B157" s="180"/>
      <c r="C157" s="180"/>
      <c r="D157" s="179"/>
      <c r="E157" s="180"/>
      <c r="F157" s="180"/>
      <c r="G157" s="169" t="str">
        <f t="shared" si="7"/>
        <v/>
      </c>
      <c r="H157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57" s="169">
        <f>IF(Tabuľka1[[#This Row],[Stĺpec7]]="chyba",1,0)</f>
        <v>0</v>
      </c>
    </row>
    <row r="158" spans="1:9" x14ac:dyDescent="0.25">
      <c r="A158" s="178"/>
      <c r="B158" s="180"/>
      <c r="C158" s="180"/>
      <c r="D158" s="179"/>
      <c r="E158" s="180"/>
      <c r="F158" s="180"/>
      <c r="G158" s="169" t="str">
        <f t="shared" si="7"/>
        <v/>
      </c>
      <c r="H158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58" s="169">
        <f>IF(Tabuľka1[[#This Row],[Stĺpec7]]="chyba",1,0)</f>
        <v>0</v>
      </c>
    </row>
    <row r="159" spans="1:9" x14ac:dyDescent="0.25">
      <c r="A159" s="178"/>
      <c r="B159" s="180"/>
      <c r="C159" s="180"/>
      <c r="D159" s="179"/>
      <c r="E159" s="180"/>
      <c r="F159" s="180"/>
      <c r="G159" s="169" t="str">
        <f t="shared" si="7"/>
        <v/>
      </c>
      <c r="H159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59" s="169">
        <f>IF(Tabuľka1[[#This Row],[Stĺpec7]]="chyba",1,0)</f>
        <v>0</v>
      </c>
    </row>
    <row r="160" spans="1:9" x14ac:dyDescent="0.25">
      <c r="A160" s="178"/>
      <c r="B160" s="180"/>
      <c r="C160" s="180"/>
      <c r="D160" s="179"/>
      <c r="E160" s="180"/>
      <c r="F160" s="180"/>
      <c r="G160" s="169" t="str">
        <f t="shared" si="7"/>
        <v/>
      </c>
      <c r="H160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60" s="169">
        <f>IF(Tabuľka1[[#This Row],[Stĺpec7]]="chyba",1,0)</f>
        <v>0</v>
      </c>
    </row>
    <row r="161" spans="1:9" x14ac:dyDescent="0.25">
      <c r="A161" s="178"/>
      <c r="B161" s="180"/>
      <c r="C161" s="180"/>
      <c r="D161" s="179"/>
      <c r="E161" s="180"/>
      <c r="F161" s="180"/>
      <c r="G161" s="169" t="str">
        <f t="shared" si="7"/>
        <v/>
      </c>
      <c r="H161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61" s="169">
        <f>IF(Tabuľka1[[#This Row],[Stĺpec7]]="chyba",1,0)</f>
        <v>0</v>
      </c>
    </row>
    <row r="162" spans="1:9" x14ac:dyDescent="0.25">
      <c r="A162" s="178"/>
      <c r="B162" s="180"/>
      <c r="C162" s="180"/>
      <c r="D162" s="179"/>
      <c r="E162" s="180"/>
      <c r="F162" s="180"/>
      <c r="G162" s="169" t="str">
        <f t="shared" si="7"/>
        <v/>
      </c>
      <c r="H162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62" s="169">
        <f>IF(Tabuľka1[[#This Row],[Stĺpec7]]="chyba",1,0)</f>
        <v>0</v>
      </c>
    </row>
    <row r="163" spans="1:9" x14ac:dyDescent="0.25">
      <c r="A163" s="178"/>
      <c r="B163" s="180"/>
      <c r="C163" s="180"/>
      <c r="D163" s="179"/>
      <c r="E163" s="180"/>
      <c r="F163" s="180"/>
      <c r="G163" s="169" t="str">
        <f t="shared" ref="G163:G226" si="8">IF($B$7=$N$37,"vyroba",IF($B$7=$N$38,"sluzby",IF($B$7=$N$39,"kombinacia","")))</f>
        <v/>
      </c>
      <c r="H163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63" s="169">
        <f>IF(Tabuľka1[[#This Row],[Stĺpec7]]="chyba",1,0)</f>
        <v>0</v>
      </c>
    </row>
    <row r="164" spans="1:9" x14ac:dyDescent="0.25">
      <c r="A164" s="178"/>
      <c r="B164" s="180"/>
      <c r="C164" s="180"/>
      <c r="D164" s="179"/>
      <c r="E164" s="180"/>
      <c r="F164" s="180"/>
      <c r="G164" s="169" t="str">
        <f t="shared" si="8"/>
        <v/>
      </c>
      <c r="H164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64" s="169">
        <f>IF(Tabuľka1[[#This Row],[Stĺpec7]]="chyba",1,0)</f>
        <v>0</v>
      </c>
    </row>
    <row r="165" spans="1:9" x14ac:dyDescent="0.25">
      <c r="A165" s="178"/>
      <c r="B165" s="180"/>
      <c r="C165" s="180"/>
      <c r="D165" s="179"/>
      <c r="E165" s="180"/>
      <c r="F165" s="180"/>
      <c r="G165" s="169" t="str">
        <f t="shared" si="8"/>
        <v/>
      </c>
      <c r="H165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65" s="169">
        <f>IF(Tabuľka1[[#This Row],[Stĺpec7]]="chyba",1,0)</f>
        <v>0</v>
      </c>
    </row>
    <row r="166" spans="1:9" x14ac:dyDescent="0.25">
      <c r="A166" s="178"/>
      <c r="B166" s="180"/>
      <c r="C166" s="180"/>
      <c r="D166" s="179"/>
      <c r="E166" s="180"/>
      <c r="F166" s="180"/>
      <c r="G166" s="169" t="str">
        <f t="shared" si="8"/>
        <v/>
      </c>
      <c r="H166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66" s="169">
        <f>IF(Tabuľka1[[#This Row],[Stĺpec7]]="chyba",1,0)</f>
        <v>0</v>
      </c>
    </row>
    <row r="167" spans="1:9" x14ac:dyDescent="0.25">
      <c r="A167" s="178"/>
      <c r="B167" s="180"/>
      <c r="C167" s="180"/>
      <c r="D167" s="179"/>
      <c r="E167" s="180"/>
      <c r="F167" s="180"/>
      <c r="G167" s="169" t="str">
        <f t="shared" si="8"/>
        <v/>
      </c>
      <c r="H167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67" s="169">
        <f>IF(Tabuľka1[[#This Row],[Stĺpec7]]="chyba",1,0)</f>
        <v>0</v>
      </c>
    </row>
    <row r="168" spans="1:9" x14ac:dyDescent="0.25">
      <c r="A168" s="178"/>
      <c r="B168" s="180"/>
      <c r="C168" s="180"/>
      <c r="D168" s="179"/>
      <c r="E168" s="180"/>
      <c r="F168" s="180"/>
      <c r="G168" s="169" t="str">
        <f t="shared" si="8"/>
        <v/>
      </c>
      <c r="H168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68" s="169">
        <f>IF(Tabuľka1[[#This Row],[Stĺpec7]]="chyba",1,0)</f>
        <v>0</v>
      </c>
    </row>
    <row r="169" spans="1:9" x14ac:dyDescent="0.25">
      <c r="A169" s="178"/>
      <c r="B169" s="180"/>
      <c r="C169" s="180"/>
      <c r="D169" s="179"/>
      <c r="E169" s="180"/>
      <c r="F169" s="180"/>
      <c r="G169" s="169" t="str">
        <f t="shared" si="8"/>
        <v/>
      </c>
      <c r="H169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69" s="169">
        <f>IF(Tabuľka1[[#This Row],[Stĺpec7]]="chyba",1,0)</f>
        <v>0</v>
      </c>
    </row>
    <row r="170" spans="1:9" x14ac:dyDescent="0.25">
      <c r="A170" s="178"/>
      <c r="B170" s="180"/>
      <c r="C170" s="180"/>
      <c r="D170" s="179"/>
      <c r="E170" s="180"/>
      <c r="F170" s="180"/>
      <c r="G170" s="169" t="str">
        <f t="shared" si="8"/>
        <v/>
      </c>
      <c r="H170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70" s="169">
        <f>IF(Tabuľka1[[#This Row],[Stĺpec7]]="chyba",1,0)</f>
        <v>0</v>
      </c>
    </row>
    <row r="171" spans="1:9" x14ac:dyDescent="0.25">
      <c r="A171" s="178"/>
      <c r="B171" s="180"/>
      <c r="C171" s="180"/>
      <c r="D171" s="179"/>
      <c r="E171" s="180"/>
      <c r="F171" s="180"/>
      <c r="G171" s="169" t="str">
        <f t="shared" si="8"/>
        <v/>
      </c>
      <c r="H171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71" s="169">
        <f>IF(Tabuľka1[[#This Row],[Stĺpec7]]="chyba",1,0)</f>
        <v>0</v>
      </c>
    </row>
    <row r="172" spans="1:9" x14ac:dyDescent="0.25">
      <c r="A172" s="178"/>
      <c r="B172" s="180"/>
      <c r="C172" s="180"/>
      <c r="D172" s="179"/>
      <c r="E172" s="180"/>
      <c r="F172" s="180"/>
      <c r="G172" s="169" t="str">
        <f t="shared" si="8"/>
        <v/>
      </c>
      <c r="H172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72" s="169">
        <f>IF(Tabuľka1[[#This Row],[Stĺpec7]]="chyba",1,0)</f>
        <v>0</v>
      </c>
    </row>
    <row r="173" spans="1:9" x14ac:dyDescent="0.25">
      <c r="A173" s="178"/>
      <c r="B173" s="180"/>
      <c r="C173" s="180"/>
      <c r="D173" s="179"/>
      <c r="E173" s="180"/>
      <c r="F173" s="180"/>
      <c r="G173" s="169" t="str">
        <f t="shared" si="8"/>
        <v/>
      </c>
      <c r="H173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73" s="169">
        <f>IF(Tabuľka1[[#This Row],[Stĺpec7]]="chyba",1,0)</f>
        <v>0</v>
      </c>
    </row>
    <row r="174" spans="1:9" x14ac:dyDescent="0.25">
      <c r="A174" s="178"/>
      <c r="B174" s="180"/>
      <c r="C174" s="180"/>
      <c r="D174" s="179"/>
      <c r="E174" s="180"/>
      <c r="F174" s="180"/>
      <c r="G174" s="169" t="str">
        <f t="shared" si="8"/>
        <v/>
      </c>
      <c r="H174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74" s="169">
        <f>IF(Tabuľka1[[#This Row],[Stĺpec7]]="chyba",1,0)</f>
        <v>0</v>
      </c>
    </row>
    <row r="175" spans="1:9" x14ac:dyDescent="0.25">
      <c r="A175" s="178"/>
      <c r="B175" s="180"/>
      <c r="C175" s="180"/>
      <c r="D175" s="179"/>
      <c r="E175" s="180"/>
      <c r="F175" s="180"/>
      <c r="G175" s="169" t="str">
        <f t="shared" si="8"/>
        <v/>
      </c>
      <c r="H175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75" s="169">
        <f>IF(Tabuľka1[[#This Row],[Stĺpec7]]="chyba",1,0)</f>
        <v>0</v>
      </c>
    </row>
    <row r="176" spans="1:9" x14ac:dyDescent="0.25">
      <c r="A176" s="178"/>
      <c r="B176" s="180"/>
      <c r="C176" s="180"/>
      <c r="D176" s="179"/>
      <c r="E176" s="180"/>
      <c r="F176" s="180"/>
      <c r="G176" s="169" t="str">
        <f t="shared" si="8"/>
        <v/>
      </c>
      <c r="H176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76" s="169">
        <f>IF(Tabuľka1[[#This Row],[Stĺpec7]]="chyba",1,0)</f>
        <v>0</v>
      </c>
    </row>
    <row r="177" spans="1:9" x14ac:dyDescent="0.25">
      <c r="A177" s="178"/>
      <c r="B177" s="180"/>
      <c r="C177" s="180"/>
      <c r="D177" s="179"/>
      <c r="E177" s="180"/>
      <c r="F177" s="180"/>
      <c r="G177" s="169" t="str">
        <f t="shared" si="8"/>
        <v/>
      </c>
      <c r="H177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77" s="169">
        <f>IF(Tabuľka1[[#This Row],[Stĺpec7]]="chyba",1,0)</f>
        <v>0</v>
      </c>
    </row>
    <row r="178" spans="1:9" x14ac:dyDescent="0.25">
      <c r="A178" s="178"/>
      <c r="B178" s="180"/>
      <c r="C178" s="180"/>
      <c r="D178" s="179"/>
      <c r="E178" s="180"/>
      <c r="F178" s="180"/>
      <c r="G178" s="169" t="str">
        <f t="shared" si="8"/>
        <v/>
      </c>
      <c r="H178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78" s="169">
        <f>IF(Tabuľka1[[#This Row],[Stĺpec7]]="chyba",1,0)</f>
        <v>0</v>
      </c>
    </row>
    <row r="179" spans="1:9" x14ac:dyDescent="0.25">
      <c r="A179" s="178"/>
      <c r="B179" s="180"/>
      <c r="C179" s="180"/>
      <c r="D179" s="179"/>
      <c r="E179" s="180"/>
      <c r="F179" s="180"/>
      <c r="G179" s="169" t="str">
        <f t="shared" si="8"/>
        <v/>
      </c>
      <c r="H179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79" s="169">
        <f>IF(Tabuľka1[[#This Row],[Stĺpec7]]="chyba",1,0)</f>
        <v>0</v>
      </c>
    </row>
    <row r="180" spans="1:9" x14ac:dyDescent="0.25">
      <c r="A180" s="178"/>
      <c r="B180" s="180"/>
      <c r="C180" s="180"/>
      <c r="D180" s="179"/>
      <c r="E180" s="180"/>
      <c r="F180" s="180"/>
      <c r="G180" s="169" t="str">
        <f t="shared" si="8"/>
        <v/>
      </c>
      <c r="H180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80" s="169">
        <f>IF(Tabuľka1[[#This Row],[Stĺpec7]]="chyba",1,0)</f>
        <v>0</v>
      </c>
    </row>
    <row r="181" spans="1:9" x14ac:dyDescent="0.25">
      <c r="A181" s="178"/>
      <c r="B181" s="180"/>
      <c r="C181" s="180"/>
      <c r="D181" s="179"/>
      <c r="E181" s="180"/>
      <c r="F181" s="180"/>
      <c r="G181" s="169" t="str">
        <f t="shared" si="8"/>
        <v/>
      </c>
      <c r="H181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81" s="169">
        <f>IF(Tabuľka1[[#This Row],[Stĺpec7]]="chyba",1,0)</f>
        <v>0</v>
      </c>
    </row>
    <row r="182" spans="1:9" x14ac:dyDescent="0.25">
      <c r="A182" s="178"/>
      <c r="B182" s="180"/>
      <c r="C182" s="180"/>
      <c r="D182" s="179"/>
      <c r="E182" s="180"/>
      <c r="F182" s="180"/>
      <c r="G182" s="169" t="str">
        <f t="shared" si="8"/>
        <v/>
      </c>
      <c r="H182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82" s="169">
        <f>IF(Tabuľka1[[#This Row],[Stĺpec7]]="chyba",1,0)</f>
        <v>0</v>
      </c>
    </row>
    <row r="183" spans="1:9" x14ac:dyDescent="0.25">
      <c r="A183" s="178"/>
      <c r="B183" s="180"/>
      <c r="C183" s="180"/>
      <c r="D183" s="179"/>
      <c r="E183" s="180"/>
      <c r="F183" s="180"/>
      <c r="G183" s="169" t="str">
        <f t="shared" si="8"/>
        <v/>
      </c>
      <c r="H183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83" s="169">
        <f>IF(Tabuľka1[[#This Row],[Stĺpec7]]="chyba",1,0)</f>
        <v>0</v>
      </c>
    </row>
    <row r="184" spans="1:9" x14ac:dyDescent="0.25">
      <c r="A184" s="178"/>
      <c r="B184" s="180"/>
      <c r="C184" s="180"/>
      <c r="D184" s="179"/>
      <c r="E184" s="180"/>
      <c r="F184" s="180"/>
      <c r="G184" s="169" t="str">
        <f t="shared" si="8"/>
        <v/>
      </c>
      <c r="H184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84" s="169">
        <f>IF(Tabuľka1[[#This Row],[Stĺpec7]]="chyba",1,0)</f>
        <v>0</v>
      </c>
    </row>
    <row r="185" spans="1:9" x14ac:dyDescent="0.25">
      <c r="A185" s="178"/>
      <c r="B185" s="180"/>
      <c r="C185" s="180"/>
      <c r="D185" s="179"/>
      <c r="E185" s="180"/>
      <c r="F185" s="180"/>
      <c r="G185" s="169" t="str">
        <f t="shared" si="8"/>
        <v/>
      </c>
      <c r="H185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85" s="169">
        <f>IF(Tabuľka1[[#This Row],[Stĺpec7]]="chyba",1,0)</f>
        <v>0</v>
      </c>
    </row>
    <row r="186" spans="1:9" x14ac:dyDescent="0.25">
      <c r="A186" s="178"/>
      <c r="B186" s="180"/>
      <c r="C186" s="180"/>
      <c r="D186" s="179"/>
      <c r="E186" s="180"/>
      <c r="F186" s="180"/>
      <c r="G186" s="169" t="str">
        <f t="shared" si="8"/>
        <v/>
      </c>
      <c r="H186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86" s="169">
        <f>IF(Tabuľka1[[#This Row],[Stĺpec7]]="chyba",1,0)</f>
        <v>0</v>
      </c>
    </row>
    <row r="187" spans="1:9" x14ac:dyDescent="0.25">
      <c r="A187" s="178"/>
      <c r="B187" s="180"/>
      <c r="C187" s="180"/>
      <c r="D187" s="179"/>
      <c r="E187" s="180"/>
      <c r="F187" s="180"/>
      <c r="G187" s="169" t="str">
        <f t="shared" si="8"/>
        <v/>
      </c>
      <c r="H187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87" s="169">
        <f>IF(Tabuľka1[[#This Row],[Stĺpec7]]="chyba",1,0)</f>
        <v>0</v>
      </c>
    </row>
    <row r="188" spans="1:9" x14ac:dyDescent="0.25">
      <c r="A188" s="178"/>
      <c r="B188" s="180"/>
      <c r="C188" s="180"/>
      <c r="D188" s="179"/>
      <c r="E188" s="180"/>
      <c r="F188" s="180"/>
      <c r="G188" s="169" t="str">
        <f t="shared" si="8"/>
        <v/>
      </c>
      <c r="H188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88" s="169">
        <f>IF(Tabuľka1[[#This Row],[Stĺpec7]]="chyba",1,0)</f>
        <v>0</v>
      </c>
    </row>
    <row r="189" spans="1:9" x14ac:dyDescent="0.25">
      <c r="A189" s="178"/>
      <c r="B189" s="180"/>
      <c r="C189" s="180"/>
      <c r="D189" s="179"/>
      <c r="E189" s="180"/>
      <c r="F189" s="180"/>
      <c r="G189" s="169" t="str">
        <f t="shared" si="8"/>
        <v/>
      </c>
      <c r="H189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89" s="169">
        <f>IF(Tabuľka1[[#This Row],[Stĺpec7]]="chyba",1,0)</f>
        <v>0</v>
      </c>
    </row>
    <row r="190" spans="1:9" x14ac:dyDescent="0.25">
      <c r="A190" s="178"/>
      <c r="B190" s="180"/>
      <c r="C190" s="180"/>
      <c r="D190" s="179"/>
      <c r="E190" s="180"/>
      <c r="F190" s="180"/>
      <c r="G190" s="169" t="str">
        <f t="shared" si="8"/>
        <v/>
      </c>
      <c r="H190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90" s="169">
        <f>IF(Tabuľka1[[#This Row],[Stĺpec7]]="chyba",1,0)</f>
        <v>0</v>
      </c>
    </row>
    <row r="191" spans="1:9" x14ac:dyDescent="0.25">
      <c r="A191" s="178"/>
      <c r="B191" s="180"/>
      <c r="C191" s="180"/>
      <c r="D191" s="179"/>
      <c r="E191" s="180"/>
      <c r="F191" s="180"/>
      <c r="G191" s="169" t="str">
        <f t="shared" si="8"/>
        <v/>
      </c>
      <c r="H191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91" s="169">
        <f>IF(Tabuľka1[[#This Row],[Stĺpec7]]="chyba",1,0)</f>
        <v>0</v>
      </c>
    </row>
    <row r="192" spans="1:9" x14ac:dyDescent="0.25">
      <c r="A192" s="178"/>
      <c r="B192" s="180"/>
      <c r="C192" s="180"/>
      <c r="D192" s="179"/>
      <c r="E192" s="180"/>
      <c r="F192" s="180"/>
      <c r="G192" s="169" t="str">
        <f t="shared" si="8"/>
        <v/>
      </c>
      <c r="H192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92" s="169">
        <f>IF(Tabuľka1[[#This Row],[Stĺpec7]]="chyba",1,0)</f>
        <v>0</v>
      </c>
    </row>
    <row r="193" spans="1:9" x14ac:dyDescent="0.25">
      <c r="A193" s="178"/>
      <c r="B193" s="180"/>
      <c r="C193" s="180"/>
      <c r="D193" s="179"/>
      <c r="E193" s="180"/>
      <c r="F193" s="180"/>
      <c r="G193" s="169" t="str">
        <f t="shared" si="8"/>
        <v/>
      </c>
      <c r="H193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93" s="169">
        <f>IF(Tabuľka1[[#This Row],[Stĺpec7]]="chyba",1,0)</f>
        <v>0</v>
      </c>
    </row>
    <row r="194" spans="1:9" x14ac:dyDescent="0.25">
      <c r="A194" s="178"/>
      <c r="B194" s="180"/>
      <c r="C194" s="180"/>
      <c r="D194" s="179"/>
      <c r="E194" s="180"/>
      <c r="F194" s="180"/>
      <c r="G194" s="169" t="str">
        <f t="shared" si="8"/>
        <v/>
      </c>
      <c r="H194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94" s="169">
        <f>IF(Tabuľka1[[#This Row],[Stĺpec7]]="chyba",1,0)</f>
        <v>0</v>
      </c>
    </row>
    <row r="195" spans="1:9" x14ac:dyDescent="0.25">
      <c r="A195" s="178"/>
      <c r="B195" s="180"/>
      <c r="C195" s="180"/>
      <c r="D195" s="179"/>
      <c r="E195" s="180"/>
      <c r="F195" s="180"/>
      <c r="G195" s="169" t="str">
        <f t="shared" si="8"/>
        <v/>
      </c>
      <c r="H195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95" s="169">
        <f>IF(Tabuľka1[[#This Row],[Stĺpec7]]="chyba",1,0)</f>
        <v>0</v>
      </c>
    </row>
    <row r="196" spans="1:9" x14ac:dyDescent="0.25">
      <c r="A196" s="178"/>
      <c r="B196" s="180"/>
      <c r="C196" s="180"/>
      <c r="D196" s="179"/>
      <c r="E196" s="180"/>
      <c r="F196" s="180"/>
      <c r="G196" s="169" t="str">
        <f t="shared" si="8"/>
        <v/>
      </c>
      <c r="H196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96" s="169">
        <f>IF(Tabuľka1[[#This Row],[Stĺpec7]]="chyba",1,0)</f>
        <v>0</v>
      </c>
    </row>
    <row r="197" spans="1:9" x14ac:dyDescent="0.25">
      <c r="A197" s="178"/>
      <c r="B197" s="180"/>
      <c r="C197" s="180"/>
      <c r="D197" s="179"/>
      <c r="E197" s="180"/>
      <c r="F197" s="180"/>
      <c r="G197" s="169" t="str">
        <f t="shared" si="8"/>
        <v/>
      </c>
      <c r="H197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97" s="169">
        <f>IF(Tabuľka1[[#This Row],[Stĺpec7]]="chyba",1,0)</f>
        <v>0</v>
      </c>
    </row>
    <row r="198" spans="1:9" x14ac:dyDescent="0.25">
      <c r="A198" s="178"/>
      <c r="B198" s="180"/>
      <c r="C198" s="180"/>
      <c r="D198" s="179"/>
      <c r="E198" s="180"/>
      <c r="F198" s="180"/>
      <c r="G198" s="169" t="str">
        <f t="shared" si="8"/>
        <v/>
      </c>
      <c r="H198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98" s="169">
        <f>IF(Tabuľka1[[#This Row],[Stĺpec7]]="chyba",1,0)</f>
        <v>0</v>
      </c>
    </row>
    <row r="199" spans="1:9" x14ac:dyDescent="0.25">
      <c r="A199" s="178"/>
      <c r="B199" s="180"/>
      <c r="C199" s="180"/>
      <c r="D199" s="179"/>
      <c r="E199" s="180"/>
      <c r="F199" s="180"/>
      <c r="G199" s="169" t="str">
        <f t="shared" si="8"/>
        <v/>
      </c>
      <c r="H199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99" s="169">
        <f>IF(Tabuľka1[[#This Row],[Stĺpec7]]="chyba",1,0)</f>
        <v>0</v>
      </c>
    </row>
    <row r="200" spans="1:9" x14ac:dyDescent="0.25">
      <c r="A200" s="178"/>
      <c r="B200" s="180"/>
      <c r="C200" s="180"/>
      <c r="D200" s="179"/>
      <c r="E200" s="180"/>
      <c r="F200" s="180"/>
      <c r="G200" s="169" t="str">
        <f t="shared" si="8"/>
        <v/>
      </c>
      <c r="H200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00" s="169">
        <f>IF(Tabuľka1[[#This Row],[Stĺpec7]]="chyba",1,0)</f>
        <v>0</v>
      </c>
    </row>
    <row r="201" spans="1:9" x14ac:dyDescent="0.25">
      <c r="A201" s="178"/>
      <c r="B201" s="180"/>
      <c r="C201" s="180"/>
      <c r="D201" s="179"/>
      <c r="E201" s="180"/>
      <c r="F201" s="180"/>
      <c r="G201" s="169" t="str">
        <f t="shared" si="8"/>
        <v/>
      </c>
      <c r="H201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01" s="169">
        <f>IF(Tabuľka1[[#This Row],[Stĺpec7]]="chyba",1,0)</f>
        <v>0</v>
      </c>
    </row>
    <row r="202" spans="1:9" x14ac:dyDescent="0.25">
      <c r="A202" s="178"/>
      <c r="B202" s="180"/>
      <c r="C202" s="180"/>
      <c r="D202" s="179"/>
      <c r="E202" s="180"/>
      <c r="F202" s="180"/>
      <c r="G202" s="169" t="str">
        <f t="shared" si="8"/>
        <v/>
      </c>
      <c r="H202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02" s="169">
        <f>IF(Tabuľka1[[#This Row],[Stĺpec7]]="chyba",1,0)</f>
        <v>0</v>
      </c>
    </row>
    <row r="203" spans="1:9" x14ac:dyDescent="0.25">
      <c r="A203" s="178"/>
      <c r="B203" s="180"/>
      <c r="C203" s="180"/>
      <c r="D203" s="179"/>
      <c r="E203" s="180"/>
      <c r="F203" s="180"/>
      <c r="G203" s="169" t="str">
        <f t="shared" si="8"/>
        <v/>
      </c>
      <c r="H203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03" s="169">
        <f>IF(Tabuľka1[[#This Row],[Stĺpec7]]="chyba",1,0)</f>
        <v>0</v>
      </c>
    </row>
    <row r="204" spans="1:9" x14ac:dyDescent="0.25">
      <c r="A204" s="178"/>
      <c r="B204" s="180"/>
      <c r="C204" s="180"/>
      <c r="D204" s="179"/>
      <c r="E204" s="180"/>
      <c r="F204" s="180"/>
      <c r="G204" s="169" t="str">
        <f t="shared" si="8"/>
        <v/>
      </c>
      <c r="H204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04" s="169">
        <f>IF(Tabuľka1[[#This Row],[Stĺpec7]]="chyba",1,0)</f>
        <v>0</v>
      </c>
    </row>
    <row r="205" spans="1:9" x14ac:dyDescent="0.25">
      <c r="A205" s="178"/>
      <c r="B205" s="180"/>
      <c r="C205" s="180"/>
      <c r="D205" s="179"/>
      <c r="E205" s="180"/>
      <c r="F205" s="180"/>
      <c r="G205" s="169" t="str">
        <f t="shared" si="8"/>
        <v/>
      </c>
      <c r="H205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05" s="169">
        <f>IF(Tabuľka1[[#This Row],[Stĺpec7]]="chyba",1,0)</f>
        <v>0</v>
      </c>
    </row>
    <row r="206" spans="1:9" x14ac:dyDescent="0.25">
      <c r="A206" s="178"/>
      <c r="B206" s="180"/>
      <c r="C206" s="180"/>
      <c r="D206" s="179"/>
      <c r="E206" s="180"/>
      <c r="F206" s="180"/>
      <c r="G206" s="169" t="str">
        <f t="shared" si="8"/>
        <v/>
      </c>
      <c r="H206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06" s="169">
        <f>IF(Tabuľka1[[#This Row],[Stĺpec7]]="chyba",1,0)</f>
        <v>0</v>
      </c>
    </row>
    <row r="207" spans="1:9" x14ac:dyDescent="0.25">
      <c r="A207" s="178"/>
      <c r="B207" s="180"/>
      <c r="C207" s="180"/>
      <c r="D207" s="179"/>
      <c r="E207" s="180"/>
      <c r="F207" s="180"/>
      <c r="G207" s="169" t="str">
        <f t="shared" si="8"/>
        <v/>
      </c>
      <c r="H207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07" s="169">
        <f>IF(Tabuľka1[[#This Row],[Stĺpec7]]="chyba",1,0)</f>
        <v>0</v>
      </c>
    </row>
    <row r="208" spans="1:9" x14ac:dyDescent="0.25">
      <c r="A208" s="178"/>
      <c r="B208" s="180"/>
      <c r="C208" s="180"/>
      <c r="D208" s="179"/>
      <c r="E208" s="180"/>
      <c r="F208" s="180"/>
      <c r="G208" s="169" t="str">
        <f t="shared" si="8"/>
        <v/>
      </c>
      <c r="H208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08" s="169">
        <f>IF(Tabuľka1[[#This Row],[Stĺpec7]]="chyba",1,0)</f>
        <v>0</v>
      </c>
    </row>
    <row r="209" spans="1:9" x14ac:dyDescent="0.25">
      <c r="A209" s="178"/>
      <c r="B209" s="180"/>
      <c r="C209" s="180"/>
      <c r="D209" s="179"/>
      <c r="E209" s="180"/>
      <c r="F209" s="180"/>
      <c r="G209" s="169" t="str">
        <f t="shared" si="8"/>
        <v/>
      </c>
      <c r="H209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09" s="169">
        <f>IF(Tabuľka1[[#This Row],[Stĺpec7]]="chyba",1,0)</f>
        <v>0</v>
      </c>
    </row>
    <row r="210" spans="1:9" x14ac:dyDescent="0.25">
      <c r="A210" s="178"/>
      <c r="B210" s="180"/>
      <c r="C210" s="180"/>
      <c r="D210" s="179"/>
      <c r="E210" s="180"/>
      <c r="F210" s="180"/>
      <c r="G210" s="169" t="str">
        <f t="shared" si="8"/>
        <v/>
      </c>
      <c r="H210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10" s="169">
        <f>IF(Tabuľka1[[#This Row],[Stĺpec7]]="chyba",1,0)</f>
        <v>0</v>
      </c>
    </row>
    <row r="211" spans="1:9" x14ac:dyDescent="0.25">
      <c r="A211" s="178"/>
      <c r="B211" s="180"/>
      <c r="C211" s="180"/>
      <c r="D211" s="179"/>
      <c r="E211" s="180"/>
      <c r="F211" s="180"/>
      <c r="G211" s="169" t="str">
        <f t="shared" si="8"/>
        <v/>
      </c>
      <c r="H211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11" s="169">
        <f>IF(Tabuľka1[[#This Row],[Stĺpec7]]="chyba",1,0)</f>
        <v>0</v>
      </c>
    </row>
    <row r="212" spans="1:9" x14ac:dyDescent="0.25">
      <c r="A212" s="178"/>
      <c r="B212" s="180"/>
      <c r="C212" s="180"/>
      <c r="D212" s="179"/>
      <c r="E212" s="180"/>
      <c r="F212" s="180"/>
      <c r="G212" s="169" t="str">
        <f t="shared" si="8"/>
        <v/>
      </c>
      <c r="H212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12" s="169">
        <f>IF(Tabuľka1[[#This Row],[Stĺpec7]]="chyba",1,0)</f>
        <v>0</v>
      </c>
    </row>
    <row r="213" spans="1:9" x14ac:dyDescent="0.25">
      <c r="A213" s="178"/>
      <c r="B213" s="180"/>
      <c r="C213" s="180"/>
      <c r="D213" s="179"/>
      <c r="E213" s="180"/>
      <c r="F213" s="180"/>
      <c r="G213" s="169" t="str">
        <f t="shared" si="8"/>
        <v/>
      </c>
      <c r="H213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13" s="169">
        <f>IF(Tabuľka1[[#This Row],[Stĺpec7]]="chyba",1,0)</f>
        <v>0</v>
      </c>
    </row>
    <row r="214" spans="1:9" x14ac:dyDescent="0.25">
      <c r="A214" s="178"/>
      <c r="B214" s="180"/>
      <c r="C214" s="180"/>
      <c r="D214" s="179"/>
      <c r="E214" s="180"/>
      <c r="F214" s="180"/>
      <c r="G214" s="169" t="str">
        <f t="shared" si="8"/>
        <v/>
      </c>
      <c r="H214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14" s="169">
        <f>IF(Tabuľka1[[#This Row],[Stĺpec7]]="chyba",1,0)</f>
        <v>0</v>
      </c>
    </row>
    <row r="215" spans="1:9" x14ac:dyDescent="0.25">
      <c r="A215" s="178"/>
      <c r="B215" s="180"/>
      <c r="C215" s="180"/>
      <c r="D215" s="179"/>
      <c r="E215" s="180"/>
      <c r="F215" s="180"/>
      <c r="G215" s="169" t="str">
        <f t="shared" si="8"/>
        <v/>
      </c>
      <c r="H215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15" s="169">
        <f>IF(Tabuľka1[[#This Row],[Stĺpec7]]="chyba",1,0)</f>
        <v>0</v>
      </c>
    </row>
    <row r="216" spans="1:9" x14ac:dyDescent="0.25">
      <c r="A216" s="178"/>
      <c r="B216" s="180"/>
      <c r="C216" s="180"/>
      <c r="D216" s="179"/>
      <c r="E216" s="180"/>
      <c r="F216" s="180"/>
      <c r="G216" s="169" t="str">
        <f t="shared" si="8"/>
        <v/>
      </c>
      <c r="H216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16" s="169">
        <f>IF(Tabuľka1[[#This Row],[Stĺpec7]]="chyba",1,0)</f>
        <v>0</v>
      </c>
    </row>
    <row r="217" spans="1:9" x14ac:dyDescent="0.25">
      <c r="A217" s="178"/>
      <c r="B217" s="180"/>
      <c r="C217" s="180"/>
      <c r="D217" s="179"/>
      <c r="E217" s="180"/>
      <c r="F217" s="180"/>
      <c r="G217" s="169" t="str">
        <f t="shared" si="8"/>
        <v/>
      </c>
      <c r="H217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17" s="169">
        <f>IF(Tabuľka1[[#This Row],[Stĺpec7]]="chyba",1,0)</f>
        <v>0</v>
      </c>
    </row>
    <row r="218" spans="1:9" x14ac:dyDescent="0.25">
      <c r="A218" s="178"/>
      <c r="B218" s="180"/>
      <c r="C218" s="180"/>
      <c r="D218" s="179"/>
      <c r="E218" s="180"/>
      <c r="F218" s="180"/>
      <c r="G218" s="169" t="str">
        <f t="shared" si="8"/>
        <v/>
      </c>
      <c r="H218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18" s="169">
        <f>IF(Tabuľka1[[#This Row],[Stĺpec7]]="chyba",1,0)</f>
        <v>0</v>
      </c>
    </row>
    <row r="219" spans="1:9" x14ac:dyDescent="0.25">
      <c r="A219" s="178"/>
      <c r="B219" s="180"/>
      <c r="C219" s="180"/>
      <c r="D219" s="179"/>
      <c r="E219" s="180"/>
      <c r="F219" s="180"/>
      <c r="G219" s="169" t="str">
        <f t="shared" si="8"/>
        <v/>
      </c>
      <c r="H219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19" s="169">
        <f>IF(Tabuľka1[[#This Row],[Stĺpec7]]="chyba",1,0)</f>
        <v>0</v>
      </c>
    </row>
    <row r="220" spans="1:9" x14ac:dyDescent="0.25">
      <c r="A220" s="178"/>
      <c r="B220" s="180"/>
      <c r="C220" s="180"/>
      <c r="D220" s="179"/>
      <c r="E220" s="180"/>
      <c r="F220" s="180"/>
      <c r="G220" s="169" t="str">
        <f t="shared" si="8"/>
        <v/>
      </c>
      <c r="H220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20" s="169">
        <f>IF(Tabuľka1[[#This Row],[Stĺpec7]]="chyba",1,0)</f>
        <v>0</v>
      </c>
    </row>
    <row r="221" spans="1:9" x14ac:dyDescent="0.25">
      <c r="A221" s="178"/>
      <c r="B221" s="180"/>
      <c r="C221" s="180"/>
      <c r="D221" s="179"/>
      <c r="E221" s="180"/>
      <c r="F221" s="180"/>
      <c r="G221" s="169" t="str">
        <f t="shared" si="8"/>
        <v/>
      </c>
      <c r="H221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21" s="169">
        <f>IF(Tabuľka1[[#This Row],[Stĺpec7]]="chyba",1,0)</f>
        <v>0</v>
      </c>
    </row>
    <row r="222" spans="1:9" x14ac:dyDescent="0.25">
      <c r="A222" s="178"/>
      <c r="B222" s="180"/>
      <c r="C222" s="180"/>
      <c r="D222" s="179"/>
      <c r="E222" s="180"/>
      <c r="F222" s="180"/>
      <c r="G222" s="169" t="str">
        <f t="shared" si="8"/>
        <v/>
      </c>
      <c r="H222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22" s="169">
        <f>IF(Tabuľka1[[#This Row],[Stĺpec7]]="chyba",1,0)</f>
        <v>0</v>
      </c>
    </row>
    <row r="223" spans="1:9" x14ac:dyDescent="0.25">
      <c r="A223" s="178"/>
      <c r="B223" s="180"/>
      <c r="C223" s="180"/>
      <c r="D223" s="179"/>
      <c r="E223" s="180"/>
      <c r="F223" s="180"/>
      <c r="G223" s="169" t="str">
        <f t="shared" si="8"/>
        <v/>
      </c>
      <c r="H223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23" s="169">
        <f>IF(Tabuľka1[[#This Row],[Stĺpec7]]="chyba",1,0)</f>
        <v>0</v>
      </c>
    </row>
    <row r="224" spans="1:9" x14ac:dyDescent="0.25">
      <c r="A224" s="178"/>
      <c r="B224" s="180"/>
      <c r="C224" s="180"/>
      <c r="D224" s="179"/>
      <c r="E224" s="180"/>
      <c r="F224" s="180"/>
      <c r="G224" s="169" t="str">
        <f t="shared" si="8"/>
        <v/>
      </c>
      <c r="H224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24" s="169">
        <f>IF(Tabuľka1[[#This Row],[Stĺpec7]]="chyba",1,0)</f>
        <v>0</v>
      </c>
    </row>
    <row r="225" spans="1:9" x14ac:dyDescent="0.25">
      <c r="A225" s="178"/>
      <c r="B225" s="180"/>
      <c r="C225" s="180"/>
      <c r="D225" s="179"/>
      <c r="E225" s="180"/>
      <c r="F225" s="180"/>
      <c r="G225" s="169" t="str">
        <f t="shared" si="8"/>
        <v/>
      </c>
      <c r="H225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25" s="169">
        <f>IF(Tabuľka1[[#This Row],[Stĺpec7]]="chyba",1,0)</f>
        <v>0</v>
      </c>
    </row>
    <row r="226" spans="1:9" x14ac:dyDescent="0.25">
      <c r="A226" s="178"/>
      <c r="B226" s="180"/>
      <c r="C226" s="180"/>
      <c r="D226" s="179"/>
      <c r="E226" s="180"/>
      <c r="F226" s="180"/>
      <c r="G226" s="169" t="str">
        <f t="shared" si="8"/>
        <v/>
      </c>
      <c r="H226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26" s="169">
        <f>IF(Tabuľka1[[#This Row],[Stĺpec7]]="chyba",1,0)</f>
        <v>0</v>
      </c>
    </row>
    <row r="227" spans="1:9" x14ac:dyDescent="0.25">
      <c r="A227" s="178"/>
      <c r="B227" s="180"/>
      <c r="C227" s="180"/>
      <c r="D227" s="179"/>
      <c r="E227" s="180"/>
      <c r="F227" s="180"/>
      <c r="G227" s="169" t="str">
        <f t="shared" ref="G227:G290" si="9">IF($B$7=$N$37,"vyroba",IF($B$7=$N$38,"sluzby",IF($B$7=$N$39,"kombinacia","")))</f>
        <v/>
      </c>
      <c r="H227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27" s="169">
        <f>IF(Tabuľka1[[#This Row],[Stĺpec7]]="chyba",1,0)</f>
        <v>0</v>
      </c>
    </row>
    <row r="228" spans="1:9" x14ac:dyDescent="0.25">
      <c r="A228" s="178"/>
      <c r="B228" s="180"/>
      <c r="C228" s="180"/>
      <c r="D228" s="179"/>
      <c r="E228" s="180"/>
      <c r="F228" s="180"/>
      <c r="G228" s="169" t="str">
        <f t="shared" si="9"/>
        <v/>
      </c>
      <c r="H228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28" s="169">
        <f>IF(Tabuľka1[[#This Row],[Stĺpec7]]="chyba",1,0)</f>
        <v>0</v>
      </c>
    </row>
    <row r="229" spans="1:9" x14ac:dyDescent="0.25">
      <c r="A229" s="178"/>
      <c r="B229" s="180"/>
      <c r="C229" s="180"/>
      <c r="D229" s="179"/>
      <c r="E229" s="180"/>
      <c r="F229" s="180"/>
      <c r="G229" s="169" t="str">
        <f t="shared" si="9"/>
        <v/>
      </c>
      <c r="H229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29" s="169">
        <f>IF(Tabuľka1[[#This Row],[Stĺpec7]]="chyba",1,0)</f>
        <v>0</v>
      </c>
    </row>
    <row r="230" spans="1:9" x14ac:dyDescent="0.25">
      <c r="A230" s="178"/>
      <c r="B230" s="180"/>
      <c r="C230" s="180"/>
      <c r="D230" s="179"/>
      <c r="E230" s="180"/>
      <c r="F230" s="180"/>
      <c r="G230" s="169" t="str">
        <f t="shared" si="9"/>
        <v/>
      </c>
      <c r="H230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30" s="169">
        <f>IF(Tabuľka1[[#This Row],[Stĺpec7]]="chyba",1,0)</f>
        <v>0</v>
      </c>
    </row>
    <row r="231" spans="1:9" x14ac:dyDescent="0.25">
      <c r="A231" s="178"/>
      <c r="B231" s="180"/>
      <c r="C231" s="180"/>
      <c r="D231" s="179"/>
      <c r="E231" s="180"/>
      <c r="F231" s="180"/>
      <c r="G231" s="169" t="str">
        <f t="shared" si="9"/>
        <v/>
      </c>
      <c r="H231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31" s="169">
        <f>IF(Tabuľka1[[#This Row],[Stĺpec7]]="chyba",1,0)</f>
        <v>0</v>
      </c>
    </row>
    <row r="232" spans="1:9" x14ac:dyDescent="0.25">
      <c r="A232" s="178"/>
      <c r="B232" s="180"/>
      <c r="C232" s="180"/>
      <c r="D232" s="179"/>
      <c r="E232" s="180"/>
      <c r="F232" s="180"/>
      <c r="G232" s="169" t="str">
        <f t="shared" si="9"/>
        <v/>
      </c>
      <c r="H232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32" s="169">
        <f>IF(Tabuľka1[[#This Row],[Stĺpec7]]="chyba",1,0)</f>
        <v>0</v>
      </c>
    </row>
    <row r="233" spans="1:9" x14ac:dyDescent="0.25">
      <c r="A233" s="178"/>
      <c r="B233" s="180"/>
      <c r="C233" s="180"/>
      <c r="D233" s="179"/>
      <c r="E233" s="180"/>
      <c r="F233" s="180"/>
      <c r="G233" s="169" t="str">
        <f t="shared" si="9"/>
        <v/>
      </c>
      <c r="H233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33" s="169">
        <f>IF(Tabuľka1[[#This Row],[Stĺpec7]]="chyba",1,0)</f>
        <v>0</v>
      </c>
    </row>
    <row r="234" spans="1:9" x14ac:dyDescent="0.25">
      <c r="A234" s="178"/>
      <c r="B234" s="180"/>
      <c r="C234" s="180"/>
      <c r="D234" s="179"/>
      <c r="E234" s="180"/>
      <c r="F234" s="180"/>
      <c r="G234" s="169" t="str">
        <f t="shared" si="9"/>
        <v/>
      </c>
      <c r="H234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34" s="169">
        <f>IF(Tabuľka1[[#This Row],[Stĺpec7]]="chyba",1,0)</f>
        <v>0</v>
      </c>
    </row>
    <row r="235" spans="1:9" x14ac:dyDescent="0.25">
      <c r="A235" s="178"/>
      <c r="B235" s="180"/>
      <c r="C235" s="180"/>
      <c r="D235" s="179"/>
      <c r="E235" s="180"/>
      <c r="F235" s="180"/>
      <c r="G235" s="169" t="str">
        <f t="shared" si="9"/>
        <v/>
      </c>
      <c r="H235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35" s="169">
        <f>IF(Tabuľka1[[#This Row],[Stĺpec7]]="chyba",1,0)</f>
        <v>0</v>
      </c>
    </row>
    <row r="236" spans="1:9" x14ac:dyDescent="0.25">
      <c r="A236" s="178"/>
      <c r="B236" s="180"/>
      <c r="C236" s="180"/>
      <c r="D236" s="179"/>
      <c r="E236" s="180"/>
      <c r="F236" s="180"/>
      <c r="G236" s="169" t="str">
        <f t="shared" si="9"/>
        <v/>
      </c>
      <c r="H236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36" s="169">
        <f>IF(Tabuľka1[[#This Row],[Stĺpec7]]="chyba",1,0)</f>
        <v>0</v>
      </c>
    </row>
    <row r="237" spans="1:9" x14ac:dyDescent="0.25">
      <c r="A237" s="178"/>
      <c r="B237" s="180"/>
      <c r="C237" s="180"/>
      <c r="D237" s="179"/>
      <c r="E237" s="180"/>
      <c r="F237" s="180"/>
      <c r="G237" s="169" t="str">
        <f t="shared" si="9"/>
        <v/>
      </c>
      <c r="H237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37" s="169">
        <f>IF(Tabuľka1[[#This Row],[Stĺpec7]]="chyba",1,0)</f>
        <v>0</v>
      </c>
    </row>
    <row r="238" spans="1:9" x14ac:dyDescent="0.25">
      <c r="A238" s="178"/>
      <c r="B238" s="180"/>
      <c r="C238" s="180"/>
      <c r="D238" s="179"/>
      <c r="E238" s="180"/>
      <c r="F238" s="180"/>
      <c r="G238" s="169" t="str">
        <f t="shared" si="9"/>
        <v/>
      </c>
      <c r="H238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38" s="169">
        <f>IF(Tabuľka1[[#This Row],[Stĺpec7]]="chyba",1,0)</f>
        <v>0</v>
      </c>
    </row>
    <row r="239" spans="1:9" x14ac:dyDescent="0.25">
      <c r="A239" s="178"/>
      <c r="B239" s="180"/>
      <c r="C239" s="180"/>
      <c r="D239" s="179"/>
      <c r="E239" s="180"/>
      <c r="F239" s="180"/>
      <c r="G239" s="169" t="str">
        <f t="shared" si="9"/>
        <v/>
      </c>
      <c r="H239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39" s="169">
        <f>IF(Tabuľka1[[#This Row],[Stĺpec7]]="chyba",1,0)</f>
        <v>0</v>
      </c>
    </row>
    <row r="240" spans="1:9" x14ac:dyDescent="0.25">
      <c r="A240" s="178"/>
      <c r="B240" s="180"/>
      <c r="C240" s="180"/>
      <c r="D240" s="179"/>
      <c r="E240" s="180"/>
      <c r="F240" s="180"/>
      <c r="G240" s="169" t="str">
        <f t="shared" si="9"/>
        <v/>
      </c>
      <c r="H240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40" s="169">
        <f>IF(Tabuľka1[[#This Row],[Stĺpec7]]="chyba",1,0)</f>
        <v>0</v>
      </c>
    </row>
    <row r="241" spans="1:9" x14ac:dyDescent="0.25">
      <c r="A241" s="178"/>
      <c r="B241" s="180"/>
      <c r="C241" s="180"/>
      <c r="D241" s="179"/>
      <c r="E241" s="180"/>
      <c r="F241" s="180"/>
      <c r="G241" s="169" t="str">
        <f t="shared" si="9"/>
        <v/>
      </c>
      <c r="H241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41" s="169">
        <f>IF(Tabuľka1[[#This Row],[Stĺpec7]]="chyba",1,0)</f>
        <v>0</v>
      </c>
    </row>
    <row r="242" spans="1:9" x14ac:dyDescent="0.25">
      <c r="A242" s="178"/>
      <c r="B242" s="180"/>
      <c r="C242" s="180"/>
      <c r="D242" s="179"/>
      <c r="E242" s="180"/>
      <c r="F242" s="180"/>
      <c r="G242" s="169" t="str">
        <f t="shared" si="9"/>
        <v/>
      </c>
      <c r="H242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42" s="169">
        <f>IF(Tabuľka1[[#This Row],[Stĺpec7]]="chyba",1,0)</f>
        <v>0</v>
      </c>
    </row>
    <row r="243" spans="1:9" x14ac:dyDescent="0.25">
      <c r="A243" s="178"/>
      <c r="B243" s="180"/>
      <c r="C243" s="180"/>
      <c r="D243" s="179"/>
      <c r="E243" s="180"/>
      <c r="F243" s="180"/>
      <c r="G243" s="169" t="str">
        <f t="shared" si="9"/>
        <v/>
      </c>
      <c r="H243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43" s="169">
        <f>IF(Tabuľka1[[#This Row],[Stĺpec7]]="chyba",1,0)</f>
        <v>0</v>
      </c>
    </row>
    <row r="244" spans="1:9" x14ac:dyDescent="0.25">
      <c r="A244" s="178"/>
      <c r="B244" s="180"/>
      <c r="C244" s="180"/>
      <c r="D244" s="179"/>
      <c r="E244" s="180"/>
      <c r="F244" s="180"/>
      <c r="G244" s="169" t="str">
        <f t="shared" si="9"/>
        <v/>
      </c>
      <c r="H244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44" s="169">
        <f>IF(Tabuľka1[[#This Row],[Stĺpec7]]="chyba",1,0)</f>
        <v>0</v>
      </c>
    </row>
    <row r="245" spans="1:9" x14ac:dyDescent="0.25">
      <c r="A245" s="178"/>
      <c r="B245" s="180"/>
      <c r="C245" s="180"/>
      <c r="D245" s="179"/>
      <c r="E245" s="180"/>
      <c r="F245" s="180"/>
      <c r="G245" s="169" t="str">
        <f t="shared" si="9"/>
        <v/>
      </c>
      <c r="H245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45" s="169">
        <f>IF(Tabuľka1[[#This Row],[Stĺpec7]]="chyba",1,0)</f>
        <v>0</v>
      </c>
    </row>
    <row r="246" spans="1:9" x14ac:dyDescent="0.25">
      <c r="A246" s="178"/>
      <c r="B246" s="180"/>
      <c r="C246" s="180"/>
      <c r="D246" s="179"/>
      <c r="E246" s="180"/>
      <c r="F246" s="180"/>
      <c r="G246" s="169" t="str">
        <f t="shared" si="9"/>
        <v/>
      </c>
      <c r="H246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46" s="169">
        <f>IF(Tabuľka1[[#This Row],[Stĺpec7]]="chyba",1,0)</f>
        <v>0</v>
      </c>
    </row>
    <row r="247" spans="1:9" x14ac:dyDescent="0.25">
      <c r="A247" s="178"/>
      <c r="B247" s="180"/>
      <c r="C247" s="180"/>
      <c r="D247" s="179"/>
      <c r="E247" s="180"/>
      <c r="F247" s="180"/>
      <c r="G247" s="169" t="str">
        <f t="shared" si="9"/>
        <v/>
      </c>
      <c r="H247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47" s="169">
        <f>IF(Tabuľka1[[#This Row],[Stĺpec7]]="chyba",1,0)</f>
        <v>0</v>
      </c>
    </row>
    <row r="248" spans="1:9" x14ac:dyDescent="0.25">
      <c r="A248" s="178"/>
      <c r="B248" s="180"/>
      <c r="C248" s="180"/>
      <c r="D248" s="179"/>
      <c r="E248" s="180"/>
      <c r="F248" s="180"/>
      <c r="G248" s="169" t="str">
        <f t="shared" si="9"/>
        <v/>
      </c>
      <c r="H248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48" s="169">
        <f>IF(Tabuľka1[[#This Row],[Stĺpec7]]="chyba",1,0)</f>
        <v>0</v>
      </c>
    </row>
    <row r="249" spans="1:9" x14ac:dyDescent="0.25">
      <c r="A249" s="178"/>
      <c r="B249" s="180"/>
      <c r="C249" s="180"/>
      <c r="D249" s="179"/>
      <c r="E249" s="180"/>
      <c r="F249" s="180"/>
      <c r="G249" s="169" t="str">
        <f t="shared" si="9"/>
        <v/>
      </c>
      <c r="H249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49" s="169">
        <f>IF(Tabuľka1[[#This Row],[Stĺpec7]]="chyba",1,0)</f>
        <v>0</v>
      </c>
    </row>
    <row r="250" spans="1:9" x14ac:dyDescent="0.25">
      <c r="A250" s="178"/>
      <c r="B250" s="180"/>
      <c r="C250" s="180"/>
      <c r="D250" s="179"/>
      <c r="E250" s="180"/>
      <c r="F250" s="180"/>
      <c r="G250" s="169" t="str">
        <f t="shared" si="9"/>
        <v/>
      </c>
      <c r="H250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50" s="169">
        <f>IF(Tabuľka1[[#This Row],[Stĺpec7]]="chyba",1,0)</f>
        <v>0</v>
      </c>
    </row>
    <row r="251" spans="1:9" x14ac:dyDescent="0.25">
      <c r="A251" s="178"/>
      <c r="B251" s="180"/>
      <c r="C251" s="180"/>
      <c r="D251" s="179"/>
      <c r="E251" s="180"/>
      <c r="F251" s="180"/>
      <c r="G251" s="169" t="str">
        <f t="shared" si="9"/>
        <v/>
      </c>
      <c r="H251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51" s="169">
        <f>IF(Tabuľka1[[#This Row],[Stĺpec7]]="chyba",1,0)</f>
        <v>0</v>
      </c>
    </row>
    <row r="252" spans="1:9" x14ac:dyDescent="0.25">
      <c r="A252" s="178"/>
      <c r="B252" s="180"/>
      <c r="C252" s="180"/>
      <c r="D252" s="179"/>
      <c r="E252" s="180"/>
      <c r="F252" s="180"/>
      <c r="G252" s="169" t="str">
        <f t="shared" si="9"/>
        <v/>
      </c>
      <c r="H252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52" s="169">
        <f>IF(Tabuľka1[[#This Row],[Stĺpec7]]="chyba",1,0)</f>
        <v>0</v>
      </c>
    </row>
    <row r="253" spans="1:9" x14ac:dyDescent="0.25">
      <c r="A253" s="178"/>
      <c r="B253" s="180"/>
      <c r="C253" s="180"/>
      <c r="D253" s="179"/>
      <c r="E253" s="180"/>
      <c r="F253" s="180"/>
      <c r="G253" s="169" t="str">
        <f t="shared" si="9"/>
        <v/>
      </c>
      <c r="H253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53" s="169">
        <f>IF(Tabuľka1[[#This Row],[Stĺpec7]]="chyba",1,0)</f>
        <v>0</v>
      </c>
    </row>
    <row r="254" spans="1:9" x14ac:dyDescent="0.25">
      <c r="A254" s="178"/>
      <c r="B254" s="180"/>
      <c r="C254" s="180"/>
      <c r="D254" s="179"/>
      <c r="E254" s="180"/>
      <c r="F254" s="180"/>
      <c r="G254" s="169" t="str">
        <f t="shared" si="9"/>
        <v/>
      </c>
      <c r="H254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54" s="169">
        <f>IF(Tabuľka1[[#This Row],[Stĺpec7]]="chyba",1,0)</f>
        <v>0</v>
      </c>
    </row>
    <row r="255" spans="1:9" x14ac:dyDescent="0.25">
      <c r="A255" s="178"/>
      <c r="B255" s="180"/>
      <c r="C255" s="180"/>
      <c r="D255" s="179"/>
      <c r="E255" s="180"/>
      <c r="F255" s="180"/>
      <c r="G255" s="169" t="str">
        <f t="shared" si="9"/>
        <v/>
      </c>
      <c r="H255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55" s="169">
        <f>IF(Tabuľka1[[#This Row],[Stĺpec7]]="chyba",1,0)</f>
        <v>0</v>
      </c>
    </row>
    <row r="256" spans="1:9" x14ac:dyDescent="0.25">
      <c r="A256" s="178"/>
      <c r="B256" s="180"/>
      <c r="C256" s="180"/>
      <c r="D256" s="179"/>
      <c r="E256" s="180"/>
      <c r="F256" s="180"/>
      <c r="G256" s="169" t="str">
        <f t="shared" si="9"/>
        <v/>
      </c>
      <c r="H256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56" s="169">
        <f>IF(Tabuľka1[[#This Row],[Stĺpec7]]="chyba",1,0)</f>
        <v>0</v>
      </c>
    </row>
    <row r="257" spans="1:9" x14ac:dyDescent="0.25">
      <c r="A257" s="178"/>
      <c r="B257" s="180"/>
      <c r="C257" s="180"/>
      <c r="D257" s="179"/>
      <c r="E257" s="180"/>
      <c r="F257" s="180"/>
      <c r="G257" s="169" t="str">
        <f t="shared" si="9"/>
        <v/>
      </c>
      <c r="H257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57" s="169">
        <f>IF(Tabuľka1[[#This Row],[Stĺpec7]]="chyba",1,0)</f>
        <v>0</v>
      </c>
    </row>
    <row r="258" spans="1:9" x14ac:dyDescent="0.25">
      <c r="A258" s="178"/>
      <c r="B258" s="180"/>
      <c r="C258" s="180"/>
      <c r="D258" s="179"/>
      <c r="E258" s="180"/>
      <c r="F258" s="180"/>
      <c r="G258" s="169" t="str">
        <f t="shared" si="9"/>
        <v/>
      </c>
      <c r="H258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58" s="169">
        <f>IF(Tabuľka1[[#This Row],[Stĺpec7]]="chyba",1,0)</f>
        <v>0</v>
      </c>
    </row>
    <row r="259" spans="1:9" x14ac:dyDescent="0.25">
      <c r="A259" s="178"/>
      <c r="B259" s="180"/>
      <c r="C259" s="180"/>
      <c r="D259" s="179"/>
      <c r="E259" s="180"/>
      <c r="F259" s="180"/>
      <c r="G259" s="169" t="str">
        <f t="shared" si="9"/>
        <v/>
      </c>
      <c r="H259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59" s="169">
        <f>IF(Tabuľka1[[#This Row],[Stĺpec7]]="chyba",1,0)</f>
        <v>0</v>
      </c>
    </row>
    <row r="260" spans="1:9" x14ac:dyDescent="0.25">
      <c r="A260" s="178"/>
      <c r="B260" s="180"/>
      <c r="C260" s="180"/>
      <c r="D260" s="179"/>
      <c r="E260" s="180"/>
      <c r="F260" s="180"/>
      <c r="G260" s="169" t="str">
        <f t="shared" si="9"/>
        <v/>
      </c>
      <c r="H260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60" s="169">
        <f>IF(Tabuľka1[[#This Row],[Stĺpec7]]="chyba",1,0)</f>
        <v>0</v>
      </c>
    </row>
    <row r="261" spans="1:9" x14ac:dyDescent="0.25">
      <c r="A261" s="178"/>
      <c r="B261" s="180"/>
      <c r="C261" s="180"/>
      <c r="D261" s="179"/>
      <c r="E261" s="180"/>
      <c r="F261" s="180"/>
      <c r="G261" s="169" t="str">
        <f t="shared" si="9"/>
        <v/>
      </c>
      <c r="H261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61" s="169">
        <f>IF(Tabuľka1[[#This Row],[Stĺpec7]]="chyba",1,0)</f>
        <v>0</v>
      </c>
    </row>
    <row r="262" spans="1:9" x14ac:dyDescent="0.25">
      <c r="A262" s="178"/>
      <c r="B262" s="180"/>
      <c r="C262" s="180"/>
      <c r="D262" s="179"/>
      <c r="E262" s="180"/>
      <c r="F262" s="180"/>
      <c r="G262" s="169" t="str">
        <f t="shared" si="9"/>
        <v/>
      </c>
      <c r="H262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62" s="169">
        <f>IF(Tabuľka1[[#This Row],[Stĺpec7]]="chyba",1,0)</f>
        <v>0</v>
      </c>
    </row>
    <row r="263" spans="1:9" x14ac:dyDescent="0.25">
      <c r="A263" s="178"/>
      <c r="B263" s="180"/>
      <c r="C263" s="180"/>
      <c r="D263" s="179"/>
      <c r="E263" s="180"/>
      <c r="F263" s="180"/>
      <c r="G263" s="169" t="str">
        <f t="shared" si="9"/>
        <v/>
      </c>
      <c r="H263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63" s="169">
        <f>IF(Tabuľka1[[#This Row],[Stĺpec7]]="chyba",1,0)</f>
        <v>0</v>
      </c>
    </row>
    <row r="264" spans="1:9" x14ac:dyDescent="0.25">
      <c r="A264" s="178"/>
      <c r="B264" s="180"/>
      <c r="C264" s="180"/>
      <c r="D264" s="179"/>
      <c r="E264" s="180"/>
      <c r="F264" s="180"/>
      <c r="G264" s="169" t="str">
        <f t="shared" si="9"/>
        <v/>
      </c>
      <c r="H264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64" s="169">
        <f>IF(Tabuľka1[[#This Row],[Stĺpec7]]="chyba",1,0)</f>
        <v>0</v>
      </c>
    </row>
    <row r="265" spans="1:9" x14ac:dyDescent="0.25">
      <c r="A265" s="178"/>
      <c r="B265" s="180"/>
      <c r="C265" s="180"/>
      <c r="D265" s="179"/>
      <c r="E265" s="180"/>
      <c r="F265" s="180"/>
      <c r="G265" s="169" t="str">
        <f t="shared" si="9"/>
        <v/>
      </c>
      <c r="H265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65" s="169">
        <f>IF(Tabuľka1[[#This Row],[Stĺpec7]]="chyba",1,0)</f>
        <v>0</v>
      </c>
    </row>
    <row r="266" spans="1:9" x14ac:dyDescent="0.25">
      <c r="A266" s="178"/>
      <c r="B266" s="180"/>
      <c r="C266" s="180"/>
      <c r="D266" s="179"/>
      <c r="E266" s="180"/>
      <c r="F266" s="180"/>
      <c r="G266" s="169" t="str">
        <f t="shared" si="9"/>
        <v/>
      </c>
      <c r="H266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66" s="169">
        <f>IF(Tabuľka1[[#This Row],[Stĺpec7]]="chyba",1,0)</f>
        <v>0</v>
      </c>
    </row>
    <row r="267" spans="1:9" x14ac:dyDescent="0.25">
      <c r="A267" s="178"/>
      <c r="B267" s="180"/>
      <c r="C267" s="180"/>
      <c r="D267" s="179"/>
      <c r="E267" s="180"/>
      <c r="F267" s="180"/>
      <c r="G267" s="169" t="str">
        <f t="shared" si="9"/>
        <v/>
      </c>
      <c r="H267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67" s="169">
        <f>IF(Tabuľka1[[#This Row],[Stĺpec7]]="chyba",1,0)</f>
        <v>0</v>
      </c>
    </row>
    <row r="268" spans="1:9" x14ac:dyDescent="0.25">
      <c r="A268" s="178"/>
      <c r="B268" s="180"/>
      <c r="C268" s="180"/>
      <c r="D268" s="179"/>
      <c r="E268" s="180"/>
      <c r="F268" s="180"/>
      <c r="G268" s="169" t="str">
        <f t="shared" si="9"/>
        <v/>
      </c>
      <c r="H268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68" s="169">
        <f>IF(Tabuľka1[[#This Row],[Stĺpec7]]="chyba",1,0)</f>
        <v>0</v>
      </c>
    </row>
    <row r="269" spans="1:9" x14ac:dyDescent="0.25">
      <c r="A269" s="178"/>
      <c r="B269" s="180"/>
      <c r="C269" s="180"/>
      <c r="D269" s="179"/>
      <c r="E269" s="180"/>
      <c r="F269" s="180"/>
      <c r="G269" s="169" t="str">
        <f t="shared" si="9"/>
        <v/>
      </c>
      <c r="H269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69" s="169">
        <f>IF(Tabuľka1[[#This Row],[Stĺpec7]]="chyba",1,0)</f>
        <v>0</v>
      </c>
    </row>
    <row r="270" spans="1:9" x14ac:dyDescent="0.25">
      <c r="A270" s="178"/>
      <c r="B270" s="180"/>
      <c r="C270" s="180"/>
      <c r="D270" s="179"/>
      <c r="E270" s="180"/>
      <c r="F270" s="180"/>
      <c r="G270" s="169" t="str">
        <f t="shared" si="9"/>
        <v/>
      </c>
      <c r="H270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70" s="169">
        <f>IF(Tabuľka1[[#This Row],[Stĺpec7]]="chyba",1,0)</f>
        <v>0</v>
      </c>
    </row>
    <row r="271" spans="1:9" x14ac:dyDescent="0.25">
      <c r="A271" s="178"/>
      <c r="B271" s="180"/>
      <c r="C271" s="180"/>
      <c r="D271" s="179"/>
      <c r="E271" s="180"/>
      <c r="F271" s="180"/>
      <c r="G271" s="169" t="str">
        <f t="shared" si="9"/>
        <v/>
      </c>
      <c r="H271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71" s="169">
        <f>IF(Tabuľka1[[#This Row],[Stĺpec7]]="chyba",1,0)</f>
        <v>0</v>
      </c>
    </row>
    <row r="272" spans="1:9" x14ac:dyDescent="0.25">
      <c r="A272" s="178"/>
      <c r="B272" s="180"/>
      <c r="C272" s="180"/>
      <c r="D272" s="179"/>
      <c r="E272" s="180"/>
      <c r="F272" s="180"/>
      <c r="G272" s="169" t="str">
        <f t="shared" si="9"/>
        <v/>
      </c>
      <c r="H272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72" s="169">
        <f>IF(Tabuľka1[[#This Row],[Stĺpec7]]="chyba",1,0)</f>
        <v>0</v>
      </c>
    </row>
    <row r="273" spans="1:9" x14ac:dyDescent="0.25">
      <c r="A273" s="178"/>
      <c r="B273" s="180"/>
      <c r="C273" s="180"/>
      <c r="D273" s="179"/>
      <c r="E273" s="180"/>
      <c r="F273" s="180"/>
      <c r="G273" s="169" t="str">
        <f t="shared" si="9"/>
        <v/>
      </c>
      <c r="H273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73" s="169">
        <f>IF(Tabuľka1[[#This Row],[Stĺpec7]]="chyba",1,0)</f>
        <v>0</v>
      </c>
    </row>
    <row r="274" spans="1:9" x14ac:dyDescent="0.25">
      <c r="A274" s="178"/>
      <c r="B274" s="180"/>
      <c r="C274" s="180"/>
      <c r="D274" s="179"/>
      <c r="E274" s="180"/>
      <c r="F274" s="180"/>
      <c r="G274" s="169" t="str">
        <f t="shared" si="9"/>
        <v/>
      </c>
      <c r="H274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74" s="169">
        <f>IF(Tabuľka1[[#This Row],[Stĺpec7]]="chyba",1,0)</f>
        <v>0</v>
      </c>
    </row>
    <row r="275" spans="1:9" x14ac:dyDescent="0.25">
      <c r="A275" s="178"/>
      <c r="B275" s="180"/>
      <c r="C275" s="180"/>
      <c r="D275" s="179"/>
      <c r="E275" s="180"/>
      <c r="F275" s="180"/>
      <c r="G275" s="169" t="str">
        <f t="shared" si="9"/>
        <v/>
      </c>
      <c r="H275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75" s="169">
        <f>IF(Tabuľka1[[#This Row],[Stĺpec7]]="chyba",1,0)</f>
        <v>0</v>
      </c>
    </row>
    <row r="276" spans="1:9" x14ac:dyDescent="0.25">
      <c r="A276" s="178"/>
      <c r="B276" s="180"/>
      <c r="C276" s="180"/>
      <c r="D276" s="179"/>
      <c r="E276" s="180"/>
      <c r="F276" s="180"/>
      <c r="G276" s="169" t="str">
        <f t="shared" si="9"/>
        <v/>
      </c>
      <c r="H276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76" s="169">
        <f>IF(Tabuľka1[[#This Row],[Stĺpec7]]="chyba",1,0)</f>
        <v>0</v>
      </c>
    </row>
    <row r="277" spans="1:9" x14ac:dyDescent="0.25">
      <c r="A277" s="178"/>
      <c r="B277" s="180"/>
      <c r="C277" s="180"/>
      <c r="D277" s="179"/>
      <c r="E277" s="180"/>
      <c r="F277" s="180"/>
      <c r="G277" s="169" t="str">
        <f t="shared" si="9"/>
        <v/>
      </c>
      <c r="H277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77" s="169">
        <f>IF(Tabuľka1[[#This Row],[Stĺpec7]]="chyba",1,0)</f>
        <v>0</v>
      </c>
    </row>
    <row r="278" spans="1:9" x14ac:dyDescent="0.25">
      <c r="A278" s="178"/>
      <c r="B278" s="180"/>
      <c r="C278" s="180"/>
      <c r="D278" s="179"/>
      <c r="E278" s="180"/>
      <c r="F278" s="180"/>
      <c r="G278" s="169" t="str">
        <f t="shared" si="9"/>
        <v/>
      </c>
      <c r="H278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78" s="169">
        <f>IF(Tabuľka1[[#This Row],[Stĺpec7]]="chyba",1,0)</f>
        <v>0</v>
      </c>
    </row>
    <row r="279" spans="1:9" x14ac:dyDescent="0.25">
      <c r="A279" s="178"/>
      <c r="B279" s="180"/>
      <c r="C279" s="180"/>
      <c r="D279" s="179"/>
      <c r="E279" s="180"/>
      <c r="F279" s="180"/>
      <c r="G279" s="169" t="str">
        <f t="shared" si="9"/>
        <v/>
      </c>
      <c r="H279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79" s="169">
        <f>IF(Tabuľka1[[#This Row],[Stĺpec7]]="chyba",1,0)</f>
        <v>0</v>
      </c>
    </row>
    <row r="280" spans="1:9" x14ac:dyDescent="0.25">
      <c r="A280" s="178"/>
      <c r="B280" s="180"/>
      <c r="C280" s="180"/>
      <c r="D280" s="179"/>
      <c r="E280" s="180"/>
      <c r="F280" s="180"/>
      <c r="G280" s="169" t="str">
        <f t="shared" si="9"/>
        <v/>
      </c>
      <c r="H280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80" s="169">
        <f>IF(Tabuľka1[[#This Row],[Stĺpec7]]="chyba",1,0)</f>
        <v>0</v>
      </c>
    </row>
    <row r="281" spans="1:9" x14ac:dyDescent="0.25">
      <c r="A281" s="178"/>
      <c r="B281" s="180"/>
      <c r="C281" s="180"/>
      <c r="D281" s="179"/>
      <c r="E281" s="180"/>
      <c r="F281" s="180"/>
      <c r="G281" s="169" t="str">
        <f t="shared" si="9"/>
        <v/>
      </c>
      <c r="H281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81" s="169">
        <f>IF(Tabuľka1[[#This Row],[Stĺpec7]]="chyba",1,0)</f>
        <v>0</v>
      </c>
    </row>
    <row r="282" spans="1:9" x14ac:dyDescent="0.25">
      <c r="A282" s="178"/>
      <c r="B282" s="180"/>
      <c r="C282" s="180"/>
      <c r="D282" s="179"/>
      <c r="E282" s="180"/>
      <c r="F282" s="180"/>
      <c r="G282" s="169" t="str">
        <f t="shared" si="9"/>
        <v/>
      </c>
      <c r="H282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82" s="169">
        <f>IF(Tabuľka1[[#This Row],[Stĺpec7]]="chyba",1,0)</f>
        <v>0</v>
      </c>
    </row>
    <row r="283" spans="1:9" x14ac:dyDescent="0.25">
      <c r="A283" s="178"/>
      <c r="B283" s="180"/>
      <c r="C283" s="180"/>
      <c r="D283" s="179"/>
      <c r="E283" s="180"/>
      <c r="F283" s="180"/>
      <c r="G283" s="169" t="str">
        <f t="shared" si="9"/>
        <v/>
      </c>
      <c r="H283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83" s="169">
        <f>IF(Tabuľka1[[#This Row],[Stĺpec7]]="chyba",1,0)</f>
        <v>0</v>
      </c>
    </row>
    <row r="284" spans="1:9" x14ac:dyDescent="0.25">
      <c r="A284" s="178"/>
      <c r="B284" s="180"/>
      <c r="C284" s="180"/>
      <c r="D284" s="179"/>
      <c r="E284" s="180"/>
      <c r="F284" s="180"/>
      <c r="G284" s="169" t="str">
        <f t="shared" si="9"/>
        <v/>
      </c>
      <c r="H284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84" s="169">
        <f>IF(Tabuľka1[[#This Row],[Stĺpec7]]="chyba",1,0)</f>
        <v>0</v>
      </c>
    </row>
    <row r="285" spans="1:9" x14ac:dyDescent="0.25">
      <c r="A285" s="178"/>
      <c r="B285" s="180"/>
      <c r="C285" s="180"/>
      <c r="D285" s="179"/>
      <c r="E285" s="180"/>
      <c r="F285" s="180"/>
      <c r="G285" s="169" t="str">
        <f t="shared" si="9"/>
        <v/>
      </c>
      <c r="H285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85" s="169">
        <f>IF(Tabuľka1[[#This Row],[Stĺpec7]]="chyba",1,0)</f>
        <v>0</v>
      </c>
    </row>
    <row r="286" spans="1:9" x14ac:dyDescent="0.25">
      <c r="A286" s="178"/>
      <c r="B286" s="180"/>
      <c r="C286" s="180"/>
      <c r="D286" s="179"/>
      <c r="E286" s="180"/>
      <c r="F286" s="180"/>
      <c r="G286" s="169" t="str">
        <f t="shared" si="9"/>
        <v/>
      </c>
      <c r="H286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86" s="169">
        <f>IF(Tabuľka1[[#This Row],[Stĺpec7]]="chyba",1,0)</f>
        <v>0</v>
      </c>
    </row>
    <row r="287" spans="1:9" x14ac:dyDescent="0.25">
      <c r="A287" s="178"/>
      <c r="B287" s="180"/>
      <c r="C287" s="180"/>
      <c r="D287" s="179"/>
      <c r="E287" s="180"/>
      <c r="F287" s="180"/>
      <c r="G287" s="169" t="str">
        <f t="shared" si="9"/>
        <v/>
      </c>
      <c r="H287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87" s="169">
        <f>IF(Tabuľka1[[#This Row],[Stĺpec7]]="chyba",1,0)</f>
        <v>0</v>
      </c>
    </row>
    <row r="288" spans="1:9" x14ac:dyDescent="0.25">
      <c r="A288" s="178"/>
      <c r="B288" s="180"/>
      <c r="C288" s="180"/>
      <c r="D288" s="179"/>
      <c r="E288" s="180"/>
      <c r="F288" s="180"/>
      <c r="G288" s="169" t="str">
        <f t="shared" si="9"/>
        <v/>
      </c>
      <c r="H288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88" s="169">
        <f>IF(Tabuľka1[[#This Row],[Stĺpec7]]="chyba",1,0)</f>
        <v>0</v>
      </c>
    </row>
    <row r="289" spans="1:9" x14ac:dyDescent="0.25">
      <c r="A289" s="178"/>
      <c r="B289" s="180"/>
      <c r="C289" s="180"/>
      <c r="D289" s="179"/>
      <c r="E289" s="180"/>
      <c r="F289" s="180"/>
      <c r="G289" s="169" t="str">
        <f t="shared" si="9"/>
        <v/>
      </c>
      <c r="H289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89" s="169">
        <f>IF(Tabuľka1[[#This Row],[Stĺpec7]]="chyba",1,0)</f>
        <v>0</v>
      </c>
    </row>
    <row r="290" spans="1:9" x14ac:dyDescent="0.25">
      <c r="A290" s="178"/>
      <c r="B290" s="180"/>
      <c r="C290" s="180"/>
      <c r="D290" s="179"/>
      <c r="E290" s="180"/>
      <c r="F290" s="180"/>
      <c r="G290" s="169" t="str">
        <f t="shared" si="9"/>
        <v/>
      </c>
      <c r="H290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90" s="169">
        <f>IF(Tabuľka1[[#This Row],[Stĺpec7]]="chyba",1,0)</f>
        <v>0</v>
      </c>
    </row>
    <row r="291" spans="1:9" x14ac:dyDescent="0.25">
      <c r="A291" s="178"/>
      <c r="B291" s="180"/>
      <c r="C291" s="180"/>
      <c r="D291" s="179"/>
      <c r="E291" s="180"/>
      <c r="F291" s="180"/>
      <c r="G291" s="169" t="str">
        <f t="shared" ref="G291:G354" si="10">IF($B$7=$N$37,"vyroba",IF($B$7=$N$38,"sluzby",IF($B$7=$N$39,"kombinacia","")))</f>
        <v/>
      </c>
      <c r="H291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91" s="169">
        <f>IF(Tabuľka1[[#This Row],[Stĺpec7]]="chyba",1,0)</f>
        <v>0</v>
      </c>
    </row>
    <row r="292" spans="1:9" x14ac:dyDescent="0.25">
      <c r="A292" s="178"/>
      <c r="B292" s="180"/>
      <c r="C292" s="180"/>
      <c r="D292" s="179"/>
      <c r="E292" s="180"/>
      <c r="F292" s="180"/>
      <c r="G292" s="169" t="str">
        <f t="shared" si="10"/>
        <v/>
      </c>
      <c r="H292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92" s="169">
        <f>IF(Tabuľka1[[#This Row],[Stĺpec7]]="chyba",1,0)</f>
        <v>0</v>
      </c>
    </row>
    <row r="293" spans="1:9" x14ac:dyDescent="0.25">
      <c r="A293" s="178"/>
      <c r="B293" s="180"/>
      <c r="C293" s="180"/>
      <c r="D293" s="179"/>
      <c r="E293" s="180"/>
      <c r="F293" s="180"/>
      <c r="G293" s="169" t="str">
        <f t="shared" si="10"/>
        <v/>
      </c>
      <c r="H293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93" s="169">
        <f>IF(Tabuľka1[[#This Row],[Stĺpec7]]="chyba",1,0)</f>
        <v>0</v>
      </c>
    </row>
    <row r="294" spans="1:9" x14ac:dyDescent="0.25">
      <c r="A294" s="178"/>
      <c r="B294" s="180"/>
      <c r="C294" s="180"/>
      <c r="D294" s="179"/>
      <c r="E294" s="180"/>
      <c r="F294" s="180"/>
      <c r="G294" s="169" t="str">
        <f t="shared" si="10"/>
        <v/>
      </c>
      <c r="H294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94" s="169">
        <f>IF(Tabuľka1[[#This Row],[Stĺpec7]]="chyba",1,0)</f>
        <v>0</v>
      </c>
    </row>
    <row r="295" spans="1:9" x14ac:dyDescent="0.25">
      <c r="A295" s="178"/>
      <c r="B295" s="180"/>
      <c r="C295" s="180"/>
      <c r="D295" s="179"/>
      <c r="E295" s="180"/>
      <c r="F295" s="180"/>
      <c r="G295" s="169" t="str">
        <f t="shared" si="10"/>
        <v/>
      </c>
      <c r="H295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95" s="169">
        <f>IF(Tabuľka1[[#This Row],[Stĺpec7]]="chyba",1,0)</f>
        <v>0</v>
      </c>
    </row>
    <row r="296" spans="1:9" x14ac:dyDescent="0.25">
      <c r="A296" s="178"/>
      <c r="B296" s="180"/>
      <c r="C296" s="180"/>
      <c r="D296" s="179"/>
      <c r="E296" s="180"/>
      <c r="F296" s="180"/>
      <c r="G296" s="169" t="str">
        <f t="shared" si="10"/>
        <v/>
      </c>
      <c r="H296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96" s="169">
        <f>IF(Tabuľka1[[#This Row],[Stĺpec7]]="chyba",1,0)</f>
        <v>0</v>
      </c>
    </row>
    <row r="297" spans="1:9" x14ac:dyDescent="0.25">
      <c r="A297" s="178"/>
      <c r="B297" s="180"/>
      <c r="C297" s="180"/>
      <c r="D297" s="179"/>
      <c r="E297" s="180"/>
      <c r="F297" s="180"/>
      <c r="G297" s="169" t="str">
        <f t="shared" si="10"/>
        <v/>
      </c>
      <c r="H297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97" s="169">
        <f>IF(Tabuľka1[[#This Row],[Stĺpec7]]="chyba",1,0)</f>
        <v>0</v>
      </c>
    </row>
    <row r="298" spans="1:9" x14ac:dyDescent="0.25">
      <c r="A298" s="178"/>
      <c r="B298" s="180"/>
      <c r="C298" s="180"/>
      <c r="D298" s="179"/>
      <c r="E298" s="180"/>
      <c r="F298" s="180"/>
      <c r="G298" s="169" t="str">
        <f t="shared" si="10"/>
        <v/>
      </c>
      <c r="H298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98" s="169">
        <f>IF(Tabuľka1[[#This Row],[Stĺpec7]]="chyba",1,0)</f>
        <v>0</v>
      </c>
    </row>
    <row r="299" spans="1:9" x14ac:dyDescent="0.25">
      <c r="A299" s="178"/>
      <c r="B299" s="180"/>
      <c r="C299" s="180"/>
      <c r="D299" s="179"/>
      <c r="E299" s="180"/>
      <c r="F299" s="180"/>
      <c r="G299" s="169" t="str">
        <f t="shared" si="10"/>
        <v/>
      </c>
      <c r="H299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99" s="169">
        <f>IF(Tabuľka1[[#This Row],[Stĺpec7]]="chyba",1,0)</f>
        <v>0</v>
      </c>
    </row>
    <row r="300" spans="1:9" x14ac:dyDescent="0.25">
      <c r="A300" s="178"/>
      <c r="B300" s="180"/>
      <c r="C300" s="180"/>
      <c r="D300" s="179"/>
      <c r="E300" s="180"/>
      <c r="F300" s="180"/>
      <c r="G300" s="169" t="str">
        <f t="shared" si="10"/>
        <v/>
      </c>
      <c r="H300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00" s="169">
        <f>IF(Tabuľka1[[#This Row],[Stĺpec7]]="chyba",1,0)</f>
        <v>0</v>
      </c>
    </row>
    <row r="301" spans="1:9" x14ac:dyDescent="0.25">
      <c r="A301" s="178"/>
      <c r="B301" s="180"/>
      <c r="C301" s="180"/>
      <c r="D301" s="179"/>
      <c r="E301" s="180"/>
      <c r="F301" s="180"/>
      <c r="G301" s="169" t="str">
        <f t="shared" si="10"/>
        <v/>
      </c>
      <c r="H301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01" s="169">
        <f>IF(Tabuľka1[[#This Row],[Stĺpec7]]="chyba",1,0)</f>
        <v>0</v>
      </c>
    </row>
    <row r="302" spans="1:9" x14ac:dyDescent="0.25">
      <c r="A302" s="178"/>
      <c r="B302" s="180"/>
      <c r="C302" s="180"/>
      <c r="D302" s="179"/>
      <c r="E302" s="180"/>
      <c r="F302" s="180"/>
      <c r="G302" s="169" t="str">
        <f t="shared" si="10"/>
        <v/>
      </c>
      <c r="H302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02" s="169">
        <f>IF(Tabuľka1[[#This Row],[Stĺpec7]]="chyba",1,0)</f>
        <v>0</v>
      </c>
    </row>
    <row r="303" spans="1:9" x14ac:dyDescent="0.25">
      <c r="A303" s="178"/>
      <c r="B303" s="180"/>
      <c r="C303" s="180"/>
      <c r="D303" s="179"/>
      <c r="E303" s="180"/>
      <c r="F303" s="180"/>
      <c r="G303" s="169" t="str">
        <f t="shared" si="10"/>
        <v/>
      </c>
      <c r="H303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03" s="169">
        <f>IF(Tabuľka1[[#This Row],[Stĺpec7]]="chyba",1,0)</f>
        <v>0</v>
      </c>
    </row>
    <row r="304" spans="1:9" x14ac:dyDescent="0.25">
      <c r="A304" s="178"/>
      <c r="B304" s="180"/>
      <c r="C304" s="180"/>
      <c r="D304" s="179"/>
      <c r="E304" s="180"/>
      <c r="F304" s="180"/>
      <c r="G304" s="169" t="str">
        <f t="shared" si="10"/>
        <v/>
      </c>
      <c r="H304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04" s="169">
        <f>IF(Tabuľka1[[#This Row],[Stĺpec7]]="chyba",1,0)</f>
        <v>0</v>
      </c>
    </row>
    <row r="305" spans="1:9" x14ac:dyDescent="0.25">
      <c r="A305" s="178"/>
      <c r="B305" s="180"/>
      <c r="C305" s="180"/>
      <c r="D305" s="179"/>
      <c r="E305" s="180"/>
      <c r="F305" s="180"/>
      <c r="G305" s="169" t="str">
        <f t="shared" si="10"/>
        <v/>
      </c>
      <c r="H305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05" s="169">
        <f>IF(Tabuľka1[[#This Row],[Stĺpec7]]="chyba",1,0)</f>
        <v>0</v>
      </c>
    </row>
    <row r="306" spans="1:9" x14ac:dyDescent="0.25">
      <c r="A306" s="178"/>
      <c r="B306" s="180"/>
      <c r="C306" s="180"/>
      <c r="D306" s="179"/>
      <c r="E306" s="180"/>
      <c r="F306" s="180"/>
      <c r="G306" s="169" t="str">
        <f t="shared" si="10"/>
        <v/>
      </c>
      <c r="H306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06" s="169">
        <f>IF(Tabuľka1[[#This Row],[Stĺpec7]]="chyba",1,0)</f>
        <v>0</v>
      </c>
    </row>
    <row r="307" spans="1:9" x14ac:dyDescent="0.25">
      <c r="A307" s="178"/>
      <c r="B307" s="180"/>
      <c r="C307" s="180"/>
      <c r="D307" s="179"/>
      <c r="E307" s="180"/>
      <c r="F307" s="180"/>
      <c r="G307" s="169" t="str">
        <f t="shared" si="10"/>
        <v/>
      </c>
      <c r="H307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07" s="169">
        <f>IF(Tabuľka1[[#This Row],[Stĺpec7]]="chyba",1,0)</f>
        <v>0</v>
      </c>
    </row>
    <row r="308" spans="1:9" x14ac:dyDescent="0.25">
      <c r="A308" s="178"/>
      <c r="B308" s="180"/>
      <c r="C308" s="180"/>
      <c r="D308" s="179"/>
      <c r="E308" s="180"/>
      <c r="F308" s="180"/>
      <c r="G308" s="169" t="str">
        <f t="shared" si="10"/>
        <v/>
      </c>
      <c r="H308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08" s="169">
        <f>IF(Tabuľka1[[#This Row],[Stĺpec7]]="chyba",1,0)</f>
        <v>0</v>
      </c>
    </row>
    <row r="309" spans="1:9" x14ac:dyDescent="0.25">
      <c r="A309" s="178"/>
      <c r="B309" s="180"/>
      <c r="C309" s="180"/>
      <c r="D309" s="179"/>
      <c r="E309" s="180"/>
      <c r="F309" s="180"/>
      <c r="G309" s="169" t="str">
        <f t="shared" si="10"/>
        <v/>
      </c>
      <c r="H309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09" s="169">
        <f>IF(Tabuľka1[[#This Row],[Stĺpec7]]="chyba",1,0)</f>
        <v>0</v>
      </c>
    </row>
    <row r="310" spans="1:9" x14ac:dyDescent="0.25">
      <c r="A310" s="178"/>
      <c r="B310" s="180"/>
      <c r="C310" s="180"/>
      <c r="D310" s="179"/>
      <c r="E310" s="180"/>
      <c r="F310" s="180"/>
      <c r="G310" s="169" t="str">
        <f t="shared" si="10"/>
        <v/>
      </c>
      <c r="H310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10" s="169">
        <f>IF(Tabuľka1[[#This Row],[Stĺpec7]]="chyba",1,0)</f>
        <v>0</v>
      </c>
    </row>
    <row r="311" spans="1:9" x14ac:dyDescent="0.25">
      <c r="A311" s="178"/>
      <c r="B311" s="180"/>
      <c r="C311" s="180"/>
      <c r="D311" s="179"/>
      <c r="E311" s="180"/>
      <c r="F311" s="180"/>
      <c r="G311" s="169" t="str">
        <f t="shared" si="10"/>
        <v/>
      </c>
      <c r="H311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11" s="169">
        <f>IF(Tabuľka1[[#This Row],[Stĺpec7]]="chyba",1,0)</f>
        <v>0</v>
      </c>
    </row>
    <row r="312" spans="1:9" x14ac:dyDescent="0.25">
      <c r="A312" s="178"/>
      <c r="B312" s="180"/>
      <c r="C312" s="180"/>
      <c r="D312" s="179"/>
      <c r="E312" s="180"/>
      <c r="F312" s="180"/>
      <c r="G312" s="169" t="str">
        <f t="shared" si="10"/>
        <v/>
      </c>
      <c r="H312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12" s="169">
        <f>IF(Tabuľka1[[#This Row],[Stĺpec7]]="chyba",1,0)</f>
        <v>0</v>
      </c>
    </row>
    <row r="313" spans="1:9" x14ac:dyDescent="0.25">
      <c r="A313" s="178"/>
      <c r="B313" s="180"/>
      <c r="C313" s="180"/>
      <c r="D313" s="179"/>
      <c r="E313" s="180"/>
      <c r="F313" s="180"/>
      <c r="G313" s="169" t="str">
        <f t="shared" si="10"/>
        <v/>
      </c>
      <c r="H313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13" s="169">
        <f>IF(Tabuľka1[[#This Row],[Stĺpec7]]="chyba",1,0)</f>
        <v>0</v>
      </c>
    </row>
    <row r="314" spans="1:9" x14ac:dyDescent="0.25">
      <c r="A314" s="178"/>
      <c r="B314" s="180"/>
      <c r="C314" s="180"/>
      <c r="D314" s="179"/>
      <c r="E314" s="180"/>
      <c r="F314" s="180"/>
      <c r="G314" s="169" t="str">
        <f t="shared" si="10"/>
        <v/>
      </c>
      <c r="H314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14" s="169">
        <f>IF(Tabuľka1[[#This Row],[Stĺpec7]]="chyba",1,0)</f>
        <v>0</v>
      </c>
    </row>
    <row r="315" spans="1:9" x14ac:dyDescent="0.25">
      <c r="A315" s="178"/>
      <c r="B315" s="180"/>
      <c r="C315" s="180"/>
      <c r="D315" s="179"/>
      <c r="E315" s="180"/>
      <c r="F315" s="180"/>
      <c r="G315" s="169" t="str">
        <f t="shared" si="10"/>
        <v/>
      </c>
      <c r="H315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15" s="169">
        <f>IF(Tabuľka1[[#This Row],[Stĺpec7]]="chyba",1,0)</f>
        <v>0</v>
      </c>
    </row>
    <row r="316" spans="1:9" x14ac:dyDescent="0.25">
      <c r="A316" s="178"/>
      <c r="B316" s="180"/>
      <c r="C316" s="180"/>
      <c r="D316" s="179"/>
      <c r="E316" s="180"/>
      <c r="F316" s="180"/>
      <c r="G316" s="169" t="str">
        <f t="shared" si="10"/>
        <v/>
      </c>
      <c r="H316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16" s="169">
        <f>IF(Tabuľka1[[#This Row],[Stĺpec7]]="chyba",1,0)</f>
        <v>0</v>
      </c>
    </row>
    <row r="317" spans="1:9" x14ac:dyDescent="0.25">
      <c r="A317" s="178"/>
      <c r="B317" s="180"/>
      <c r="C317" s="180"/>
      <c r="D317" s="179"/>
      <c r="E317" s="180"/>
      <c r="F317" s="180"/>
      <c r="G317" s="169" t="str">
        <f t="shared" si="10"/>
        <v/>
      </c>
      <c r="H317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17" s="169">
        <f>IF(Tabuľka1[[#This Row],[Stĺpec7]]="chyba",1,0)</f>
        <v>0</v>
      </c>
    </row>
    <row r="318" spans="1:9" x14ac:dyDescent="0.25">
      <c r="A318" s="178"/>
      <c r="B318" s="180"/>
      <c r="C318" s="180"/>
      <c r="D318" s="179"/>
      <c r="E318" s="180"/>
      <c r="F318" s="180"/>
      <c r="G318" s="169" t="str">
        <f t="shared" si="10"/>
        <v/>
      </c>
      <c r="H318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18" s="169">
        <f>IF(Tabuľka1[[#This Row],[Stĺpec7]]="chyba",1,0)</f>
        <v>0</v>
      </c>
    </row>
    <row r="319" spans="1:9" x14ac:dyDescent="0.25">
      <c r="A319" s="178"/>
      <c r="B319" s="180"/>
      <c r="C319" s="180"/>
      <c r="D319" s="179"/>
      <c r="E319" s="180"/>
      <c r="F319" s="180"/>
      <c r="G319" s="169" t="str">
        <f t="shared" si="10"/>
        <v/>
      </c>
      <c r="H319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19" s="169">
        <f>IF(Tabuľka1[[#This Row],[Stĺpec7]]="chyba",1,0)</f>
        <v>0</v>
      </c>
    </row>
    <row r="320" spans="1:9" x14ac:dyDescent="0.25">
      <c r="A320" s="178"/>
      <c r="B320" s="180"/>
      <c r="C320" s="180"/>
      <c r="D320" s="179"/>
      <c r="E320" s="180"/>
      <c r="F320" s="180"/>
      <c r="G320" s="169" t="str">
        <f t="shared" si="10"/>
        <v/>
      </c>
      <c r="H320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20" s="169">
        <f>IF(Tabuľka1[[#This Row],[Stĺpec7]]="chyba",1,0)</f>
        <v>0</v>
      </c>
    </row>
    <row r="321" spans="1:9" x14ac:dyDescent="0.25">
      <c r="A321" s="178"/>
      <c r="B321" s="180"/>
      <c r="C321" s="180"/>
      <c r="D321" s="179"/>
      <c r="E321" s="180"/>
      <c r="F321" s="180"/>
      <c r="G321" s="169" t="str">
        <f t="shared" si="10"/>
        <v/>
      </c>
      <c r="H321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21" s="169">
        <f>IF(Tabuľka1[[#This Row],[Stĺpec7]]="chyba",1,0)</f>
        <v>0</v>
      </c>
    </row>
    <row r="322" spans="1:9" x14ac:dyDescent="0.25">
      <c r="A322" s="178"/>
      <c r="B322" s="180"/>
      <c r="C322" s="180"/>
      <c r="D322" s="179"/>
      <c r="E322" s="180"/>
      <c r="F322" s="180"/>
      <c r="G322" s="169" t="str">
        <f t="shared" si="10"/>
        <v/>
      </c>
      <c r="H322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22" s="169">
        <f>IF(Tabuľka1[[#This Row],[Stĺpec7]]="chyba",1,0)</f>
        <v>0</v>
      </c>
    </row>
    <row r="323" spans="1:9" x14ac:dyDescent="0.25">
      <c r="A323" s="178"/>
      <c r="B323" s="180"/>
      <c r="C323" s="180"/>
      <c r="D323" s="179"/>
      <c r="E323" s="180"/>
      <c r="F323" s="180"/>
      <c r="G323" s="169" t="str">
        <f t="shared" si="10"/>
        <v/>
      </c>
      <c r="H323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23" s="169">
        <f>IF(Tabuľka1[[#This Row],[Stĺpec7]]="chyba",1,0)</f>
        <v>0</v>
      </c>
    </row>
    <row r="324" spans="1:9" x14ac:dyDescent="0.25">
      <c r="A324" s="178"/>
      <c r="B324" s="180"/>
      <c r="C324" s="180"/>
      <c r="D324" s="179"/>
      <c r="E324" s="180"/>
      <c r="F324" s="180"/>
      <c r="G324" s="169" t="str">
        <f t="shared" si="10"/>
        <v/>
      </c>
      <c r="H324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24" s="169">
        <f>IF(Tabuľka1[[#This Row],[Stĺpec7]]="chyba",1,0)</f>
        <v>0</v>
      </c>
    </row>
    <row r="325" spans="1:9" x14ac:dyDescent="0.25">
      <c r="A325" s="178"/>
      <c r="B325" s="180"/>
      <c r="C325" s="180"/>
      <c r="D325" s="179"/>
      <c r="E325" s="180"/>
      <c r="F325" s="180"/>
      <c r="G325" s="169" t="str">
        <f t="shared" si="10"/>
        <v/>
      </c>
      <c r="H325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25" s="169">
        <f>IF(Tabuľka1[[#This Row],[Stĺpec7]]="chyba",1,0)</f>
        <v>0</v>
      </c>
    </row>
    <row r="326" spans="1:9" x14ac:dyDescent="0.25">
      <c r="A326" s="178"/>
      <c r="B326" s="180"/>
      <c r="C326" s="180"/>
      <c r="D326" s="179"/>
      <c r="E326" s="180"/>
      <c r="F326" s="180"/>
      <c r="G326" s="169" t="str">
        <f t="shared" si="10"/>
        <v/>
      </c>
      <c r="H326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26" s="169">
        <f>IF(Tabuľka1[[#This Row],[Stĺpec7]]="chyba",1,0)</f>
        <v>0</v>
      </c>
    </row>
    <row r="327" spans="1:9" x14ac:dyDescent="0.25">
      <c r="A327" s="178"/>
      <c r="B327" s="180"/>
      <c r="C327" s="180"/>
      <c r="D327" s="179"/>
      <c r="E327" s="180"/>
      <c r="F327" s="180"/>
      <c r="G327" s="169" t="str">
        <f t="shared" si="10"/>
        <v/>
      </c>
      <c r="H327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27" s="169">
        <f>IF(Tabuľka1[[#This Row],[Stĺpec7]]="chyba",1,0)</f>
        <v>0</v>
      </c>
    </row>
    <row r="328" spans="1:9" x14ac:dyDescent="0.25">
      <c r="A328" s="178"/>
      <c r="B328" s="180"/>
      <c r="C328" s="180"/>
      <c r="D328" s="179"/>
      <c r="E328" s="180"/>
      <c r="F328" s="180"/>
      <c r="G328" s="169" t="str">
        <f t="shared" si="10"/>
        <v/>
      </c>
      <c r="H328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28" s="169">
        <f>IF(Tabuľka1[[#This Row],[Stĺpec7]]="chyba",1,0)</f>
        <v>0</v>
      </c>
    </row>
    <row r="329" spans="1:9" x14ac:dyDescent="0.25">
      <c r="A329" s="178"/>
      <c r="B329" s="180"/>
      <c r="C329" s="180"/>
      <c r="D329" s="179"/>
      <c r="E329" s="180"/>
      <c r="F329" s="180"/>
      <c r="G329" s="169" t="str">
        <f t="shared" si="10"/>
        <v/>
      </c>
      <c r="H329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29" s="169">
        <f>IF(Tabuľka1[[#This Row],[Stĺpec7]]="chyba",1,0)</f>
        <v>0</v>
      </c>
    </row>
    <row r="330" spans="1:9" x14ac:dyDescent="0.25">
      <c r="A330" s="178"/>
      <c r="B330" s="180"/>
      <c r="C330" s="180"/>
      <c r="D330" s="179"/>
      <c r="E330" s="180"/>
      <c r="F330" s="180"/>
      <c r="G330" s="169" t="str">
        <f t="shared" si="10"/>
        <v/>
      </c>
      <c r="H330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30" s="169">
        <f>IF(Tabuľka1[[#This Row],[Stĺpec7]]="chyba",1,0)</f>
        <v>0</v>
      </c>
    </row>
    <row r="331" spans="1:9" x14ac:dyDescent="0.25">
      <c r="A331" s="178"/>
      <c r="B331" s="180"/>
      <c r="C331" s="180"/>
      <c r="D331" s="179"/>
      <c r="E331" s="180"/>
      <c r="F331" s="180"/>
      <c r="G331" s="169" t="str">
        <f t="shared" si="10"/>
        <v/>
      </c>
      <c r="H331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31" s="169">
        <f>IF(Tabuľka1[[#This Row],[Stĺpec7]]="chyba",1,0)</f>
        <v>0</v>
      </c>
    </row>
    <row r="332" spans="1:9" x14ac:dyDescent="0.25">
      <c r="A332" s="178"/>
      <c r="B332" s="180"/>
      <c r="C332" s="180"/>
      <c r="D332" s="179"/>
      <c r="E332" s="180"/>
      <c r="F332" s="180"/>
      <c r="G332" s="169" t="str">
        <f t="shared" si="10"/>
        <v/>
      </c>
      <c r="H332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32" s="169">
        <f>IF(Tabuľka1[[#This Row],[Stĺpec7]]="chyba",1,0)</f>
        <v>0</v>
      </c>
    </row>
    <row r="333" spans="1:9" x14ac:dyDescent="0.25">
      <c r="A333" s="178"/>
      <c r="B333" s="180"/>
      <c r="C333" s="180"/>
      <c r="D333" s="179"/>
      <c r="E333" s="180"/>
      <c r="F333" s="180"/>
      <c r="G333" s="169" t="str">
        <f t="shared" si="10"/>
        <v/>
      </c>
      <c r="H333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33" s="169">
        <f>IF(Tabuľka1[[#This Row],[Stĺpec7]]="chyba",1,0)</f>
        <v>0</v>
      </c>
    </row>
    <row r="334" spans="1:9" x14ac:dyDescent="0.25">
      <c r="A334" s="178"/>
      <c r="B334" s="180"/>
      <c r="C334" s="180"/>
      <c r="D334" s="179"/>
      <c r="E334" s="180"/>
      <c r="F334" s="180"/>
      <c r="G334" s="169" t="str">
        <f t="shared" si="10"/>
        <v/>
      </c>
      <c r="H334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34" s="169">
        <f>IF(Tabuľka1[[#This Row],[Stĺpec7]]="chyba",1,0)</f>
        <v>0</v>
      </c>
    </row>
    <row r="335" spans="1:9" x14ac:dyDescent="0.25">
      <c r="A335" s="178"/>
      <c r="B335" s="180"/>
      <c r="C335" s="180"/>
      <c r="D335" s="179"/>
      <c r="E335" s="180"/>
      <c r="F335" s="180"/>
      <c r="G335" s="169" t="str">
        <f t="shared" si="10"/>
        <v/>
      </c>
      <c r="H335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35" s="169">
        <f>IF(Tabuľka1[[#This Row],[Stĺpec7]]="chyba",1,0)</f>
        <v>0</v>
      </c>
    </row>
    <row r="336" spans="1:9" x14ac:dyDescent="0.25">
      <c r="A336" s="178"/>
      <c r="B336" s="180"/>
      <c r="C336" s="180"/>
      <c r="D336" s="179"/>
      <c r="E336" s="180"/>
      <c r="F336" s="180"/>
      <c r="G336" s="169" t="str">
        <f t="shared" si="10"/>
        <v/>
      </c>
      <c r="H336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36" s="169">
        <f>IF(Tabuľka1[[#This Row],[Stĺpec7]]="chyba",1,0)</f>
        <v>0</v>
      </c>
    </row>
    <row r="337" spans="1:9" x14ac:dyDescent="0.25">
      <c r="A337" s="178"/>
      <c r="B337" s="180"/>
      <c r="C337" s="180"/>
      <c r="D337" s="179"/>
      <c r="E337" s="180"/>
      <c r="F337" s="180"/>
      <c r="G337" s="169" t="str">
        <f t="shared" si="10"/>
        <v/>
      </c>
      <c r="H337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37" s="169">
        <f>IF(Tabuľka1[[#This Row],[Stĺpec7]]="chyba",1,0)</f>
        <v>0</v>
      </c>
    </row>
    <row r="338" spans="1:9" x14ac:dyDescent="0.25">
      <c r="A338" s="178"/>
      <c r="B338" s="180"/>
      <c r="C338" s="180"/>
      <c r="D338" s="179"/>
      <c r="E338" s="180"/>
      <c r="F338" s="180"/>
      <c r="G338" s="169" t="str">
        <f t="shared" si="10"/>
        <v/>
      </c>
      <c r="H338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38" s="169">
        <f>IF(Tabuľka1[[#This Row],[Stĺpec7]]="chyba",1,0)</f>
        <v>0</v>
      </c>
    </row>
    <row r="339" spans="1:9" x14ac:dyDescent="0.25">
      <c r="A339" s="178"/>
      <c r="B339" s="180"/>
      <c r="C339" s="180"/>
      <c r="D339" s="179"/>
      <c r="E339" s="180"/>
      <c r="F339" s="180"/>
      <c r="G339" s="169" t="str">
        <f t="shared" si="10"/>
        <v/>
      </c>
      <c r="H339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39" s="169">
        <f>IF(Tabuľka1[[#This Row],[Stĺpec7]]="chyba",1,0)</f>
        <v>0</v>
      </c>
    </row>
    <row r="340" spans="1:9" x14ac:dyDescent="0.25">
      <c r="A340" s="178"/>
      <c r="B340" s="180"/>
      <c r="C340" s="180"/>
      <c r="D340" s="179"/>
      <c r="E340" s="180"/>
      <c r="F340" s="180"/>
      <c r="G340" s="169" t="str">
        <f t="shared" si="10"/>
        <v/>
      </c>
      <c r="H340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40" s="169">
        <f>IF(Tabuľka1[[#This Row],[Stĺpec7]]="chyba",1,0)</f>
        <v>0</v>
      </c>
    </row>
    <row r="341" spans="1:9" x14ac:dyDescent="0.25">
      <c r="A341" s="178"/>
      <c r="B341" s="180"/>
      <c r="C341" s="180"/>
      <c r="D341" s="179"/>
      <c r="E341" s="180"/>
      <c r="F341" s="180"/>
      <c r="G341" s="169" t="str">
        <f t="shared" si="10"/>
        <v/>
      </c>
      <c r="H341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41" s="169">
        <f>IF(Tabuľka1[[#This Row],[Stĺpec7]]="chyba",1,0)</f>
        <v>0</v>
      </c>
    </row>
    <row r="342" spans="1:9" x14ac:dyDescent="0.25">
      <c r="A342" s="178"/>
      <c r="B342" s="180"/>
      <c r="C342" s="180"/>
      <c r="D342" s="179"/>
      <c r="E342" s="180"/>
      <c r="F342" s="180"/>
      <c r="G342" s="169" t="str">
        <f t="shared" si="10"/>
        <v/>
      </c>
      <c r="H342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42" s="169">
        <f>IF(Tabuľka1[[#This Row],[Stĺpec7]]="chyba",1,0)</f>
        <v>0</v>
      </c>
    </row>
    <row r="343" spans="1:9" x14ac:dyDescent="0.25">
      <c r="A343" s="178"/>
      <c r="B343" s="180"/>
      <c r="C343" s="180"/>
      <c r="D343" s="179"/>
      <c r="E343" s="180"/>
      <c r="F343" s="180"/>
      <c r="G343" s="169" t="str">
        <f t="shared" si="10"/>
        <v/>
      </c>
      <c r="H343" s="169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43" s="169">
        <f>IF(Tabuľka1[[#This Row],[Stĺpec7]]="chyba",1,0)</f>
        <v>0</v>
      </c>
    </row>
    <row r="344" spans="1:9" x14ac:dyDescent="0.25">
      <c r="A344" s="178"/>
      <c r="B344" s="169"/>
      <c r="C344" s="169"/>
      <c r="D344" s="179"/>
      <c r="E344" s="169"/>
      <c r="F344" s="180"/>
      <c r="G344" s="169" t="str">
        <f t="shared" si="10"/>
        <v/>
      </c>
      <c r="H344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44" s="169">
        <f>IF(Tabuľka1[[#This Row],[Stĺpec7]]="chyba",1,0)</f>
        <v>0</v>
      </c>
    </row>
    <row r="345" spans="1:9" x14ac:dyDescent="0.25">
      <c r="A345" s="178"/>
      <c r="B345" s="169"/>
      <c r="C345" s="169"/>
      <c r="D345" s="179"/>
      <c r="E345" s="169"/>
      <c r="F345" s="180"/>
      <c r="G345" s="169" t="str">
        <f t="shared" si="10"/>
        <v/>
      </c>
      <c r="H345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45" s="169">
        <f>IF(Tabuľka1[[#This Row],[Stĺpec7]]="chyba",1,0)</f>
        <v>0</v>
      </c>
    </row>
    <row r="346" spans="1:9" x14ac:dyDescent="0.25">
      <c r="A346" s="178"/>
      <c r="B346" s="169"/>
      <c r="C346" s="169"/>
      <c r="D346" s="179"/>
      <c r="E346" s="169"/>
      <c r="F346" s="180"/>
      <c r="G346" s="169" t="str">
        <f t="shared" si="10"/>
        <v/>
      </c>
      <c r="H346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46" s="169">
        <f>IF(Tabuľka1[[#This Row],[Stĺpec7]]="chyba",1,0)</f>
        <v>0</v>
      </c>
    </row>
    <row r="347" spans="1:9" x14ac:dyDescent="0.25">
      <c r="A347" s="178"/>
      <c r="B347" s="169"/>
      <c r="C347" s="169"/>
      <c r="D347" s="179"/>
      <c r="E347" s="169"/>
      <c r="F347" s="180"/>
      <c r="G347" s="169" t="str">
        <f t="shared" si="10"/>
        <v/>
      </c>
      <c r="H34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47" s="169">
        <f>IF(Tabuľka1[[#This Row],[Stĺpec7]]="chyba",1,0)</f>
        <v>0</v>
      </c>
    </row>
    <row r="348" spans="1:9" x14ac:dyDescent="0.25">
      <c r="A348" s="178"/>
      <c r="B348" s="169"/>
      <c r="C348" s="169"/>
      <c r="D348" s="179"/>
      <c r="E348" s="169"/>
      <c r="F348" s="180"/>
      <c r="G348" s="169" t="str">
        <f t="shared" si="10"/>
        <v/>
      </c>
      <c r="H348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48" s="169">
        <f>IF(Tabuľka1[[#This Row],[Stĺpec7]]="chyba",1,0)</f>
        <v>0</v>
      </c>
    </row>
    <row r="349" spans="1:9" x14ac:dyDescent="0.25">
      <c r="A349" s="178"/>
      <c r="B349" s="169"/>
      <c r="C349" s="169"/>
      <c r="D349" s="179"/>
      <c r="E349" s="169"/>
      <c r="F349" s="180"/>
      <c r="G349" s="169" t="str">
        <f t="shared" si="10"/>
        <v/>
      </c>
      <c r="H349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49" s="169">
        <f>IF(Tabuľka1[[#This Row],[Stĺpec7]]="chyba",1,0)</f>
        <v>0</v>
      </c>
    </row>
    <row r="350" spans="1:9" x14ac:dyDescent="0.25">
      <c r="A350" s="178"/>
      <c r="B350" s="169"/>
      <c r="C350" s="169"/>
      <c r="D350" s="179"/>
      <c r="E350" s="169"/>
      <c r="F350" s="180"/>
      <c r="G350" s="169" t="str">
        <f t="shared" si="10"/>
        <v/>
      </c>
      <c r="H350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50" s="169">
        <f>IF(Tabuľka1[[#This Row],[Stĺpec7]]="chyba",1,0)</f>
        <v>0</v>
      </c>
    </row>
    <row r="351" spans="1:9" x14ac:dyDescent="0.25">
      <c r="A351" s="178"/>
      <c r="B351" s="169"/>
      <c r="C351" s="169"/>
      <c r="D351" s="179"/>
      <c r="E351" s="169"/>
      <c r="F351" s="180"/>
      <c r="G351" s="169" t="str">
        <f t="shared" si="10"/>
        <v/>
      </c>
      <c r="H351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51" s="169">
        <f>IF(Tabuľka1[[#This Row],[Stĺpec7]]="chyba",1,0)</f>
        <v>0</v>
      </c>
    </row>
    <row r="352" spans="1:9" x14ac:dyDescent="0.25">
      <c r="A352" s="178"/>
      <c r="B352" s="169"/>
      <c r="C352" s="169"/>
      <c r="D352" s="179"/>
      <c r="E352" s="169"/>
      <c r="F352" s="180"/>
      <c r="G352" s="169" t="str">
        <f t="shared" si="10"/>
        <v/>
      </c>
      <c r="H352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52" s="169">
        <f>IF(Tabuľka1[[#This Row],[Stĺpec7]]="chyba",1,0)</f>
        <v>0</v>
      </c>
    </row>
    <row r="353" spans="1:9" x14ac:dyDescent="0.25">
      <c r="A353" s="178"/>
      <c r="B353" s="169"/>
      <c r="C353" s="169"/>
      <c r="D353" s="179"/>
      <c r="E353" s="169"/>
      <c r="F353" s="180"/>
      <c r="G353" s="169" t="str">
        <f t="shared" si="10"/>
        <v/>
      </c>
      <c r="H353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53" s="169">
        <f>IF(Tabuľka1[[#This Row],[Stĺpec7]]="chyba",1,0)</f>
        <v>0</v>
      </c>
    </row>
    <row r="354" spans="1:9" x14ac:dyDescent="0.25">
      <c r="A354" s="178"/>
      <c r="B354" s="169"/>
      <c r="C354" s="169"/>
      <c r="D354" s="179"/>
      <c r="E354" s="169"/>
      <c r="F354" s="180"/>
      <c r="G354" s="169" t="str">
        <f t="shared" si="10"/>
        <v/>
      </c>
      <c r="H354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54" s="169">
        <f>IF(Tabuľka1[[#This Row],[Stĺpec7]]="chyba",1,0)</f>
        <v>0</v>
      </c>
    </row>
    <row r="355" spans="1:9" x14ac:dyDescent="0.25">
      <c r="A355" s="178"/>
      <c r="B355" s="169"/>
      <c r="C355" s="169"/>
      <c r="D355" s="179"/>
      <c r="E355" s="169"/>
      <c r="F355" s="180"/>
      <c r="G355" s="169" t="str">
        <f t="shared" ref="G355:G418" si="11">IF($B$7=$N$37,"vyroba",IF($B$7=$N$38,"sluzby",IF($B$7=$N$39,"kombinacia","")))</f>
        <v/>
      </c>
      <c r="H355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55" s="169">
        <f>IF(Tabuľka1[[#This Row],[Stĺpec7]]="chyba",1,0)</f>
        <v>0</v>
      </c>
    </row>
    <row r="356" spans="1:9" x14ac:dyDescent="0.25">
      <c r="A356" s="178"/>
      <c r="B356" s="169"/>
      <c r="C356" s="169"/>
      <c r="D356" s="179"/>
      <c r="E356" s="169"/>
      <c r="F356" s="180"/>
      <c r="G356" s="169" t="str">
        <f t="shared" si="11"/>
        <v/>
      </c>
      <c r="H356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56" s="169">
        <f>IF(Tabuľka1[[#This Row],[Stĺpec7]]="chyba",1,0)</f>
        <v>0</v>
      </c>
    </row>
    <row r="357" spans="1:9" x14ac:dyDescent="0.25">
      <c r="A357" s="178"/>
      <c r="B357" s="169"/>
      <c r="C357" s="169"/>
      <c r="D357" s="179"/>
      <c r="E357" s="169"/>
      <c r="F357" s="180"/>
      <c r="G357" s="169" t="str">
        <f t="shared" si="11"/>
        <v/>
      </c>
      <c r="H35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57" s="169">
        <f>IF(Tabuľka1[[#This Row],[Stĺpec7]]="chyba",1,0)</f>
        <v>0</v>
      </c>
    </row>
    <row r="358" spans="1:9" x14ac:dyDescent="0.25">
      <c r="A358" s="178"/>
      <c r="B358" s="169"/>
      <c r="C358" s="169"/>
      <c r="D358" s="179"/>
      <c r="E358" s="169"/>
      <c r="F358" s="180"/>
      <c r="G358" s="169" t="str">
        <f t="shared" si="11"/>
        <v/>
      </c>
      <c r="H358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58" s="169">
        <f>IF(Tabuľka1[[#This Row],[Stĺpec7]]="chyba",1,0)</f>
        <v>0</v>
      </c>
    </row>
    <row r="359" spans="1:9" x14ac:dyDescent="0.25">
      <c r="A359" s="178"/>
      <c r="B359" s="169"/>
      <c r="C359" s="169"/>
      <c r="D359" s="179"/>
      <c r="E359" s="169"/>
      <c r="F359" s="180"/>
      <c r="G359" s="169" t="str">
        <f t="shared" si="11"/>
        <v/>
      </c>
      <c r="H359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59" s="169">
        <f>IF(Tabuľka1[[#This Row],[Stĺpec7]]="chyba",1,0)</f>
        <v>0</v>
      </c>
    </row>
    <row r="360" spans="1:9" x14ac:dyDescent="0.25">
      <c r="A360" s="178"/>
      <c r="B360" s="169"/>
      <c r="C360" s="169"/>
      <c r="D360" s="179"/>
      <c r="E360" s="169"/>
      <c r="F360" s="180"/>
      <c r="G360" s="169" t="str">
        <f t="shared" si="11"/>
        <v/>
      </c>
      <c r="H360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60" s="169">
        <f>IF(Tabuľka1[[#This Row],[Stĺpec7]]="chyba",1,0)</f>
        <v>0</v>
      </c>
    </row>
    <row r="361" spans="1:9" x14ac:dyDescent="0.25">
      <c r="A361" s="178"/>
      <c r="B361" s="169"/>
      <c r="C361" s="169"/>
      <c r="D361" s="179"/>
      <c r="E361" s="169"/>
      <c r="F361" s="180"/>
      <c r="G361" s="169" t="str">
        <f t="shared" si="11"/>
        <v/>
      </c>
      <c r="H361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61" s="169">
        <f>IF(Tabuľka1[[#This Row],[Stĺpec7]]="chyba",1,0)</f>
        <v>0</v>
      </c>
    </row>
    <row r="362" spans="1:9" x14ac:dyDescent="0.25">
      <c r="A362" s="178"/>
      <c r="B362" s="169"/>
      <c r="C362" s="169"/>
      <c r="D362" s="179"/>
      <c r="E362" s="169"/>
      <c r="F362" s="180"/>
      <c r="G362" s="169" t="str">
        <f t="shared" si="11"/>
        <v/>
      </c>
      <c r="H362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62" s="169">
        <f>IF(Tabuľka1[[#This Row],[Stĺpec7]]="chyba",1,0)</f>
        <v>0</v>
      </c>
    </row>
    <row r="363" spans="1:9" x14ac:dyDescent="0.25">
      <c r="A363" s="178"/>
      <c r="B363" s="169"/>
      <c r="C363" s="169"/>
      <c r="D363" s="179"/>
      <c r="E363" s="169"/>
      <c r="F363" s="180"/>
      <c r="G363" s="169" t="str">
        <f t="shared" si="11"/>
        <v/>
      </c>
      <c r="H363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63" s="169">
        <f>IF(Tabuľka1[[#This Row],[Stĺpec7]]="chyba",1,0)</f>
        <v>0</v>
      </c>
    </row>
    <row r="364" spans="1:9" x14ac:dyDescent="0.25">
      <c r="A364" s="178"/>
      <c r="B364" s="169"/>
      <c r="C364" s="169"/>
      <c r="D364" s="179"/>
      <c r="E364" s="169"/>
      <c r="F364" s="180"/>
      <c r="G364" s="169" t="str">
        <f t="shared" si="11"/>
        <v/>
      </c>
      <c r="H364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64" s="169">
        <f>IF(Tabuľka1[[#This Row],[Stĺpec7]]="chyba",1,0)</f>
        <v>0</v>
      </c>
    </row>
    <row r="365" spans="1:9" x14ac:dyDescent="0.25">
      <c r="A365" s="178"/>
      <c r="B365" s="169"/>
      <c r="C365" s="169"/>
      <c r="D365" s="179"/>
      <c r="E365" s="169"/>
      <c r="F365" s="180"/>
      <c r="G365" s="169" t="str">
        <f t="shared" si="11"/>
        <v/>
      </c>
      <c r="H365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65" s="169">
        <f>IF(Tabuľka1[[#This Row],[Stĺpec7]]="chyba",1,0)</f>
        <v>0</v>
      </c>
    </row>
    <row r="366" spans="1:9" x14ac:dyDescent="0.25">
      <c r="A366" s="178"/>
      <c r="B366" s="169"/>
      <c r="C366" s="169"/>
      <c r="D366" s="179"/>
      <c r="E366" s="169"/>
      <c r="F366" s="180"/>
      <c r="G366" s="169" t="str">
        <f t="shared" si="11"/>
        <v/>
      </c>
      <c r="H366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66" s="169">
        <f>IF(Tabuľka1[[#This Row],[Stĺpec7]]="chyba",1,0)</f>
        <v>0</v>
      </c>
    </row>
    <row r="367" spans="1:9" x14ac:dyDescent="0.25">
      <c r="A367" s="178"/>
      <c r="B367" s="169"/>
      <c r="C367" s="169"/>
      <c r="D367" s="179"/>
      <c r="E367" s="169"/>
      <c r="F367" s="180"/>
      <c r="G367" s="169" t="str">
        <f t="shared" si="11"/>
        <v/>
      </c>
      <c r="H36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67" s="169">
        <f>IF(Tabuľka1[[#This Row],[Stĺpec7]]="chyba",1,0)</f>
        <v>0</v>
      </c>
    </row>
    <row r="368" spans="1:9" x14ac:dyDescent="0.25">
      <c r="A368" s="178"/>
      <c r="B368" s="169"/>
      <c r="C368" s="169"/>
      <c r="D368" s="179"/>
      <c r="E368" s="169"/>
      <c r="F368" s="180"/>
      <c r="G368" s="169" t="str">
        <f t="shared" si="11"/>
        <v/>
      </c>
      <c r="H368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68" s="169">
        <f>IF(Tabuľka1[[#This Row],[Stĺpec7]]="chyba",1,0)</f>
        <v>0</v>
      </c>
    </row>
    <row r="369" spans="1:9" x14ac:dyDescent="0.25">
      <c r="A369" s="178"/>
      <c r="B369" s="169"/>
      <c r="C369" s="169"/>
      <c r="D369" s="179"/>
      <c r="E369" s="169"/>
      <c r="F369" s="180"/>
      <c r="G369" s="169" t="str">
        <f t="shared" si="11"/>
        <v/>
      </c>
      <c r="H369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69" s="169">
        <f>IF(Tabuľka1[[#This Row],[Stĺpec7]]="chyba",1,0)</f>
        <v>0</v>
      </c>
    </row>
    <row r="370" spans="1:9" x14ac:dyDescent="0.25">
      <c r="A370" s="178"/>
      <c r="B370" s="169"/>
      <c r="C370" s="169"/>
      <c r="D370" s="179"/>
      <c r="E370" s="169"/>
      <c r="F370" s="180"/>
      <c r="G370" s="169" t="str">
        <f t="shared" si="11"/>
        <v/>
      </c>
      <c r="H370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70" s="169">
        <f>IF(Tabuľka1[[#This Row],[Stĺpec7]]="chyba",1,0)</f>
        <v>0</v>
      </c>
    </row>
    <row r="371" spans="1:9" x14ac:dyDescent="0.25">
      <c r="A371" s="178"/>
      <c r="B371" s="169"/>
      <c r="C371" s="169"/>
      <c r="D371" s="179"/>
      <c r="E371" s="169"/>
      <c r="F371" s="180"/>
      <c r="G371" s="169" t="str">
        <f t="shared" si="11"/>
        <v/>
      </c>
      <c r="H371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71" s="169">
        <f>IF(Tabuľka1[[#This Row],[Stĺpec7]]="chyba",1,0)</f>
        <v>0</v>
      </c>
    </row>
    <row r="372" spans="1:9" x14ac:dyDescent="0.25">
      <c r="A372" s="178"/>
      <c r="B372" s="169"/>
      <c r="C372" s="169"/>
      <c r="D372" s="179"/>
      <c r="E372" s="169"/>
      <c r="F372" s="180"/>
      <c r="G372" s="169" t="str">
        <f t="shared" si="11"/>
        <v/>
      </c>
      <c r="H372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72" s="169">
        <f>IF(Tabuľka1[[#This Row],[Stĺpec7]]="chyba",1,0)</f>
        <v>0</v>
      </c>
    </row>
    <row r="373" spans="1:9" x14ac:dyDescent="0.25">
      <c r="A373" s="178"/>
      <c r="B373" s="169"/>
      <c r="C373" s="169"/>
      <c r="D373" s="179"/>
      <c r="E373" s="169"/>
      <c r="F373" s="180"/>
      <c r="G373" s="169" t="str">
        <f t="shared" si="11"/>
        <v/>
      </c>
      <c r="H373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73" s="169">
        <f>IF(Tabuľka1[[#This Row],[Stĺpec7]]="chyba",1,0)</f>
        <v>0</v>
      </c>
    </row>
    <row r="374" spans="1:9" x14ac:dyDescent="0.25">
      <c r="A374" s="178"/>
      <c r="B374" s="169"/>
      <c r="C374" s="169"/>
      <c r="D374" s="179"/>
      <c r="E374" s="169"/>
      <c r="F374" s="180"/>
      <c r="G374" s="169" t="str">
        <f t="shared" si="11"/>
        <v/>
      </c>
      <c r="H374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74" s="169">
        <f>IF(Tabuľka1[[#This Row],[Stĺpec7]]="chyba",1,0)</f>
        <v>0</v>
      </c>
    </row>
    <row r="375" spans="1:9" x14ac:dyDescent="0.25">
      <c r="A375" s="178"/>
      <c r="B375" s="169"/>
      <c r="C375" s="169"/>
      <c r="D375" s="179"/>
      <c r="E375" s="169"/>
      <c r="F375" s="180"/>
      <c r="G375" s="169" t="str">
        <f t="shared" si="11"/>
        <v/>
      </c>
      <c r="H375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75" s="169">
        <f>IF(Tabuľka1[[#This Row],[Stĺpec7]]="chyba",1,0)</f>
        <v>0</v>
      </c>
    </row>
    <row r="376" spans="1:9" x14ac:dyDescent="0.25">
      <c r="A376" s="178"/>
      <c r="B376" s="169"/>
      <c r="C376" s="169"/>
      <c r="D376" s="179"/>
      <c r="E376" s="169"/>
      <c r="F376" s="180"/>
      <c r="G376" s="169" t="str">
        <f t="shared" si="11"/>
        <v/>
      </c>
      <c r="H376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76" s="169">
        <f>IF(Tabuľka1[[#This Row],[Stĺpec7]]="chyba",1,0)</f>
        <v>0</v>
      </c>
    </row>
    <row r="377" spans="1:9" x14ac:dyDescent="0.25">
      <c r="A377" s="178"/>
      <c r="B377" s="169"/>
      <c r="C377" s="169"/>
      <c r="D377" s="179"/>
      <c r="E377" s="169"/>
      <c r="F377" s="180"/>
      <c r="G377" s="169" t="str">
        <f t="shared" si="11"/>
        <v/>
      </c>
      <c r="H37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77" s="169">
        <f>IF(Tabuľka1[[#This Row],[Stĺpec7]]="chyba",1,0)</f>
        <v>0</v>
      </c>
    </row>
    <row r="378" spans="1:9" x14ac:dyDescent="0.25">
      <c r="A378" s="178"/>
      <c r="B378" s="169"/>
      <c r="C378" s="169"/>
      <c r="D378" s="179"/>
      <c r="E378" s="169"/>
      <c r="F378" s="180"/>
      <c r="G378" s="169" t="str">
        <f t="shared" si="11"/>
        <v/>
      </c>
      <c r="H378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78" s="169">
        <f>IF(Tabuľka1[[#This Row],[Stĺpec7]]="chyba",1,0)</f>
        <v>0</v>
      </c>
    </row>
    <row r="379" spans="1:9" x14ac:dyDescent="0.25">
      <c r="A379" s="178"/>
      <c r="B379" s="169"/>
      <c r="C379" s="169"/>
      <c r="D379" s="179"/>
      <c r="E379" s="169"/>
      <c r="F379" s="180"/>
      <c r="G379" s="169" t="str">
        <f t="shared" si="11"/>
        <v/>
      </c>
      <c r="H379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79" s="169">
        <f>IF(Tabuľka1[[#This Row],[Stĺpec7]]="chyba",1,0)</f>
        <v>0</v>
      </c>
    </row>
    <row r="380" spans="1:9" x14ac:dyDescent="0.25">
      <c r="A380" s="178"/>
      <c r="B380" s="169"/>
      <c r="C380" s="169"/>
      <c r="D380" s="179"/>
      <c r="E380" s="169"/>
      <c r="F380" s="180"/>
      <c r="G380" s="169" t="str">
        <f t="shared" si="11"/>
        <v/>
      </c>
      <c r="H380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80" s="169">
        <f>IF(Tabuľka1[[#This Row],[Stĺpec7]]="chyba",1,0)</f>
        <v>0</v>
      </c>
    </row>
    <row r="381" spans="1:9" x14ac:dyDescent="0.25">
      <c r="A381" s="178"/>
      <c r="B381" s="169"/>
      <c r="C381" s="169"/>
      <c r="D381" s="179"/>
      <c r="E381" s="169"/>
      <c r="F381" s="180"/>
      <c r="G381" s="169" t="str">
        <f t="shared" si="11"/>
        <v/>
      </c>
      <c r="H381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81" s="169">
        <f>IF(Tabuľka1[[#This Row],[Stĺpec7]]="chyba",1,0)</f>
        <v>0</v>
      </c>
    </row>
    <row r="382" spans="1:9" x14ac:dyDescent="0.25">
      <c r="A382" s="178"/>
      <c r="B382" s="169"/>
      <c r="C382" s="169"/>
      <c r="D382" s="179"/>
      <c r="E382" s="169"/>
      <c r="F382" s="180"/>
      <c r="G382" s="169" t="str">
        <f t="shared" si="11"/>
        <v/>
      </c>
      <c r="H382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82" s="169">
        <f>IF(Tabuľka1[[#This Row],[Stĺpec7]]="chyba",1,0)</f>
        <v>0</v>
      </c>
    </row>
    <row r="383" spans="1:9" x14ac:dyDescent="0.25">
      <c r="A383" s="178"/>
      <c r="B383" s="169"/>
      <c r="C383" s="169"/>
      <c r="D383" s="179"/>
      <c r="E383" s="169"/>
      <c r="F383" s="180"/>
      <c r="G383" s="169" t="str">
        <f t="shared" si="11"/>
        <v/>
      </c>
      <c r="H383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83" s="169">
        <f>IF(Tabuľka1[[#This Row],[Stĺpec7]]="chyba",1,0)</f>
        <v>0</v>
      </c>
    </row>
    <row r="384" spans="1:9" x14ac:dyDescent="0.25">
      <c r="A384" s="178"/>
      <c r="B384" s="169"/>
      <c r="C384" s="169"/>
      <c r="D384" s="179"/>
      <c r="E384" s="169"/>
      <c r="F384" s="180"/>
      <c r="G384" s="169" t="str">
        <f t="shared" si="11"/>
        <v/>
      </c>
      <c r="H384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84" s="169">
        <f>IF(Tabuľka1[[#This Row],[Stĺpec7]]="chyba",1,0)</f>
        <v>0</v>
      </c>
    </row>
    <row r="385" spans="1:9" x14ac:dyDescent="0.25">
      <c r="A385" s="178"/>
      <c r="B385" s="169"/>
      <c r="C385" s="169"/>
      <c r="D385" s="179"/>
      <c r="E385" s="169"/>
      <c r="F385" s="180"/>
      <c r="G385" s="169" t="str">
        <f t="shared" si="11"/>
        <v/>
      </c>
      <c r="H385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85" s="169">
        <f>IF(Tabuľka1[[#This Row],[Stĺpec7]]="chyba",1,0)</f>
        <v>0</v>
      </c>
    </row>
    <row r="386" spans="1:9" x14ac:dyDescent="0.25">
      <c r="A386" s="178"/>
      <c r="B386" s="169"/>
      <c r="C386" s="169"/>
      <c r="D386" s="179"/>
      <c r="E386" s="169"/>
      <c r="F386" s="180"/>
      <c r="G386" s="169" t="str">
        <f t="shared" si="11"/>
        <v/>
      </c>
      <c r="H386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86" s="169">
        <f>IF(Tabuľka1[[#This Row],[Stĺpec7]]="chyba",1,0)</f>
        <v>0</v>
      </c>
    </row>
    <row r="387" spans="1:9" x14ac:dyDescent="0.25">
      <c r="A387" s="178"/>
      <c r="B387" s="169"/>
      <c r="C387" s="169"/>
      <c r="D387" s="179"/>
      <c r="E387" s="169"/>
      <c r="F387" s="180"/>
      <c r="G387" s="169" t="str">
        <f t="shared" si="11"/>
        <v/>
      </c>
      <c r="H38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87" s="169">
        <f>IF(Tabuľka1[[#This Row],[Stĺpec7]]="chyba",1,0)</f>
        <v>0</v>
      </c>
    </row>
    <row r="388" spans="1:9" x14ac:dyDescent="0.25">
      <c r="A388" s="178"/>
      <c r="B388" s="169"/>
      <c r="C388" s="169"/>
      <c r="D388" s="179"/>
      <c r="E388" s="169"/>
      <c r="F388" s="180"/>
      <c r="G388" s="169" t="str">
        <f t="shared" si="11"/>
        <v/>
      </c>
      <c r="H388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88" s="169">
        <f>IF(Tabuľka1[[#This Row],[Stĺpec7]]="chyba",1,0)</f>
        <v>0</v>
      </c>
    </row>
    <row r="389" spans="1:9" x14ac:dyDescent="0.25">
      <c r="A389" s="178"/>
      <c r="B389" s="169"/>
      <c r="C389" s="169"/>
      <c r="D389" s="179"/>
      <c r="E389" s="169"/>
      <c r="F389" s="180"/>
      <c r="G389" s="169" t="str">
        <f t="shared" si="11"/>
        <v/>
      </c>
      <c r="H389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89" s="169">
        <f>IF(Tabuľka1[[#This Row],[Stĺpec7]]="chyba",1,0)</f>
        <v>0</v>
      </c>
    </row>
    <row r="390" spans="1:9" x14ac:dyDescent="0.25">
      <c r="A390" s="178"/>
      <c r="B390" s="169"/>
      <c r="C390" s="169"/>
      <c r="D390" s="179"/>
      <c r="E390" s="169"/>
      <c r="F390" s="180"/>
      <c r="G390" s="169" t="str">
        <f t="shared" si="11"/>
        <v/>
      </c>
      <c r="H390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90" s="169">
        <f>IF(Tabuľka1[[#This Row],[Stĺpec7]]="chyba",1,0)</f>
        <v>0</v>
      </c>
    </row>
    <row r="391" spans="1:9" x14ac:dyDescent="0.25">
      <c r="A391" s="178"/>
      <c r="B391" s="169"/>
      <c r="C391" s="169"/>
      <c r="D391" s="179"/>
      <c r="E391" s="169"/>
      <c r="F391" s="180"/>
      <c r="G391" s="169" t="str">
        <f t="shared" si="11"/>
        <v/>
      </c>
      <c r="H391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91" s="169">
        <f>IF(Tabuľka1[[#This Row],[Stĺpec7]]="chyba",1,0)</f>
        <v>0</v>
      </c>
    </row>
    <row r="392" spans="1:9" x14ac:dyDescent="0.25">
      <c r="A392" s="178"/>
      <c r="B392" s="169"/>
      <c r="C392" s="169"/>
      <c r="D392" s="179"/>
      <c r="E392" s="169"/>
      <c r="F392" s="180"/>
      <c r="G392" s="169" t="str">
        <f t="shared" si="11"/>
        <v/>
      </c>
      <c r="H392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92" s="169">
        <f>IF(Tabuľka1[[#This Row],[Stĺpec7]]="chyba",1,0)</f>
        <v>0</v>
      </c>
    </row>
    <row r="393" spans="1:9" x14ac:dyDescent="0.25">
      <c r="A393" s="178"/>
      <c r="B393" s="169"/>
      <c r="C393" s="169"/>
      <c r="D393" s="179"/>
      <c r="E393" s="169"/>
      <c r="F393" s="180"/>
      <c r="G393" s="169" t="str">
        <f t="shared" si="11"/>
        <v/>
      </c>
      <c r="H393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93" s="169">
        <f>IF(Tabuľka1[[#This Row],[Stĺpec7]]="chyba",1,0)</f>
        <v>0</v>
      </c>
    </row>
    <row r="394" spans="1:9" x14ac:dyDescent="0.25">
      <c r="A394" s="178"/>
      <c r="B394" s="169"/>
      <c r="C394" s="169"/>
      <c r="D394" s="179"/>
      <c r="E394" s="169"/>
      <c r="F394" s="180"/>
      <c r="G394" s="169" t="str">
        <f t="shared" si="11"/>
        <v/>
      </c>
      <c r="H394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94" s="169">
        <f>IF(Tabuľka1[[#This Row],[Stĺpec7]]="chyba",1,0)</f>
        <v>0</v>
      </c>
    </row>
    <row r="395" spans="1:9" x14ac:dyDescent="0.25">
      <c r="A395" s="178"/>
      <c r="B395" s="169"/>
      <c r="C395" s="169"/>
      <c r="D395" s="179"/>
      <c r="E395" s="169"/>
      <c r="F395" s="180"/>
      <c r="G395" s="169" t="str">
        <f t="shared" si="11"/>
        <v/>
      </c>
      <c r="H395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95" s="169">
        <f>IF(Tabuľka1[[#This Row],[Stĺpec7]]="chyba",1,0)</f>
        <v>0</v>
      </c>
    </row>
    <row r="396" spans="1:9" x14ac:dyDescent="0.25">
      <c r="A396" s="178"/>
      <c r="B396" s="169"/>
      <c r="C396" s="169"/>
      <c r="D396" s="179"/>
      <c r="E396" s="169"/>
      <c r="F396" s="180"/>
      <c r="G396" s="169" t="str">
        <f t="shared" si="11"/>
        <v/>
      </c>
      <c r="H396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96" s="169">
        <f>IF(Tabuľka1[[#This Row],[Stĺpec7]]="chyba",1,0)</f>
        <v>0</v>
      </c>
    </row>
    <row r="397" spans="1:9" x14ac:dyDescent="0.25">
      <c r="A397" s="178"/>
      <c r="B397" s="169"/>
      <c r="C397" s="169"/>
      <c r="D397" s="179"/>
      <c r="E397" s="169"/>
      <c r="F397" s="180"/>
      <c r="G397" s="169" t="str">
        <f t="shared" si="11"/>
        <v/>
      </c>
      <c r="H39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97" s="169">
        <f>IF(Tabuľka1[[#This Row],[Stĺpec7]]="chyba",1,0)</f>
        <v>0</v>
      </c>
    </row>
    <row r="398" spans="1:9" x14ac:dyDescent="0.25">
      <c r="A398" s="178"/>
      <c r="B398" s="169"/>
      <c r="C398" s="169"/>
      <c r="D398" s="179"/>
      <c r="E398" s="169"/>
      <c r="F398" s="180"/>
      <c r="G398" s="169" t="str">
        <f t="shared" si="11"/>
        <v/>
      </c>
      <c r="H398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98" s="169">
        <f>IF(Tabuľka1[[#This Row],[Stĺpec7]]="chyba",1,0)</f>
        <v>0</v>
      </c>
    </row>
    <row r="399" spans="1:9" x14ac:dyDescent="0.25">
      <c r="A399" s="178"/>
      <c r="B399" s="169"/>
      <c r="C399" s="169"/>
      <c r="D399" s="179"/>
      <c r="E399" s="169"/>
      <c r="F399" s="180"/>
      <c r="G399" s="169" t="str">
        <f t="shared" si="11"/>
        <v/>
      </c>
      <c r="H399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99" s="169">
        <f>IF(Tabuľka1[[#This Row],[Stĺpec7]]="chyba",1,0)</f>
        <v>0</v>
      </c>
    </row>
    <row r="400" spans="1:9" x14ac:dyDescent="0.25">
      <c r="A400" s="178"/>
      <c r="B400" s="169"/>
      <c r="C400" s="169"/>
      <c r="D400" s="179"/>
      <c r="E400" s="169"/>
      <c r="F400" s="180"/>
      <c r="G400" s="169" t="str">
        <f t="shared" si="11"/>
        <v/>
      </c>
      <c r="H400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00" s="169">
        <f>IF(Tabuľka1[[#This Row],[Stĺpec7]]="chyba",1,0)</f>
        <v>0</v>
      </c>
    </row>
    <row r="401" spans="1:9" x14ac:dyDescent="0.25">
      <c r="A401" s="178"/>
      <c r="B401" s="169"/>
      <c r="C401" s="169"/>
      <c r="D401" s="179"/>
      <c r="E401" s="169"/>
      <c r="F401" s="180"/>
      <c r="G401" s="169" t="str">
        <f t="shared" si="11"/>
        <v/>
      </c>
      <c r="H401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01" s="169">
        <f>IF(Tabuľka1[[#This Row],[Stĺpec7]]="chyba",1,0)</f>
        <v>0</v>
      </c>
    </row>
    <row r="402" spans="1:9" x14ac:dyDescent="0.25">
      <c r="A402" s="178"/>
      <c r="B402" s="169"/>
      <c r="C402" s="169"/>
      <c r="D402" s="179"/>
      <c r="E402" s="169"/>
      <c r="F402" s="180"/>
      <c r="G402" s="169" t="str">
        <f t="shared" si="11"/>
        <v/>
      </c>
      <c r="H402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02" s="169">
        <f>IF(Tabuľka1[[#This Row],[Stĺpec7]]="chyba",1,0)</f>
        <v>0</v>
      </c>
    </row>
    <row r="403" spans="1:9" x14ac:dyDescent="0.25">
      <c r="A403" s="178"/>
      <c r="B403" s="169"/>
      <c r="C403" s="169"/>
      <c r="D403" s="179"/>
      <c r="E403" s="169"/>
      <c r="F403" s="180"/>
      <c r="G403" s="169" t="str">
        <f t="shared" si="11"/>
        <v/>
      </c>
      <c r="H403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03" s="169">
        <f>IF(Tabuľka1[[#This Row],[Stĺpec7]]="chyba",1,0)</f>
        <v>0</v>
      </c>
    </row>
    <row r="404" spans="1:9" x14ac:dyDescent="0.25">
      <c r="A404" s="178"/>
      <c r="B404" s="169"/>
      <c r="C404" s="169"/>
      <c r="D404" s="179"/>
      <c r="E404" s="169"/>
      <c r="F404" s="180"/>
      <c r="G404" s="169" t="str">
        <f t="shared" si="11"/>
        <v/>
      </c>
      <c r="H404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04" s="169">
        <f>IF(Tabuľka1[[#This Row],[Stĺpec7]]="chyba",1,0)</f>
        <v>0</v>
      </c>
    </row>
    <row r="405" spans="1:9" x14ac:dyDescent="0.25">
      <c r="A405" s="178"/>
      <c r="B405" s="169"/>
      <c r="C405" s="169"/>
      <c r="D405" s="179"/>
      <c r="E405" s="169"/>
      <c r="F405" s="180"/>
      <c r="G405" s="169" t="str">
        <f t="shared" si="11"/>
        <v/>
      </c>
      <c r="H405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05" s="169">
        <f>IF(Tabuľka1[[#This Row],[Stĺpec7]]="chyba",1,0)</f>
        <v>0</v>
      </c>
    </row>
    <row r="406" spans="1:9" x14ac:dyDescent="0.25">
      <c r="A406" s="178"/>
      <c r="B406" s="169"/>
      <c r="C406" s="169"/>
      <c r="D406" s="179"/>
      <c r="E406" s="169"/>
      <c r="F406" s="180"/>
      <c r="G406" s="169" t="str">
        <f t="shared" si="11"/>
        <v/>
      </c>
      <c r="H406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06" s="169">
        <f>IF(Tabuľka1[[#This Row],[Stĺpec7]]="chyba",1,0)</f>
        <v>0</v>
      </c>
    </row>
    <row r="407" spans="1:9" x14ac:dyDescent="0.25">
      <c r="A407" s="178"/>
      <c r="B407" s="169"/>
      <c r="C407" s="169"/>
      <c r="D407" s="179"/>
      <c r="E407" s="169"/>
      <c r="F407" s="180"/>
      <c r="G407" s="169" t="str">
        <f t="shared" si="11"/>
        <v/>
      </c>
      <c r="H40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07" s="169">
        <f>IF(Tabuľka1[[#This Row],[Stĺpec7]]="chyba",1,0)</f>
        <v>0</v>
      </c>
    </row>
    <row r="408" spans="1:9" x14ac:dyDescent="0.25">
      <c r="A408" s="178"/>
      <c r="B408" s="169"/>
      <c r="C408" s="169"/>
      <c r="D408" s="179"/>
      <c r="E408" s="169"/>
      <c r="F408" s="180"/>
      <c r="G408" s="169" t="str">
        <f t="shared" si="11"/>
        <v/>
      </c>
      <c r="H408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08" s="169">
        <f>IF(Tabuľka1[[#This Row],[Stĺpec7]]="chyba",1,0)</f>
        <v>0</v>
      </c>
    </row>
    <row r="409" spans="1:9" x14ac:dyDescent="0.25">
      <c r="A409" s="178"/>
      <c r="B409" s="169"/>
      <c r="C409" s="169"/>
      <c r="D409" s="179"/>
      <c r="E409" s="169"/>
      <c r="F409" s="180"/>
      <c r="G409" s="169" t="str">
        <f t="shared" si="11"/>
        <v/>
      </c>
      <c r="H409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09" s="169">
        <f>IF(Tabuľka1[[#This Row],[Stĺpec7]]="chyba",1,0)</f>
        <v>0</v>
      </c>
    </row>
    <row r="410" spans="1:9" x14ac:dyDescent="0.25">
      <c r="A410" s="178"/>
      <c r="B410" s="169"/>
      <c r="C410" s="169"/>
      <c r="D410" s="179"/>
      <c r="E410" s="169"/>
      <c r="F410" s="180"/>
      <c r="G410" s="169" t="str">
        <f t="shared" si="11"/>
        <v/>
      </c>
      <c r="H410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10" s="169">
        <f>IF(Tabuľka1[[#This Row],[Stĺpec7]]="chyba",1,0)</f>
        <v>0</v>
      </c>
    </row>
    <row r="411" spans="1:9" x14ac:dyDescent="0.25">
      <c r="A411" s="178"/>
      <c r="B411" s="169"/>
      <c r="C411" s="169"/>
      <c r="D411" s="179"/>
      <c r="E411" s="169"/>
      <c r="F411" s="180"/>
      <c r="G411" s="169" t="str">
        <f t="shared" si="11"/>
        <v/>
      </c>
      <c r="H411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11" s="169">
        <f>IF(Tabuľka1[[#This Row],[Stĺpec7]]="chyba",1,0)</f>
        <v>0</v>
      </c>
    </row>
    <row r="412" spans="1:9" x14ac:dyDescent="0.25">
      <c r="A412" s="178"/>
      <c r="B412" s="169"/>
      <c r="C412" s="169"/>
      <c r="D412" s="179"/>
      <c r="E412" s="169"/>
      <c r="F412" s="180"/>
      <c r="G412" s="169" t="str">
        <f t="shared" si="11"/>
        <v/>
      </c>
      <c r="H412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12" s="169">
        <f>IF(Tabuľka1[[#This Row],[Stĺpec7]]="chyba",1,0)</f>
        <v>0</v>
      </c>
    </row>
    <row r="413" spans="1:9" x14ac:dyDescent="0.25">
      <c r="A413" s="178"/>
      <c r="B413" s="169"/>
      <c r="C413" s="169"/>
      <c r="D413" s="179"/>
      <c r="E413" s="169"/>
      <c r="F413" s="180"/>
      <c r="G413" s="169" t="str">
        <f t="shared" si="11"/>
        <v/>
      </c>
      <c r="H413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13" s="169">
        <f>IF(Tabuľka1[[#This Row],[Stĺpec7]]="chyba",1,0)</f>
        <v>0</v>
      </c>
    </row>
    <row r="414" spans="1:9" x14ac:dyDescent="0.25">
      <c r="A414" s="178"/>
      <c r="B414" s="169"/>
      <c r="C414" s="169"/>
      <c r="D414" s="179"/>
      <c r="E414" s="169"/>
      <c r="F414" s="180"/>
      <c r="G414" s="169" t="str">
        <f t="shared" si="11"/>
        <v/>
      </c>
      <c r="H414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14" s="169">
        <f>IF(Tabuľka1[[#This Row],[Stĺpec7]]="chyba",1,0)</f>
        <v>0</v>
      </c>
    </row>
    <row r="415" spans="1:9" x14ac:dyDescent="0.25">
      <c r="A415" s="178"/>
      <c r="B415" s="169"/>
      <c r="C415" s="169"/>
      <c r="D415" s="179"/>
      <c r="E415" s="169"/>
      <c r="F415" s="180"/>
      <c r="G415" s="169" t="str">
        <f t="shared" si="11"/>
        <v/>
      </c>
      <c r="H415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15" s="169">
        <f>IF(Tabuľka1[[#This Row],[Stĺpec7]]="chyba",1,0)</f>
        <v>0</v>
      </c>
    </row>
    <row r="416" spans="1:9" x14ac:dyDescent="0.25">
      <c r="A416" s="178"/>
      <c r="B416" s="169"/>
      <c r="C416" s="169"/>
      <c r="D416" s="179"/>
      <c r="E416" s="169"/>
      <c r="F416" s="180"/>
      <c r="G416" s="169" t="str">
        <f t="shared" si="11"/>
        <v/>
      </c>
      <c r="H416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16" s="169">
        <f>IF(Tabuľka1[[#This Row],[Stĺpec7]]="chyba",1,0)</f>
        <v>0</v>
      </c>
    </row>
    <row r="417" spans="1:9" x14ac:dyDescent="0.25">
      <c r="A417" s="178"/>
      <c r="B417" s="169"/>
      <c r="C417" s="169"/>
      <c r="D417" s="179"/>
      <c r="E417" s="169"/>
      <c r="F417" s="180"/>
      <c r="G417" s="169" t="str">
        <f t="shared" si="11"/>
        <v/>
      </c>
      <c r="H41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17" s="169">
        <f>IF(Tabuľka1[[#This Row],[Stĺpec7]]="chyba",1,0)</f>
        <v>0</v>
      </c>
    </row>
    <row r="418" spans="1:9" x14ac:dyDescent="0.25">
      <c r="A418" s="178"/>
      <c r="B418" s="169"/>
      <c r="C418" s="169"/>
      <c r="D418" s="179"/>
      <c r="E418" s="169"/>
      <c r="F418" s="180"/>
      <c r="G418" s="169" t="str">
        <f t="shared" si="11"/>
        <v/>
      </c>
      <c r="H418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18" s="169">
        <f>IF(Tabuľka1[[#This Row],[Stĺpec7]]="chyba",1,0)</f>
        <v>0</v>
      </c>
    </row>
    <row r="419" spans="1:9" x14ac:dyDescent="0.25">
      <c r="A419" s="178"/>
      <c r="B419" s="169"/>
      <c r="C419" s="169"/>
      <c r="D419" s="179"/>
      <c r="E419" s="169"/>
      <c r="F419" s="180"/>
      <c r="G419" s="169" t="str">
        <f t="shared" ref="G419:G482" si="12">IF($B$7=$N$37,"vyroba",IF($B$7=$N$38,"sluzby",IF($B$7=$N$39,"kombinacia","")))</f>
        <v/>
      </c>
      <c r="H419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19" s="169">
        <f>IF(Tabuľka1[[#This Row],[Stĺpec7]]="chyba",1,0)</f>
        <v>0</v>
      </c>
    </row>
    <row r="420" spans="1:9" x14ac:dyDescent="0.25">
      <c r="A420" s="178"/>
      <c r="B420" s="169"/>
      <c r="C420" s="169"/>
      <c r="D420" s="179"/>
      <c r="E420" s="169"/>
      <c r="F420" s="180"/>
      <c r="G420" s="169" t="str">
        <f t="shared" si="12"/>
        <v/>
      </c>
      <c r="H420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20" s="169">
        <f>IF(Tabuľka1[[#This Row],[Stĺpec7]]="chyba",1,0)</f>
        <v>0</v>
      </c>
    </row>
    <row r="421" spans="1:9" x14ac:dyDescent="0.25">
      <c r="A421" s="178"/>
      <c r="B421" s="169"/>
      <c r="C421" s="169"/>
      <c r="D421" s="179"/>
      <c r="E421" s="169"/>
      <c r="F421" s="180"/>
      <c r="G421" s="169" t="str">
        <f t="shared" si="12"/>
        <v/>
      </c>
      <c r="H421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21" s="169">
        <f>IF(Tabuľka1[[#This Row],[Stĺpec7]]="chyba",1,0)</f>
        <v>0</v>
      </c>
    </row>
    <row r="422" spans="1:9" x14ac:dyDescent="0.25">
      <c r="A422" s="178"/>
      <c r="B422" s="169"/>
      <c r="C422" s="169"/>
      <c r="D422" s="179"/>
      <c r="E422" s="169"/>
      <c r="F422" s="180"/>
      <c r="G422" s="169" t="str">
        <f t="shared" si="12"/>
        <v/>
      </c>
      <c r="H422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22" s="169">
        <f>IF(Tabuľka1[[#This Row],[Stĺpec7]]="chyba",1,0)</f>
        <v>0</v>
      </c>
    </row>
    <row r="423" spans="1:9" x14ac:dyDescent="0.25">
      <c r="A423" s="178"/>
      <c r="B423" s="169"/>
      <c r="C423" s="169"/>
      <c r="D423" s="179"/>
      <c r="E423" s="169"/>
      <c r="F423" s="180"/>
      <c r="G423" s="169" t="str">
        <f t="shared" si="12"/>
        <v/>
      </c>
      <c r="H423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23" s="169">
        <f>IF(Tabuľka1[[#This Row],[Stĺpec7]]="chyba",1,0)</f>
        <v>0</v>
      </c>
    </row>
    <row r="424" spans="1:9" x14ac:dyDescent="0.25">
      <c r="A424" s="178"/>
      <c r="B424" s="169"/>
      <c r="C424" s="169"/>
      <c r="D424" s="179"/>
      <c r="E424" s="169"/>
      <c r="F424" s="180"/>
      <c r="G424" s="169" t="str">
        <f t="shared" si="12"/>
        <v/>
      </c>
      <c r="H424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24" s="169">
        <f>IF(Tabuľka1[[#This Row],[Stĺpec7]]="chyba",1,0)</f>
        <v>0</v>
      </c>
    </row>
    <row r="425" spans="1:9" x14ac:dyDescent="0.25">
      <c r="A425" s="178"/>
      <c r="B425" s="169"/>
      <c r="C425" s="169"/>
      <c r="D425" s="179"/>
      <c r="E425" s="169"/>
      <c r="F425" s="180"/>
      <c r="G425" s="169" t="str">
        <f t="shared" si="12"/>
        <v/>
      </c>
      <c r="H425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25" s="169">
        <f>IF(Tabuľka1[[#This Row],[Stĺpec7]]="chyba",1,0)</f>
        <v>0</v>
      </c>
    </row>
    <row r="426" spans="1:9" x14ac:dyDescent="0.25">
      <c r="A426" s="178"/>
      <c r="B426" s="169"/>
      <c r="C426" s="169"/>
      <c r="D426" s="179"/>
      <c r="E426" s="169"/>
      <c r="F426" s="180"/>
      <c r="G426" s="169" t="str">
        <f t="shared" si="12"/>
        <v/>
      </c>
      <c r="H426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26" s="169">
        <f>IF(Tabuľka1[[#This Row],[Stĺpec7]]="chyba",1,0)</f>
        <v>0</v>
      </c>
    </row>
    <row r="427" spans="1:9" x14ac:dyDescent="0.25">
      <c r="A427" s="178"/>
      <c r="B427" s="169"/>
      <c r="C427" s="169"/>
      <c r="D427" s="179"/>
      <c r="E427" s="169"/>
      <c r="F427" s="180"/>
      <c r="G427" s="169" t="str">
        <f t="shared" si="12"/>
        <v/>
      </c>
      <c r="H42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27" s="169">
        <f>IF(Tabuľka1[[#This Row],[Stĺpec7]]="chyba",1,0)</f>
        <v>0</v>
      </c>
    </row>
    <row r="428" spans="1:9" x14ac:dyDescent="0.25">
      <c r="A428" s="178"/>
      <c r="B428" s="169"/>
      <c r="C428" s="169"/>
      <c r="D428" s="179"/>
      <c r="E428" s="169"/>
      <c r="F428" s="180"/>
      <c r="G428" s="169" t="str">
        <f t="shared" si="12"/>
        <v/>
      </c>
      <c r="H428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28" s="169">
        <f>IF(Tabuľka1[[#This Row],[Stĺpec7]]="chyba",1,0)</f>
        <v>0</v>
      </c>
    </row>
    <row r="429" spans="1:9" x14ac:dyDescent="0.25">
      <c r="A429" s="178"/>
      <c r="B429" s="169"/>
      <c r="C429" s="169"/>
      <c r="D429" s="179"/>
      <c r="E429" s="169"/>
      <c r="F429" s="180"/>
      <c r="G429" s="169" t="str">
        <f t="shared" si="12"/>
        <v/>
      </c>
      <c r="H429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29" s="169">
        <f>IF(Tabuľka1[[#This Row],[Stĺpec7]]="chyba",1,0)</f>
        <v>0</v>
      </c>
    </row>
    <row r="430" spans="1:9" x14ac:dyDescent="0.25">
      <c r="A430" s="178"/>
      <c r="B430" s="169"/>
      <c r="C430" s="169"/>
      <c r="D430" s="179"/>
      <c r="E430" s="169"/>
      <c r="F430" s="180"/>
      <c r="G430" s="169" t="str">
        <f t="shared" si="12"/>
        <v/>
      </c>
      <c r="H430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30" s="169">
        <f>IF(Tabuľka1[[#This Row],[Stĺpec7]]="chyba",1,0)</f>
        <v>0</v>
      </c>
    </row>
    <row r="431" spans="1:9" x14ac:dyDescent="0.25">
      <c r="A431" s="178"/>
      <c r="B431" s="169"/>
      <c r="C431" s="169"/>
      <c r="D431" s="179"/>
      <c r="E431" s="169"/>
      <c r="F431" s="180"/>
      <c r="G431" s="169" t="str">
        <f t="shared" si="12"/>
        <v/>
      </c>
      <c r="H431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31" s="169">
        <f>IF(Tabuľka1[[#This Row],[Stĺpec7]]="chyba",1,0)</f>
        <v>0</v>
      </c>
    </row>
    <row r="432" spans="1:9" x14ac:dyDescent="0.25">
      <c r="A432" s="178"/>
      <c r="B432" s="169"/>
      <c r="C432" s="169"/>
      <c r="D432" s="179"/>
      <c r="E432" s="169"/>
      <c r="F432" s="180"/>
      <c r="G432" s="169" t="str">
        <f t="shared" si="12"/>
        <v/>
      </c>
      <c r="H432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32" s="169">
        <f>IF(Tabuľka1[[#This Row],[Stĺpec7]]="chyba",1,0)</f>
        <v>0</v>
      </c>
    </row>
    <row r="433" spans="1:9" x14ac:dyDescent="0.25">
      <c r="A433" s="178"/>
      <c r="B433" s="169"/>
      <c r="C433" s="169"/>
      <c r="D433" s="179"/>
      <c r="E433" s="169"/>
      <c r="F433" s="180"/>
      <c r="G433" s="169" t="str">
        <f t="shared" si="12"/>
        <v/>
      </c>
      <c r="H433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33" s="169">
        <f>IF(Tabuľka1[[#This Row],[Stĺpec7]]="chyba",1,0)</f>
        <v>0</v>
      </c>
    </row>
    <row r="434" spans="1:9" x14ac:dyDescent="0.25">
      <c r="A434" s="178"/>
      <c r="B434" s="169"/>
      <c r="C434" s="169"/>
      <c r="D434" s="179"/>
      <c r="E434" s="169"/>
      <c r="F434" s="180"/>
      <c r="G434" s="169" t="str">
        <f t="shared" si="12"/>
        <v/>
      </c>
      <c r="H434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34" s="169">
        <f>IF(Tabuľka1[[#This Row],[Stĺpec7]]="chyba",1,0)</f>
        <v>0</v>
      </c>
    </row>
    <row r="435" spans="1:9" x14ac:dyDescent="0.25">
      <c r="A435" s="178"/>
      <c r="B435" s="169"/>
      <c r="C435" s="169"/>
      <c r="D435" s="179"/>
      <c r="E435" s="169"/>
      <c r="F435" s="180"/>
      <c r="G435" s="169" t="str">
        <f t="shared" si="12"/>
        <v/>
      </c>
      <c r="H435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35" s="169">
        <f>IF(Tabuľka1[[#This Row],[Stĺpec7]]="chyba",1,0)</f>
        <v>0</v>
      </c>
    </row>
    <row r="436" spans="1:9" x14ac:dyDescent="0.25">
      <c r="A436" s="178"/>
      <c r="B436" s="169"/>
      <c r="C436" s="169"/>
      <c r="D436" s="179"/>
      <c r="E436" s="169"/>
      <c r="F436" s="180"/>
      <c r="G436" s="169" t="str">
        <f t="shared" si="12"/>
        <v/>
      </c>
      <c r="H436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36" s="169">
        <f>IF(Tabuľka1[[#This Row],[Stĺpec7]]="chyba",1,0)</f>
        <v>0</v>
      </c>
    </row>
    <row r="437" spans="1:9" x14ac:dyDescent="0.25">
      <c r="A437" s="178"/>
      <c r="B437" s="169"/>
      <c r="C437" s="169"/>
      <c r="D437" s="179"/>
      <c r="E437" s="169"/>
      <c r="F437" s="180"/>
      <c r="G437" s="169" t="str">
        <f t="shared" si="12"/>
        <v/>
      </c>
      <c r="H43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37" s="169">
        <f>IF(Tabuľka1[[#This Row],[Stĺpec7]]="chyba",1,0)</f>
        <v>0</v>
      </c>
    </row>
    <row r="438" spans="1:9" x14ac:dyDescent="0.25">
      <c r="A438" s="178"/>
      <c r="B438" s="169"/>
      <c r="C438" s="169"/>
      <c r="D438" s="179"/>
      <c r="E438" s="169"/>
      <c r="F438" s="180"/>
      <c r="G438" s="169" t="str">
        <f t="shared" si="12"/>
        <v/>
      </c>
      <c r="H438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38" s="169">
        <f>IF(Tabuľka1[[#This Row],[Stĺpec7]]="chyba",1,0)</f>
        <v>0</v>
      </c>
    </row>
    <row r="439" spans="1:9" x14ac:dyDescent="0.25">
      <c r="A439" s="178"/>
      <c r="B439" s="169"/>
      <c r="C439" s="169"/>
      <c r="D439" s="179"/>
      <c r="E439" s="169"/>
      <c r="F439" s="180"/>
      <c r="G439" s="169" t="str">
        <f t="shared" si="12"/>
        <v/>
      </c>
      <c r="H439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39" s="169">
        <f>IF(Tabuľka1[[#This Row],[Stĺpec7]]="chyba",1,0)</f>
        <v>0</v>
      </c>
    </row>
    <row r="440" spans="1:9" x14ac:dyDescent="0.25">
      <c r="A440" s="178"/>
      <c r="B440" s="169"/>
      <c r="C440" s="169"/>
      <c r="D440" s="179"/>
      <c r="E440" s="169"/>
      <c r="F440" s="180"/>
      <c r="G440" s="169" t="str">
        <f t="shared" si="12"/>
        <v/>
      </c>
      <c r="H440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40" s="169">
        <f>IF(Tabuľka1[[#This Row],[Stĺpec7]]="chyba",1,0)</f>
        <v>0</v>
      </c>
    </row>
    <row r="441" spans="1:9" x14ac:dyDescent="0.25">
      <c r="A441" s="178"/>
      <c r="B441" s="169"/>
      <c r="C441" s="169"/>
      <c r="D441" s="179"/>
      <c r="E441" s="169"/>
      <c r="F441" s="180"/>
      <c r="G441" s="169" t="str">
        <f t="shared" si="12"/>
        <v/>
      </c>
      <c r="H441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41" s="169">
        <f>IF(Tabuľka1[[#This Row],[Stĺpec7]]="chyba",1,0)</f>
        <v>0</v>
      </c>
    </row>
    <row r="442" spans="1:9" x14ac:dyDescent="0.25">
      <c r="A442" s="178"/>
      <c r="B442" s="169"/>
      <c r="C442" s="169"/>
      <c r="D442" s="179"/>
      <c r="E442" s="169"/>
      <c r="F442" s="180"/>
      <c r="G442" s="169" t="str">
        <f t="shared" si="12"/>
        <v/>
      </c>
      <c r="H442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42" s="169">
        <f>IF(Tabuľka1[[#This Row],[Stĺpec7]]="chyba",1,0)</f>
        <v>0</v>
      </c>
    </row>
    <row r="443" spans="1:9" x14ac:dyDescent="0.25">
      <c r="A443" s="178"/>
      <c r="B443" s="169"/>
      <c r="C443" s="169"/>
      <c r="D443" s="179"/>
      <c r="E443" s="169"/>
      <c r="F443" s="180"/>
      <c r="G443" s="169" t="str">
        <f t="shared" si="12"/>
        <v/>
      </c>
      <c r="H443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43" s="169">
        <f>IF(Tabuľka1[[#This Row],[Stĺpec7]]="chyba",1,0)</f>
        <v>0</v>
      </c>
    </row>
    <row r="444" spans="1:9" x14ac:dyDescent="0.25">
      <c r="A444" s="178"/>
      <c r="B444" s="169"/>
      <c r="C444" s="169"/>
      <c r="D444" s="179"/>
      <c r="E444" s="169"/>
      <c r="F444" s="180"/>
      <c r="G444" s="169" t="str">
        <f t="shared" si="12"/>
        <v/>
      </c>
      <c r="H444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44" s="169">
        <f>IF(Tabuľka1[[#This Row],[Stĺpec7]]="chyba",1,0)</f>
        <v>0</v>
      </c>
    </row>
    <row r="445" spans="1:9" x14ac:dyDescent="0.25">
      <c r="A445" s="178"/>
      <c r="B445" s="169"/>
      <c r="C445" s="169"/>
      <c r="D445" s="179"/>
      <c r="E445" s="169"/>
      <c r="F445" s="180"/>
      <c r="G445" s="169" t="str">
        <f t="shared" si="12"/>
        <v/>
      </c>
      <c r="H445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45" s="169">
        <f>IF(Tabuľka1[[#This Row],[Stĺpec7]]="chyba",1,0)</f>
        <v>0</v>
      </c>
    </row>
    <row r="446" spans="1:9" x14ac:dyDescent="0.25">
      <c r="A446" s="178"/>
      <c r="B446" s="169"/>
      <c r="C446" s="169"/>
      <c r="D446" s="179"/>
      <c r="E446" s="169"/>
      <c r="F446" s="180"/>
      <c r="G446" s="169" t="str">
        <f t="shared" si="12"/>
        <v/>
      </c>
      <c r="H446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46" s="169">
        <f>IF(Tabuľka1[[#This Row],[Stĺpec7]]="chyba",1,0)</f>
        <v>0</v>
      </c>
    </row>
    <row r="447" spans="1:9" x14ac:dyDescent="0.25">
      <c r="A447" s="178"/>
      <c r="B447" s="169"/>
      <c r="C447" s="169"/>
      <c r="D447" s="179"/>
      <c r="E447" s="169"/>
      <c r="F447" s="180"/>
      <c r="G447" s="169" t="str">
        <f t="shared" si="12"/>
        <v/>
      </c>
      <c r="H44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47" s="169">
        <f>IF(Tabuľka1[[#This Row],[Stĺpec7]]="chyba",1,0)</f>
        <v>0</v>
      </c>
    </row>
    <row r="448" spans="1:9" x14ac:dyDescent="0.25">
      <c r="A448" s="178"/>
      <c r="B448" s="169"/>
      <c r="C448" s="169"/>
      <c r="D448" s="179"/>
      <c r="E448" s="169"/>
      <c r="F448" s="180"/>
      <c r="G448" s="169" t="str">
        <f t="shared" si="12"/>
        <v/>
      </c>
      <c r="H448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48" s="169">
        <f>IF(Tabuľka1[[#This Row],[Stĺpec7]]="chyba",1,0)</f>
        <v>0</v>
      </c>
    </row>
    <row r="449" spans="1:9" x14ac:dyDescent="0.25">
      <c r="A449" s="178"/>
      <c r="B449" s="169"/>
      <c r="C449" s="169"/>
      <c r="D449" s="179"/>
      <c r="E449" s="169"/>
      <c r="F449" s="180"/>
      <c r="G449" s="169" t="str">
        <f t="shared" si="12"/>
        <v/>
      </c>
      <c r="H449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49" s="169">
        <f>IF(Tabuľka1[[#This Row],[Stĺpec7]]="chyba",1,0)</f>
        <v>0</v>
      </c>
    </row>
    <row r="450" spans="1:9" x14ac:dyDescent="0.25">
      <c r="A450" s="178"/>
      <c r="B450" s="169"/>
      <c r="C450" s="169"/>
      <c r="D450" s="179"/>
      <c r="E450" s="169"/>
      <c r="F450" s="180"/>
      <c r="G450" s="169" t="str">
        <f t="shared" si="12"/>
        <v/>
      </c>
      <c r="H450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50" s="169">
        <f>IF(Tabuľka1[[#This Row],[Stĺpec7]]="chyba",1,0)</f>
        <v>0</v>
      </c>
    </row>
    <row r="451" spans="1:9" x14ac:dyDescent="0.25">
      <c r="A451" s="178"/>
      <c r="B451" s="169"/>
      <c r="C451" s="169"/>
      <c r="D451" s="179"/>
      <c r="E451" s="169"/>
      <c r="F451" s="180"/>
      <c r="G451" s="169" t="str">
        <f t="shared" si="12"/>
        <v/>
      </c>
      <c r="H451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51" s="169">
        <f>IF(Tabuľka1[[#This Row],[Stĺpec7]]="chyba",1,0)</f>
        <v>0</v>
      </c>
    </row>
    <row r="452" spans="1:9" x14ac:dyDescent="0.25">
      <c r="A452" s="178"/>
      <c r="B452" s="169"/>
      <c r="C452" s="169"/>
      <c r="D452" s="179"/>
      <c r="E452" s="169"/>
      <c r="F452" s="180"/>
      <c r="G452" s="169" t="str">
        <f t="shared" si="12"/>
        <v/>
      </c>
      <c r="H452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52" s="169">
        <f>IF(Tabuľka1[[#This Row],[Stĺpec7]]="chyba",1,0)</f>
        <v>0</v>
      </c>
    </row>
    <row r="453" spans="1:9" x14ac:dyDescent="0.25">
      <c r="A453" s="178"/>
      <c r="B453" s="169"/>
      <c r="C453" s="169"/>
      <c r="D453" s="179"/>
      <c r="E453" s="169"/>
      <c r="F453" s="180"/>
      <c r="G453" s="169" t="str">
        <f t="shared" si="12"/>
        <v/>
      </c>
      <c r="H453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53" s="169">
        <f>IF(Tabuľka1[[#This Row],[Stĺpec7]]="chyba",1,0)</f>
        <v>0</v>
      </c>
    </row>
    <row r="454" spans="1:9" x14ac:dyDescent="0.25">
      <c r="A454" s="178"/>
      <c r="B454" s="169"/>
      <c r="C454" s="169"/>
      <c r="D454" s="179"/>
      <c r="E454" s="169"/>
      <c r="F454" s="180"/>
      <c r="G454" s="169" t="str">
        <f t="shared" si="12"/>
        <v/>
      </c>
      <c r="H454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54" s="169">
        <f>IF(Tabuľka1[[#This Row],[Stĺpec7]]="chyba",1,0)</f>
        <v>0</v>
      </c>
    </row>
    <row r="455" spans="1:9" x14ac:dyDescent="0.25">
      <c r="A455" s="178"/>
      <c r="B455" s="169"/>
      <c r="C455" s="169"/>
      <c r="D455" s="179"/>
      <c r="E455" s="169"/>
      <c r="F455" s="180"/>
      <c r="G455" s="169" t="str">
        <f t="shared" si="12"/>
        <v/>
      </c>
      <c r="H455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55" s="169">
        <f>IF(Tabuľka1[[#This Row],[Stĺpec7]]="chyba",1,0)</f>
        <v>0</v>
      </c>
    </row>
    <row r="456" spans="1:9" x14ac:dyDescent="0.25">
      <c r="A456" s="178"/>
      <c r="B456" s="169"/>
      <c r="C456" s="169"/>
      <c r="D456" s="179"/>
      <c r="E456" s="169"/>
      <c r="F456" s="180"/>
      <c r="G456" s="169" t="str">
        <f t="shared" si="12"/>
        <v/>
      </c>
      <c r="H456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56" s="169">
        <f>IF(Tabuľka1[[#This Row],[Stĺpec7]]="chyba",1,0)</f>
        <v>0</v>
      </c>
    </row>
    <row r="457" spans="1:9" x14ac:dyDescent="0.25">
      <c r="A457" s="178"/>
      <c r="B457" s="169"/>
      <c r="C457" s="169"/>
      <c r="D457" s="179"/>
      <c r="E457" s="169"/>
      <c r="F457" s="180"/>
      <c r="G457" s="169" t="str">
        <f t="shared" si="12"/>
        <v/>
      </c>
      <c r="H45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57" s="169">
        <f>IF(Tabuľka1[[#This Row],[Stĺpec7]]="chyba",1,0)</f>
        <v>0</v>
      </c>
    </row>
    <row r="458" spans="1:9" x14ac:dyDescent="0.25">
      <c r="A458" s="178"/>
      <c r="B458" s="169"/>
      <c r="C458" s="169"/>
      <c r="D458" s="179"/>
      <c r="E458" s="169"/>
      <c r="F458" s="180"/>
      <c r="G458" s="169" t="str">
        <f t="shared" si="12"/>
        <v/>
      </c>
      <c r="H458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58" s="169">
        <f>IF(Tabuľka1[[#This Row],[Stĺpec7]]="chyba",1,0)</f>
        <v>0</v>
      </c>
    </row>
    <row r="459" spans="1:9" x14ac:dyDescent="0.25">
      <c r="A459" s="178"/>
      <c r="B459" s="169"/>
      <c r="C459" s="169"/>
      <c r="D459" s="179"/>
      <c r="E459" s="169"/>
      <c r="F459" s="180"/>
      <c r="G459" s="169" t="str">
        <f t="shared" si="12"/>
        <v/>
      </c>
      <c r="H459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59" s="169">
        <f>IF(Tabuľka1[[#This Row],[Stĺpec7]]="chyba",1,0)</f>
        <v>0</v>
      </c>
    </row>
    <row r="460" spans="1:9" x14ac:dyDescent="0.25">
      <c r="A460" s="178"/>
      <c r="B460" s="169"/>
      <c r="C460" s="169"/>
      <c r="D460" s="179"/>
      <c r="E460" s="169"/>
      <c r="F460" s="180"/>
      <c r="G460" s="169" t="str">
        <f t="shared" si="12"/>
        <v/>
      </c>
      <c r="H460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60" s="169">
        <f>IF(Tabuľka1[[#This Row],[Stĺpec7]]="chyba",1,0)</f>
        <v>0</v>
      </c>
    </row>
    <row r="461" spans="1:9" x14ac:dyDescent="0.25">
      <c r="A461" s="178"/>
      <c r="B461" s="169"/>
      <c r="C461" s="169"/>
      <c r="D461" s="179"/>
      <c r="E461" s="169"/>
      <c r="F461" s="180"/>
      <c r="G461" s="169" t="str">
        <f t="shared" si="12"/>
        <v/>
      </c>
      <c r="H461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61" s="169">
        <f>IF(Tabuľka1[[#This Row],[Stĺpec7]]="chyba",1,0)</f>
        <v>0</v>
      </c>
    </row>
    <row r="462" spans="1:9" x14ac:dyDescent="0.25">
      <c r="A462" s="178"/>
      <c r="B462" s="169"/>
      <c r="C462" s="169"/>
      <c r="D462" s="179"/>
      <c r="E462" s="169"/>
      <c r="F462" s="180"/>
      <c r="G462" s="169" t="str">
        <f t="shared" si="12"/>
        <v/>
      </c>
      <c r="H462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62" s="169">
        <f>IF(Tabuľka1[[#This Row],[Stĺpec7]]="chyba",1,0)</f>
        <v>0</v>
      </c>
    </row>
    <row r="463" spans="1:9" x14ac:dyDescent="0.25">
      <c r="A463" s="178"/>
      <c r="B463" s="169"/>
      <c r="C463" s="169"/>
      <c r="D463" s="179"/>
      <c r="E463" s="169"/>
      <c r="F463" s="180"/>
      <c r="G463" s="169" t="str">
        <f t="shared" si="12"/>
        <v/>
      </c>
      <c r="H463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63" s="169">
        <f>IF(Tabuľka1[[#This Row],[Stĺpec7]]="chyba",1,0)</f>
        <v>0</v>
      </c>
    </row>
    <row r="464" spans="1:9" x14ac:dyDescent="0.25">
      <c r="A464" s="178"/>
      <c r="B464" s="169"/>
      <c r="C464" s="169"/>
      <c r="D464" s="179"/>
      <c r="E464" s="169"/>
      <c r="F464" s="180"/>
      <c r="G464" s="169" t="str">
        <f t="shared" si="12"/>
        <v/>
      </c>
      <c r="H464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64" s="169">
        <f>IF(Tabuľka1[[#This Row],[Stĺpec7]]="chyba",1,0)</f>
        <v>0</v>
      </c>
    </row>
    <row r="465" spans="1:9" x14ac:dyDescent="0.25">
      <c r="A465" s="178"/>
      <c r="B465" s="169"/>
      <c r="C465" s="169"/>
      <c r="D465" s="179"/>
      <c r="E465" s="169"/>
      <c r="F465" s="180"/>
      <c r="G465" s="169" t="str">
        <f t="shared" si="12"/>
        <v/>
      </c>
      <c r="H465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65" s="169">
        <f>IF(Tabuľka1[[#This Row],[Stĺpec7]]="chyba",1,0)</f>
        <v>0</v>
      </c>
    </row>
    <row r="466" spans="1:9" x14ac:dyDescent="0.25">
      <c r="A466" s="178"/>
      <c r="B466" s="169"/>
      <c r="C466" s="169"/>
      <c r="D466" s="179"/>
      <c r="E466" s="169"/>
      <c r="F466" s="180"/>
      <c r="G466" s="169" t="str">
        <f t="shared" si="12"/>
        <v/>
      </c>
      <c r="H466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66" s="169">
        <f>IF(Tabuľka1[[#This Row],[Stĺpec7]]="chyba",1,0)</f>
        <v>0</v>
      </c>
    </row>
    <row r="467" spans="1:9" x14ac:dyDescent="0.25">
      <c r="A467" s="178"/>
      <c r="B467" s="169"/>
      <c r="C467" s="169"/>
      <c r="D467" s="179"/>
      <c r="E467" s="169"/>
      <c r="F467" s="180"/>
      <c r="G467" s="169" t="str">
        <f t="shared" si="12"/>
        <v/>
      </c>
      <c r="H46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67" s="169">
        <f>IF(Tabuľka1[[#This Row],[Stĺpec7]]="chyba",1,0)</f>
        <v>0</v>
      </c>
    </row>
    <row r="468" spans="1:9" x14ac:dyDescent="0.25">
      <c r="A468" s="178"/>
      <c r="B468" s="169"/>
      <c r="C468" s="169"/>
      <c r="D468" s="179"/>
      <c r="E468" s="169"/>
      <c r="F468" s="180"/>
      <c r="G468" s="169" t="str">
        <f t="shared" si="12"/>
        <v/>
      </c>
      <c r="H468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68" s="169">
        <f>IF(Tabuľka1[[#This Row],[Stĺpec7]]="chyba",1,0)</f>
        <v>0</v>
      </c>
    </row>
    <row r="469" spans="1:9" x14ac:dyDescent="0.25">
      <c r="A469" s="178"/>
      <c r="B469" s="169"/>
      <c r="C469" s="169"/>
      <c r="D469" s="179"/>
      <c r="E469" s="169"/>
      <c r="F469" s="180"/>
      <c r="G469" s="169" t="str">
        <f t="shared" si="12"/>
        <v/>
      </c>
      <c r="H469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69" s="169">
        <f>IF(Tabuľka1[[#This Row],[Stĺpec7]]="chyba",1,0)</f>
        <v>0</v>
      </c>
    </row>
    <row r="470" spans="1:9" x14ac:dyDescent="0.25">
      <c r="A470" s="178"/>
      <c r="B470" s="169"/>
      <c r="C470" s="169"/>
      <c r="D470" s="179"/>
      <c r="E470" s="169"/>
      <c r="F470" s="180"/>
      <c r="G470" s="169" t="str">
        <f t="shared" si="12"/>
        <v/>
      </c>
      <c r="H470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70" s="169">
        <f>IF(Tabuľka1[[#This Row],[Stĺpec7]]="chyba",1,0)</f>
        <v>0</v>
      </c>
    </row>
    <row r="471" spans="1:9" x14ac:dyDescent="0.25">
      <c r="A471" s="178"/>
      <c r="B471" s="169"/>
      <c r="C471" s="169"/>
      <c r="D471" s="179"/>
      <c r="E471" s="169"/>
      <c r="F471" s="180"/>
      <c r="G471" s="169" t="str">
        <f t="shared" si="12"/>
        <v/>
      </c>
      <c r="H471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71" s="169">
        <f>IF(Tabuľka1[[#This Row],[Stĺpec7]]="chyba",1,0)</f>
        <v>0</v>
      </c>
    </row>
    <row r="472" spans="1:9" x14ac:dyDescent="0.25">
      <c r="A472" s="178"/>
      <c r="B472" s="169"/>
      <c r="C472" s="169"/>
      <c r="D472" s="179"/>
      <c r="E472" s="169"/>
      <c r="F472" s="180"/>
      <c r="G472" s="169" t="str">
        <f t="shared" si="12"/>
        <v/>
      </c>
      <c r="H472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72" s="169">
        <f>IF(Tabuľka1[[#This Row],[Stĺpec7]]="chyba",1,0)</f>
        <v>0</v>
      </c>
    </row>
    <row r="473" spans="1:9" x14ac:dyDescent="0.25">
      <c r="A473" s="178"/>
      <c r="B473" s="169"/>
      <c r="C473" s="169"/>
      <c r="D473" s="179"/>
      <c r="E473" s="169"/>
      <c r="F473" s="180"/>
      <c r="G473" s="169" t="str">
        <f t="shared" si="12"/>
        <v/>
      </c>
      <c r="H473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73" s="169">
        <f>IF(Tabuľka1[[#This Row],[Stĺpec7]]="chyba",1,0)</f>
        <v>0</v>
      </c>
    </row>
    <row r="474" spans="1:9" x14ac:dyDescent="0.25">
      <c r="A474" s="178"/>
      <c r="B474" s="169"/>
      <c r="C474" s="169"/>
      <c r="D474" s="179"/>
      <c r="E474" s="169"/>
      <c r="F474" s="180"/>
      <c r="G474" s="169" t="str">
        <f t="shared" si="12"/>
        <v/>
      </c>
      <c r="H474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74" s="169">
        <f>IF(Tabuľka1[[#This Row],[Stĺpec7]]="chyba",1,0)</f>
        <v>0</v>
      </c>
    </row>
    <row r="475" spans="1:9" x14ac:dyDescent="0.25">
      <c r="A475" s="178"/>
      <c r="B475" s="169"/>
      <c r="C475" s="169"/>
      <c r="D475" s="179"/>
      <c r="E475" s="169"/>
      <c r="F475" s="180"/>
      <c r="G475" s="169" t="str">
        <f t="shared" si="12"/>
        <v/>
      </c>
      <c r="H475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75" s="169">
        <f>IF(Tabuľka1[[#This Row],[Stĺpec7]]="chyba",1,0)</f>
        <v>0</v>
      </c>
    </row>
    <row r="476" spans="1:9" x14ac:dyDescent="0.25">
      <c r="A476" s="178"/>
      <c r="B476" s="169"/>
      <c r="C476" s="169"/>
      <c r="D476" s="179"/>
      <c r="E476" s="169"/>
      <c r="F476" s="180"/>
      <c r="G476" s="169" t="str">
        <f t="shared" si="12"/>
        <v/>
      </c>
      <c r="H476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76" s="169">
        <f>IF(Tabuľka1[[#This Row],[Stĺpec7]]="chyba",1,0)</f>
        <v>0</v>
      </c>
    </row>
    <row r="477" spans="1:9" x14ac:dyDescent="0.25">
      <c r="A477" s="178"/>
      <c r="B477" s="169"/>
      <c r="C477" s="169"/>
      <c r="D477" s="179"/>
      <c r="E477" s="169"/>
      <c r="F477" s="180"/>
      <c r="G477" s="169" t="str">
        <f t="shared" si="12"/>
        <v/>
      </c>
      <c r="H47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77" s="169">
        <f>IF(Tabuľka1[[#This Row],[Stĺpec7]]="chyba",1,0)</f>
        <v>0</v>
      </c>
    </row>
    <row r="478" spans="1:9" x14ac:dyDescent="0.25">
      <c r="A478" s="178"/>
      <c r="B478" s="169"/>
      <c r="C478" s="169"/>
      <c r="D478" s="179"/>
      <c r="E478" s="169"/>
      <c r="F478" s="180"/>
      <c r="G478" s="169" t="str">
        <f t="shared" si="12"/>
        <v/>
      </c>
      <c r="H478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78" s="169">
        <f>IF(Tabuľka1[[#This Row],[Stĺpec7]]="chyba",1,0)</f>
        <v>0</v>
      </c>
    </row>
    <row r="479" spans="1:9" x14ac:dyDescent="0.25">
      <c r="A479" s="178"/>
      <c r="B479" s="169"/>
      <c r="C479" s="169"/>
      <c r="D479" s="179"/>
      <c r="E479" s="169"/>
      <c r="F479" s="180"/>
      <c r="G479" s="169" t="str">
        <f t="shared" si="12"/>
        <v/>
      </c>
      <c r="H479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79" s="169">
        <f>IF(Tabuľka1[[#This Row],[Stĺpec7]]="chyba",1,0)</f>
        <v>0</v>
      </c>
    </row>
    <row r="480" spans="1:9" x14ac:dyDescent="0.25">
      <c r="A480" s="178"/>
      <c r="B480" s="169"/>
      <c r="C480" s="169"/>
      <c r="D480" s="179"/>
      <c r="E480" s="169"/>
      <c r="F480" s="180"/>
      <c r="G480" s="169" t="str">
        <f t="shared" si="12"/>
        <v/>
      </c>
      <c r="H480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80" s="169">
        <f>IF(Tabuľka1[[#This Row],[Stĺpec7]]="chyba",1,0)</f>
        <v>0</v>
      </c>
    </row>
    <row r="481" spans="1:9" x14ac:dyDescent="0.25">
      <c r="A481" s="178"/>
      <c r="B481" s="169"/>
      <c r="C481" s="169"/>
      <c r="D481" s="179"/>
      <c r="E481" s="169"/>
      <c r="F481" s="180"/>
      <c r="G481" s="169" t="str">
        <f t="shared" si="12"/>
        <v/>
      </c>
      <c r="H481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81" s="169">
        <f>IF(Tabuľka1[[#This Row],[Stĺpec7]]="chyba",1,0)</f>
        <v>0</v>
      </c>
    </row>
    <row r="482" spans="1:9" x14ac:dyDescent="0.25">
      <c r="A482" s="178"/>
      <c r="B482" s="169"/>
      <c r="C482" s="169"/>
      <c r="D482" s="179"/>
      <c r="E482" s="169"/>
      <c r="F482" s="180"/>
      <c r="G482" s="169" t="str">
        <f t="shared" si="12"/>
        <v/>
      </c>
      <c r="H482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82" s="169">
        <f>IF(Tabuľka1[[#This Row],[Stĺpec7]]="chyba",1,0)</f>
        <v>0</v>
      </c>
    </row>
    <row r="483" spans="1:9" x14ac:dyDescent="0.25">
      <c r="A483" s="178"/>
      <c r="B483" s="169"/>
      <c r="C483" s="169"/>
      <c r="D483" s="179"/>
      <c r="E483" s="169"/>
      <c r="F483" s="180"/>
      <c r="G483" s="169" t="str">
        <f t="shared" ref="G483:G546" si="13">IF($B$7=$N$37,"vyroba",IF($B$7=$N$38,"sluzby",IF($B$7=$N$39,"kombinacia","")))</f>
        <v/>
      </c>
      <c r="H483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83" s="169">
        <f>IF(Tabuľka1[[#This Row],[Stĺpec7]]="chyba",1,0)</f>
        <v>0</v>
      </c>
    </row>
    <row r="484" spans="1:9" x14ac:dyDescent="0.25">
      <c r="A484" s="178"/>
      <c r="B484" s="169"/>
      <c r="C484" s="169"/>
      <c r="D484" s="179"/>
      <c r="E484" s="169"/>
      <c r="F484" s="180"/>
      <c r="G484" s="169" t="str">
        <f t="shared" si="13"/>
        <v/>
      </c>
      <c r="H484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84" s="169">
        <f>IF(Tabuľka1[[#This Row],[Stĺpec7]]="chyba",1,0)</f>
        <v>0</v>
      </c>
    </row>
    <row r="485" spans="1:9" x14ac:dyDescent="0.25">
      <c r="A485" s="178"/>
      <c r="B485" s="169"/>
      <c r="C485" s="169"/>
      <c r="D485" s="179"/>
      <c r="E485" s="169"/>
      <c r="F485" s="180"/>
      <c r="G485" s="169" t="str">
        <f t="shared" si="13"/>
        <v/>
      </c>
      <c r="H485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85" s="169">
        <f>IF(Tabuľka1[[#This Row],[Stĺpec7]]="chyba",1,0)</f>
        <v>0</v>
      </c>
    </row>
    <row r="486" spans="1:9" x14ac:dyDescent="0.25">
      <c r="A486" s="178"/>
      <c r="B486" s="169"/>
      <c r="C486" s="169"/>
      <c r="D486" s="179"/>
      <c r="E486" s="169"/>
      <c r="F486" s="180"/>
      <c r="G486" s="169" t="str">
        <f t="shared" si="13"/>
        <v/>
      </c>
      <c r="H486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86" s="169">
        <f>IF(Tabuľka1[[#This Row],[Stĺpec7]]="chyba",1,0)</f>
        <v>0</v>
      </c>
    </row>
    <row r="487" spans="1:9" x14ac:dyDescent="0.25">
      <c r="A487" s="178"/>
      <c r="B487" s="169"/>
      <c r="C487" s="169"/>
      <c r="D487" s="179"/>
      <c r="E487" s="169"/>
      <c r="F487" s="180"/>
      <c r="G487" s="169" t="str">
        <f t="shared" si="13"/>
        <v/>
      </c>
      <c r="H48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87" s="169">
        <f>IF(Tabuľka1[[#This Row],[Stĺpec7]]="chyba",1,0)</f>
        <v>0</v>
      </c>
    </row>
    <row r="488" spans="1:9" x14ac:dyDescent="0.25">
      <c r="A488" s="178"/>
      <c r="B488" s="169"/>
      <c r="C488" s="169"/>
      <c r="D488" s="179"/>
      <c r="E488" s="169"/>
      <c r="F488" s="180"/>
      <c r="G488" s="169" t="str">
        <f t="shared" si="13"/>
        <v/>
      </c>
      <c r="H488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88" s="169">
        <f>IF(Tabuľka1[[#This Row],[Stĺpec7]]="chyba",1,0)</f>
        <v>0</v>
      </c>
    </row>
    <row r="489" spans="1:9" x14ac:dyDescent="0.25">
      <c r="A489" s="178"/>
      <c r="B489" s="169"/>
      <c r="C489" s="169"/>
      <c r="D489" s="179"/>
      <c r="E489" s="169"/>
      <c r="F489" s="180"/>
      <c r="G489" s="169" t="str">
        <f t="shared" si="13"/>
        <v/>
      </c>
      <c r="H489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89" s="169">
        <f>IF(Tabuľka1[[#This Row],[Stĺpec7]]="chyba",1,0)</f>
        <v>0</v>
      </c>
    </row>
    <row r="490" spans="1:9" x14ac:dyDescent="0.25">
      <c r="A490" s="178"/>
      <c r="B490" s="169"/>
      <c r="C490" s="169"/>
      <c r="D490" s="179"/>
      <c r="E490" s="169"/>
      <c r="F490" s="180"/>
      <c r="G490" s="169" t="str">
        <f t="shared" si="13"/>
        <v/>
      </c>
      <c r="H490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90" s="169">
        <f>IF(Tabuľka1[[#This Row],[Stĺpec7]]="chyba",1,0)</f>
        <v>0</v>
      </c>
    </row>
    <row r="491" spans="1:9" x14ac:dyDescent="0.25">
      <c r="A491" s="178"/>
      <c r="B491" s="169"/>
      <c r="C491" s="169"/>
      <c r="D491" s="179"/>
      <c r="E491" s="169"/>
      <c r="F491" s="180"/>
      <c r="G491" s="169" t="str">
        <f t="shared" si="13"/>
        <v/>
      </c>
      <c r="H491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91" s="169">
        <f>IF(Tabuľka1[[#This Row],[Stĺpec7]]="chyba",1,0)</f>
        <v>0</v>
      </c>
    </row>
    <row r="492" spans="1:9" x14ac:dyDescent="0.25">
      <c r="A492" s="178"/>
      <c r="B492" s="169"/>
      <c r="C492" s="169"/>
      <c r="D492" s="179"/>
      <c r="E492" s="169"/>
      <c r="F492" s="180"/>
      <c r="G492" s="169" t="str">
        <f t="shared" si="13"/>
        <v/>
      </c>
      <c r="H492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92" s="169">
        <f>IF(Tabuľka1[[#This Row],[Stĺpec7]]="chyba",1,0)</f>
        <v>0</v>
      </c>
    </row>
    <row r="493" spans="1:9" x14ac:dyDescent="0.25">
      <c r="A493" s="178"/>
      <c r="B493" s="169"/>
      <c r="C493" s="169"/>
      <c r="D493" s="179"/>
      <c r="E493" s="169"/>
      <c r="F493" s="180"/>
      <c r="G493" s="169" t="str">
        <f t="shared" si="13"/>
        <v/>
      </c>
      <c r="H493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93" s="169">
        <f>IF(Tabuľka1[[#This Row],[Stĺpec7]]="chyba",1,0)</f>
        <v>0</v>
      </c>
    </row>
    <row r="494" spans="1:9" x14ac:dyDescent="0.25">
      <c r="A494" s="178"/>
      <c r="B494" s="169"/>
      <c r="C494" s="169"/>
      <c r="D494" s="179"/>
      <c r="E494" s="169"/>
      <c r="F494" s="180"/>
      <c r="G494" s="169" t="str">
        <f t="shared" si="13"/>
        <v/>
      </c>
      <c r="H494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94" s="169">
        <f>IF(Tabuľka1[[#This Row],[Stĺpec7]]="chyba",1,0)</f>
        <v>0</v>
      </c>
    </row>
    <row r="495" spans="1:9" x14ac:dyDescent="0.25">
      <c r="A495" s="178"/>
      <c r="B495" s="169"/>
      <c r="C495" s="169"/>
      <c r="D495" s="179"/>
      <c r="E495" s="169"/>
      <c r="F495" s="180"/>
      <c r="G495" s="169" t="str">
        <f t="shared" si="13"/>
        <v/>
      </c>
      <c r="H495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95" s="169">
        <f>IF(Tabuľka1[[#This Row],[Stĺpec7]]="chyba",1,0)</f>
        <v>0</v>
      </c>
    </row>
    <row r="496" spans="1:9" x14ac:dyDescent="0.25">
      <c r="A496" s="178"/>
      <c r="B496" s="169"/>
      <c r="C496" s="169"/>
      <c r="D496" s="179"/>
      <c r="E496" s="169"/>
      <c r="F496" s="180"/>
      <c r="G496" s="169" t="str">
        <f t="shared" si="13"/>
        <v/>
      </c>
      <c r="H496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96" s="169">
        <f>IF(Tabuľka1[[#This Row],[Stĺpec7]]="chyba",1,0)</f>
        <v>0</v>
      </c>
    </row>
    <row r="497" spans="1:9" x14ac:dyDescent="0.25">
      <c r="A497" s="178"/>
      <c r="B497" s="169"/>
      <c r="C497" s="169"/>
      <c r="D497" s="179"/>
      <c r="E497" s="169"/>
      <c r="F497" s="180"/>
      <c r="G497" s="169" t="str">
        <f t="shared" si="13"/>
        <v/>
      </c>
      <c r="H49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97" s="169">
        <f>IF(Tabuľka1[[#This Row],[Stĺpec7]]="chyba",1,0)</f>
        <v>0</v>
      </c>
    </row>
    <row r="498" spans="1:9" x14ac:dyDescent="0.25">
      <c r="A498" s="178"/>
      <c r="B498" s="169"/>
      <c r="C498" s="169"/>
      <c r="D498" s="179"/>
      <c r="E498" s="169"/>
      <c r="F498" s="180"/>
      <c r="G498" s="169" t="str">
        <f t="shared" si="13"/>
        <v/>
      </c>
      <c r="H498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98" s="169">
        <f>IF(Tabuľka1[[#This Row],[Stĺpec7]]="chyba",1,0)</f>
        <v>0</v>
      </c>
    </row>
    <row r="499" spans="1:9" x14ac:dyDescent="0.25">
      <c r="A499" s="178"/>
      <c r="B499" s="169"/>
      <c r="C499" s="169"/>
      <c r="D499" s="179"/>
      <c r="E499" s="169"/>
      <c r="F499" s="180"/>
      <c r="G499" s="169" t="str">
        <f t="shared" si="13"/>
        <v/>
      </c>
      <c r="H499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99" s="169">
        <f>IF(Tabuľka1[[#This Row],[Stĺpec7]]="chyba",1,0)</f>
        <v>0</v>
      </c>
    </row>
    <row r="500" spans="1:9" x14ac:dyDescent="0.25">
      <c r="A500" s="178"/>
      <c r="B500" s="169"/>
      <c r="C500" s="169"/>
      <c r="D500" s="179"/>
      <c r="E500" s="169"/>
      <c r="F500" s="180"/>
      <c r="G500" s="169" t="str">
        <f t="shared" si="13"/>
        <v/>
      </c>
      <c r="H500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00" s="169">
        <f>IF(Tabuľka1[[#This Row],[Stĺpec7]]="chyba",1,0)</f>
        <v>0</v>
      </c>
    </row>
    <row r="501" spans="1:9" x14ac:dyDescent="0.25">
      <c r="A501" s="178"/>
      <c r="B501" s="169"/>
      <c r="C501" s="169"/>
      <c r="D501" s="179"/>
      <c r="E501" s="169"/>
      <c r="F501" s="180"/>
      <c r="G501" s="169" t="str">
        <f t="shared" si="13"/>
        <v/>
      </c>
      <c r="H501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01" s="169">
        <f>IF(Tabuľka1[[#This Row],[Stĺpec7]]="chyba",1,0)</f>
        <v>0</v>
      </c>
    </row>
    <row r="502" spans="1:9" x14ac:dyDescent="0.25">
      <c r="A502" s="178"/>
      <c r="B502" s="169"/>
      <c r="C502" s="169"/>
      <c r="D502" s="179"/>
      <c r="E502" s="169"/>
      <c r="F502" s="180"/>
      <c r="G502" s="169" t="str">
        <f t="shared" si="13"/>
        <v/>
      </c>
      <c r="H502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02" s="169">
        <f>IF(Tabuľka1[[#This Row],[Stĺpec7]]="chyba",1,0)</f>
        <v>0</v>
      </c>
    </row>
    <row r="503" spans="1:9" x14ac:dyDescent="0.25">
      <c r="A503" s="178"/>
      <c r="B503" s="169"/>
      <c r="C503" s="169"/>
      <c r="D503" s="179"/>
      <c r="E503" s="169"/>
      <c r="F503" s="180"/>
      <c r="G503" s="169" t="str">
        <f t="shared" si="13"/>
        <v/>
      </c>
      <c r="H503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03" s="169">
        <f>IF(Tabuľka1[[#This Row],[Stĺpec7]]="chyba",1,0)</f>
        <v>0</v>
      </c>
    </row>
    <row r="504" spans="1:9" x14ac:dyDescent="0.25">
      <c r="A504" s="178"/>
      <c r="B504" s="169"/>
      <c r="C504" s="169"/>
      <c r="D504" s="179"/>
      <c r="E504" s="169"/>
      <c r="F504" s="180"/>
      <c r="G504" s="169" t="str">
        <f t="shared" si="13"/>
        <v/>
      </c>
      <c r="H504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04" s="169">
        <f>IF(Tabuľka1[[#This Row],[Stĺpec7]]="chyba",1,0)</f>
        <v>0</v>
      </c>
    </row>
    <row r="505" spans="1:9" x14ac:dyDescent="0.25">
      <c r="A505" s="178"/>
      <c r="B505" s="169"/>
      <c r="C505" s="169"/>
      <c r="D505" s="179"/>
      <c r="E505" s="169"/>
      <c r="F505" s="180"/>
      <c r="G505" s="169" t="str">
        <f t="shared" si="13"/>
        <v/>
      </c>
      <c r="H505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05" s="169">
        <f>IF(Tabuľka1[[#This Row],[Stĺpec7]]="chyba",1,0)</f>
        <v>0</v>
      </c>
    </row>
    <row r="506" spans="1:9" x14ac:dyDescent="0.25">
      <c r="A506" s="178"/>
      <c r="B506" s="169"/>
      <c r="C506" s="169"/>
      <c r="D506" s="179"/>
      <c r="E506" s="169"/>
      <c r="F506" s="180"/>
      <c r="G506" s="169" t="str">
        <f t="shared" si="13"/>
        <v/>
      </c>
      <c r="H506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06" s="169">
        <f>IF(Tabuľka1[[#This Row],[Stĺpec7]]="chyba",1,0)</f>
        <v>0</v>
      </c>
    </row>
    <row r="507" spans="1:9" x14ac:dyDescent="0.25">
      <c r="A507" s="178"/>
      <c r="B507" s="169"/>
      <c r="C507" s="169"/>
      <c r="D507" s="179"/>
      <c r="E507" s="169"/>
      <c r="F507" s="180"/>
      <c r="G507" s="169" t="str">
        <f t="shared" si="13"/>
        <v/>
      </c>
      <c r="H50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07" s="169">
        <f>IF(Tabuľka1[[#This Row],[Stĺpec7]]="chyba",1,0)</f>
        <v>0</v>
      </c>
    </row>
    <row r="508" spans="1:9" x14ac:dyDescent="0.25">
      <c r="A508" s="178"/>
      <c r="B508" s="169"/>
      <c r="C508" s="169"/>
      <c r="D508" s="179"/>
      <c r="E508" s="169"/>
      <c r="F508" s="180"/>
      <c r="G508" s="169" t="str">
        <f t="shared" si="13"/>
        <v/>
      </c>
      <c r="H508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08" s="169">
        <f>IF(Tabuľka1[[#This Row],[Stĺpec7]]="chyba",1,0)</f>
        <v>0</v>
      </c>
    </row>
    <row r="509" spans="1:9" x14ac:dyDescent="0.25">
      <c r="A509" s="178"/>
      <c r="B509" s="169"/>
      <c r="C509" s="169"/>
      <c r="D509" s="179"/>
      <c r="E509" s="169"/>
      <c r="F509" s="180"/>
      <c r="G509" s="169" t="str">
        <f t="shared" si="13"/>
        <v/>
      </c>
      <c r="H509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09" s="169">
        <f>IF(Tabuľka1[[#This Row],[Stĺpec7]]="chyba",1,0)</f>
        <v>0</v>
      </c>
    </row>
    <row r="510" spans="1:9" x14ac:dyDescent="0.25">
      <c r="A510" s="178"/>
      <c r="B510" s="169"/>
      <c r="C510" s="169"/>
      <c r="D510" s="179"/>
      <c r="E510" s="169"/>
      <c r="F510" s="180"/>
      <c r="G510" s="169" t="str">
        <f t="shared" si="13"/>
        <v/>
      </c>
      <c r="H510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10" s="169">
        <f>IF(Tabuľka1[[#This Row],[Stĺpec7]]="chyba",1,0)</f>
        <v>0</v>
      </c>
    </row>
    <row r="511" spans="1:9" x14ac:dyDescent="0.25">
      <c r="A511" s="178"/>
      <c r="B511" s="169"/>
      <c r="C511" s="169"/>
      <c r="D511" s="179"/>
      <c r="E511" s="169"/>
      <c r="F511" s="180"/>
      <c r="G511" s="169" t="str">
        <f t="shared" si="13"/>
        <v/>
      </c>
      <c r="H511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11" s="169">
        <f>IF(Tabuľka1[[#This Row],[Stĺpec7]]="chyba",1,0)</f>
        <v>0</v>
      </c>
    </row>
    <row r="512" spans="1:9" x14ac:dyDescent="0.25">
      <c r="A512" s="178"/>
      <c r="B512" s="169"/>
      <c r="C512" s="169"/>
      <c r="D512" s="179"/>
      <c r="E512" s="169"/>
      <c r="F512" s="180"/>
      <c r="G512" s="169" t="str">
        <f t="shared" si="13"/>
        <v/>
      </c>
      <c r="H512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12" s="169">
        <f>IF(Tabuľka1[[#This Row],[Stĺpec7]]="chyba",1,0)</f>
        <v>0</v>
      </c>
    </row>
    <row r="513" spans="1:9" x14ac:dyDescent="0.25">
      <c r="A513" s="178"/>
      <c r="B513" s="169"/>
      <c r="C513" s="169"/>
      <c r="D513" s="179"/>
      <c r="E513" s="169"/>
      <c r="F513" s="180"/>
      <c r="G513" s="169" t="str">
        <f t="shared" si="13"/>
        <v/>
      </c>
      <c r="H513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13" s="169">
        <f>IF(Tabuľka1[[#This Row],[Stĺpec7]]="chyba",1,0)</f>
        <v>0</v>
      </c>
    </row>
    <row r="514" spans="1:9" x14ac:dyDescent="0.25">
      <c r="A514" s="178"/>
      <c r="B514" s="169"/>
      <c r="C514" s="169"/>
      <c r="D514" s="179"/>
      <c r="E514" s="169"/>
      <c r="F514" s="180"/>
      <c r="G514" s="169" t="str">
        <f t="shared" si="13"/>
        <v/>
      </c>
      <c r="H514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14" s="169">
        <f>IF(Tabuľka1[[#This Row],[Stĺpec7]]="chyba",1,0)</f>
        <v>0</v>
      </c>
    </row>
    <row r="515" spans="1:9" x14ac:dyDescent="0.25">
      <c r="A515" s="178"/>
      <c r="B515" s="169"/>
      <c r="C515" s="169"/>
      <c r="D515" s="179"/>
      <c r="E515" s="169"/>
      <c r="F515" s="180"/>
      <c r="G515" s="169" t="str">
        <f t="shared" si="13"/>
        <v/>
      </c>
      <c r="H515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15" s="169">
        <f>IF(Tabuľka1[[#This Row],[Stĺpec7]]="chyba",1,0)</f>
        <v>0</v>
      </c>
    </row>
    <row r="516" spans="1:9" x14ac:dyDescent="0.25">
      <c r="A516" s="178"/>
      <c r="B516" s="169"/>
      <c r="C516" s="169"/>
      <c r="D516" s="179"/>
      <c r="E516" s="169"/>
      <c r="F516" s="180"/>
      <c r="G516" s="169" t="str">
        <f t="shared" si="13"/>
        <v/>
      </c>
      <c r="H516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16" s="169">
        <f>IF(Tabuľka1[[#This Row],[Stĺpec7]]="chyba",1,0)</f>
        <v>0</v>
      </c>
    </row>
    <row r="517" spans="1:9" x14ac:dyDescent="0.25">
      <c r="A517" s="178"/>
      <c r="B517" s="169"/>
      <c r="C517" s="169"/>
      <c r="D517" s="179"/>
      <c r="E517" s="169"/>
      <c r="F517" s="180"/>
      <c r="G517" s="169" t="str">
        <f t="shared" si="13"/>
        <v/>
      </c>
      <c r="H51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17" s="169">
        <f>IF(Tabuľka1[[#This Row],[Stĺpec7]]="chyba",1,0)</f>
        <v>0</v>
      </c>
    </row>
    <row r="518" spans="1:9" x14ac:dyDescent="0.25">
      <c r="A518" s="178"/>
      <c r="B518" s="169"/>
      <c r="C518" s="169"/>
      <c r="D518" s="179"/>
      <c r="E518" s="169"/>
      <c r="F518" s="180"/>
      <c r="G518" s="169" t="str">
        <f t="shared" si="13"/>
        <v/>
      </c>
      <c r="H518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18" s="169">
        <f>IF(Tabuľka1[[#This Row],[Stĺpec7]]="chyba",1,0)</f>
        <v>0</v>
      </c>
    </row>
    <row r="519" spans="1:9" x14ac:dyDescent="0.25">
      <c r="A519" s="178"/>
      <c r="B519" s="169"/>
      <c r="C519" s="169"/>
      <c r="D519" s="179"/>
      <c r="E519" s="169"/>
      <c r="F519" s="180"/>
      <c r="G519" s="169" t="str">
        <f t="shared" si="13"/>
        <v/>
      </c>
      <c r="H519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19" s="169">
        <f>IF(Tabuľka1[[#This Row],[Stĺpec7]]="chyba",1,0)</f>
        <v>0</v>
      </c>
    </row>
    <row r="520" spans="1:9" x14ac:dyDescent="0.25">
      <c r="A520" s="178"/>
      <c r="B520" s="169"/>
      <c r="C520" s="169"/>
      <c r="D520" s="179"/>
      <c r="E520" s="169"/>
      <c r="F520" s="180"/>
      <c r="G520" s="169" t="str">
        <f t="shared" si="13"/>
        <v/>
      </c>
      <c r="H520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20" s="169">
        <f>IF(Tabuľka1[[#This Row],[Stĺpec7]]="chyba",1,0)</f>
        <v>0</v>
      </c>
    </row>
    <row r="521" spans="1:9" x14ac:dyDescent="0.25">
      <c r="A521" s="178"/>
      <c r="B521" s="169"/>
      <c r="C521" s="169"/>
      <c r="D521" s="179"/>
      <c r="E521" s="169"/>
      <c r="F521" s="180"/>
      <c r="G521" s="169" t="str">
        <f t="shared" si="13"/>
        <v/>
      </c>
      <c r="H521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21" s="169">
        <f>IF(Tabuľka1[[#This Row],[Stĺpec7]]="chyba",1,0)</f>
        <v>0</v>
      </c>
    </row>
    <row r="522" spans="1:9" x14ac:dyDescent="0.25">
      <c r="A522" s="178"/>
      <c r="B522" s="169"/>
      <c r="C522" s="169"/>
      <c r="D522" s="179"/>
      <c r="E522" s="169"/>
      <c r="F522" s="180"/>
      <c r="G522" s="169" t="str">
        <f t="shared" si="13"/>
        <v/>
      </c>
      <c r="H522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22" s="169">
        <f>IF(Tabuľka1[[#This Row],[Stĺpec7]]="chyba",1,0)</f>
        <v>0</v>
      </c>
    </row>
    <row r="523" spans="1:9" x14ac:dyDescent="0.25">
      <c r="A523" s="178"/>
      <c r="B523" s="169"/>
      <c r="C523" s="169"/>
      <c r="D523" s="179"/>
      <c r="E523" s="169"/>
      <c r="F523" s="180"/>
      <c r="G523" s="169" t="str">
        <f t="shared" si="13"/>
        <v/>
      </c>
      <c r="H523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23" s="169">
        <f>IF(Tabuľka1[[#This Row],[Stĺpec7]]="chyba",1,0)</f>
        <v>0</v>
      </c>
    </row>
    <row r="524" spans="1:9" x14ac:dyDescent="0.25">
      <c r="A524" s="178"/>
      <c r="B524" s="169"/>
      <c r="C524" s="169"/>
      <c r="D524" s="179"/>
      <c r="E524" s="169"/>
      <c r="F524" s="180"/>
      <c r="G524" s="169" t="str">
        <f t="shared" si="13"/>
        <v/>
      </c>
      <c r="H524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24" s="169">
        <f>IF(Tabuľka1[[#This Row],[Stĺpec7]]="chyba",1,0)</f>
        <v>0</v>
      </c>
    </row>
    <row r="525" spans="1:9" x14ac:dyDescent="0.25">
      <c r="A525" s="178"/>
      <c r="B525" s="169"/>
      <c r="C525" s="169"/>
      <c r="D525" s="179"/>
      <c r="E525" s="169"/>
      <c r="F525" s="180"/>
      <c r="G525" s="169" t="str">
        <f t="shared" si="13"/>
        <v/>
      </c>
      <c r="H525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25" s="169">
        <f>IF(Tabuľka1[[#This Row],[Stĺpec7]]="chyba",1,0)</f>
        <v>0</v>
      </c>
    </row>
    <row r="526" spans="1:9" x14ac:dyDescent="0.25">
      <c r="A526" s="178"/>
      <c r="B526" s="169"/>
      <c r="C526" s="169"/>
      <c r="D526" s="179"/>
      <c r="E526" s="169"/>
      <c r="F526" s="180"/>
      <c r="G526" s="169" t="str">
        <f t="shared" si="13"/>
        <v/>
      </c>
      <c r="H526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26" s="169">
        <f>IF(Tabuľka1[[#This Row],[Stĺpec7]]="chyba",1,0)</f>
        <v>0</v>
      </c>
    </row>
    <row r="527" spans="1:9" x14ac:dyDescent="0.25">
      <c r="A527" s="178"/>
      <c r="B527" s="169"/>
      <c r="C527" s="169"/>
      <c r="D527" s="179"/>
      <c r="E527" s="169"/>
      <c r="F527" s="180"/>
      <c r="G527" s="169" t="str">
        <f t="shared" si="13"/>
        <v/>
      </c>
      <c r="H52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27" s="169">
        <f>IF(Tabuľka1[[#This Row],[Stĺpec7]]="chyba",1,0)</f>
        <v>0</v>
      </c>
    </row>
    <row r="528" spans="1:9" x14ac:dyDescent="0.25">
      <c r="A528" s="178"/>
      <c r="B528" s="169"/>
      <c r="C528" s="169"/>
      <c r="D528" s="179"/>
      <c r="E528" s="169"/>
      <c r="F528" s="180"/>
      <c r="G528" s="169" t="str">
        <f t="shared" si="13"/>
        <v/>
      </c>
      <c r="H528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28" s="169">
        <f>IF(Tabuľka1[[#This Row],[Stĺpec7]]="chyba",1,0)</f>
        <v>0</v>
      </c>
    </row>
    <row r="529" spans="1:9" x14ac:dyDescent="0.25">
      <c r="A529" s="178"/>
      <c r="B529" s="169"/>
      <c r="C529" s="169"/>
      <c r="D529" s="179"/>
      <c r="E529" s="169"/>
      <c r="F529" s="180"/>
      <c r="G529" s="169" t="str">
        <f t="shared" si="13"/>
        <v/>
      </c>
      <c r="H529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29" s="169">
        <f>IF(Tabuľka1[[#This Row],[Stĺpec7]]="chyba",1,0)</f>
        <v>0</v>
      </c>
    </row>
    <row r="530" spans="1:9" x14ac:dyDescent="0.25">
      <c r="A530" s="178"/>
      <c r="B530" s="169"/>
      <c r="C530" s="169"/>
      <c r="D530" s="179"/>
      <c r="E530" s="169"/>
      <c r="F530" s="180"/>
      <c r="G530" s="169" t="str">
        <f t="shared" si="13"/>
        <v/>
      </c>
      <c r="H530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30" s="169">
        <f>IF(Tabuľka1[[#This Row],[Stĺpec7]]="chyba",1,0)</f>
        <v>0</v>
      </c>
    </row>
    <row r="531" spans="1:9" x14ac:dyDescent="0.25">
      <c r="A531" s="178"/>
      <c r="B531" s="169"/>
      <c r="C531" s="169"/>
      <c r="D531" s="179"/>
      <c r="E531" s="169"/>
      <c r="F531" s="180"/>
      <c r="G531" s="169" t="str">
        <f t="shared" si="13"/>
        <v/>
      </c>
      <c r="H531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31" s="169">
        <f>IF(Tabuľka1[[#This Row],[Stĺpec7]]="chyba",1,0)</f>
        <v>0</v>
      </c>
    </row>
    <row r="532" spans="1:9" x14ac:dyDescent="0.25">
      <c r="A532" s="178"/>
      <c r="B532" s="169"/>
      <c r="C532" s="169"/>
      <c r="D532" s="179"/>
      <c r="E532" s="169"/>
      <c r="F532" s="180"/>
      <c r="G532" s="169" t="str">
        <f t="shared" si="13"/>
        <v/>
      </c>
      <c r="H532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32" s="169">
        <f>IF(Tabuľka1[[#This Row],[Stĺpec7]]="chyba",1,0)</f>
        <v>0</v>
      </c>
    </row>
    <row r="533" spans="1:9" x14ac:dyDescent="0.25">
      <c r="A533" s="178"/>
      <c r="B533" s="169"/>
      <c r="C533" s="169"/>
      <c r="D533" s="179"/>
      <c r="E533" s="169"/>
      <c r="F533" s="180"/>
      <c r="G533" s="169" t="str">
        <f t="shared" si="13"/>
        <v/>
      </c>
      <c r="H533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33" s="169">
        <f>IF(Tabuľka1[[#This Row],[Stĺpec7]]="chyba",1,0)</f>
        <v>0</v>
      </c>
    </row>
    <row r="534" spans="1:9" x14ac:dyDescent="0.25">
      <c r="A534" s="178"/>
      <c r="B534" s="169"/>
      <c r="C534" s="169"/>
      <c r="D534" s="179"/>
      <c r="E534" s="169"/>
      <c r="F534" s="180"/>
      <c r="G534" s="169" t="str">
        <f t="shared" si="13"/>
        <v/>
      </c>
      <c r="H534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34" s="169">
        <f>IF(Tabuľka1[[#This Row],[Stĺpec7]]="chyba",1,0)</f>
        <v>0</v>
      </c>
    </row>
    <row r="535" spans="1:9" x14ac:dyDescent="0.25">
      <c r="A535" s="178"/>
      <c r="B535" s="169"/>
      <c r="C535" s="169"/>
      <c r="D535" s="179"/>
      <c r="E535" s="169"/>
      <c r="F535" s="180"/>
      <c r="G535" s="169" t="str">
        <f t="shared" si="13"/>
        <v/>
      </c>
      <c r="H535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35" s="169">
        <f>IF(Tabuľka1[[#This Row],[Stĺpec7]]="chyba",1,0)</f>
        <v>0</v>
      </c>
    </row>
    <row r="536" spans="1:9" x14ac:dyDescent="0.25">
      <c r="A536" s="178"/>
      <c r="B536" s="169"/>
      <c r="C536" s="169"/>
      <c r="D536" s="179"/>
      <c r="E536" s="169"/>
      <c r="F536" s="180"/>
      <c r="G536" s="169" t="str">
        <f t="shared" si="13"/>
        <v/>
      </c>
      <c r="H536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36" s="169">
        <f>IF(Tabuľka1[[#This Row],[Stĺpec7]]="chyba",1,0)</f>
        <v>0</v>
      </c>
    </row>
    <row r="537" spans="1:9" x14ac:dyDescent="0.25">
      <c r="A537" s="178"/>
      <c r="B537" s="169"/>
      <c r="C537" s="169"/>
      <c r="D537" s="179"/>
      <c r="E537" s="169"/>
      <c r="F537" s="180"/>
      <c r="G537" s="169" t="str">
        <f t="shared" si="13"/>
        <v/>
      </c>
      <c r="H53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37" s="169">
        <f>IF(Tabuľka1[[#This Row],[Stĺpec7]]="chyba",1,0)</f>
        <v>0</v>
      </c>
    </row>
    <row r="538" spans="1:9" x14ac:dyDescent="0.25">
      <c r="A538" s="178"/>
      <c r="B538" s="169"/>
      <c r="C538" s="169"/>
      <c r="D538" s="179"/>
      <c r="E538" s="169"/>
      <c r="F538" s="180"/>
      <c r="G538" s="169" t="str">
        <f t="shared" si="13"/>
        <v/>
      </c>
      <c r="H538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38" s="169">
        <f>IF(Tabuľka1[[#This Row],[Stĺpec7]]="chyba",1,0)</f>
        <v>0</v>
      </c>
    </row>
    <row r="539" spans="1:9" x14ac:dyDescent="0.25">
      <c r="A539" s="178"/>
      <c r="B539" s="169"/>
      <c r="C539" s="169"/>
      <c r="D539" s="179"/>
      <c r="E539" s="169"/>
      <c r="F539" s="180"/>
      <c r="G539" s="169" t="str">
        <f t="shared" si="13"/>
        <v/>
      </c>
      <c r="H539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39" s="169">
        <f>IF(Tabuľka1[[#This Row],[Stĺpec7]]="chyba",1,0)</f>
        <v>0</v>
      </c>
    </row>
    <row r="540" spans="1:9" x14ac:dyDescent="0.25">
      <c r="A540" s="178"/>
      <c r="B540" s="169"/>
      <c r="C540" s="169"/>
      <c r="D540" s="179"/>
      <c r="E540" s="169"/>
      <c r="F540" s="180"/>
      <c r="G540" s="169" t="str">
        <f t="shared" si="13"/>
        <v/>
      </c>
      <c r="H540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40" s="169">
        <f>IF(Tabuľka1[[#This Row],[Stĺpec7]]="chyba",1,0)</f>
        <v>0</v>
      </c>
    </row>
    <row r="541" spans="1:9" x14ac:dyDescent="0.25">
      <c r="A541" s="178"/>
      <c r="B541" s="169"/>
      <c r="C541" s="169"/>
      <c r="D541" s="179"/>
      <c r="E541" s="169"/>
      <c r="F541" s="180"/>
      <c r="G541" s="169" t="str">
        <f t="shared" si="13"/>
        <v/>
      </c>
      <c r="H541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41" s="169">
        <f>IF(Tabuľka1[[#This Row],[Stĺpec7]]="chyba",1,0)</f>
        <v>0</v>
      </c>
    </row>
    <row r="542" spans="1:9" x14ac:dyDescent="0.25">
      <c r="A542" s="178"/>
      <c r="B542" s="169"/>
      <c r="C542" s="169"/>
      <c r="D542" s="179"/>
      <c r="E542" s="169"/>
      <c r="F542" s="180"/>
      <c r="G542" s="169" t="str">
        <f t="shared" si="13"/>
        <v/>
      </c>
      <c r="H542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42" s="169">
        <f>IF(Tabuľka1[[#This Row],[Stĺpec7]]="chyba",1,0)</f>
        <v>0</v>
      </c>
    </row>
    <row r="543" spans="1:9" x14ac:dyDescent="0.25">
      <c r="A543" s="178"/>
      <c r="B543" s="169"/>
      <c r="C543" s="169"/>
      <c r="D543" s="179"/>
      <c r="E543" s="169"/>
      <c r="F543" s="180"/>
      <c r="G543" s="169" t="str">
        <f t="shared" si="13"/>
        <v/>
      </c>
      <c r="H543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43" s="169">
        <f>IF(Tabuľka1[[#This Row],[Stĺpec7]]="chyba",1,0)</f>
        <v>0</v>
      </c>
    </row>
    <row r="544" spans="1:9" x14ac:dyDescent="0.25">
      <c r="A544" s="178"/>
      <c r="B544" s="169"/>
      <c r="C544" s="169"/>
      <c r="D544" s="179"/>
      <c r="E544" s="169"/>
      <c r="F544" s="180"/>
      <c r="G544" s="169" t="str">
        <f t="shared" si="13"/>
        <v/>
      </c>
      <c r="H544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44" s="169">
        <f>IF(Tabuľka1[[#This Row],[Stĺpec7]]="chyba",1,0)</f>
        <v>0</v>
      </c>
    </row>
    <row r="545" spans="1:9" x14ac:dyDescent="0.25">
      <c r="A545" s="178"/>
      <c r="B545" s="169"/>
      <c r="C545" s="169"/>
      <c r="D545" s="179"/>
      <c r="E545" s="169"/>
      <c r="F545" s="180"/>
      <c r="G545" s="169" t="str">
        <f t="shared" si="13"/>
        <v/>
      </c>
      <c r="H545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45" s="169">
        <f>IF(Tabuľka1[[#This Row],[Stĺpec7]]="chyba",1,0)</f>
        <v>0</v>
      </c>
    </row>
    <row r="546" spans="1:9" x14ac:dyDescent="0.25">
      <c r="A546" s="178"/>
      <c r="B546" s="169"/>
      <c r="C546" s="169"/>
      <c r="D546" s="179"/>
      <c r="E546" s="169"/>
      <c r="F546" s="180"/>
      <c r="G546" s="169" t="str">
        <f t="shared" si="13"/>
        <v/>
      </c>
      <c r="H546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46" s="169">
        <f>IF(Tabuľka1[[#This Row],[Stĺpec7]]="chyba",1,0)</f>
        <v>0</v>
      </c>
    </row>
    <row r="547" spans="1:9" x14ac:dyDescent="0.25">
      <c r="A547" s="178"/>
      <c r="B547" s="169"/>
      <c r="C547" s="169"/>
      <c r="D547" s="179"/>
      <c r="E547" s="169"/>
      <c r="F547" s="180"/>
      <c r="G547" s="169" t="str">
        <f t="shared" ref="G547:G610" si="14">IF($B$7=$N$37,"vyroba",IF($B$7=$N$38,"sluzby",IF($B$7=$N$39,"kombinacia","")))</f>
        <v/>
      </c>
      <c r="H54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47" s="169">
        <f>IF(Tabuľka1[[#This Row],[Stĺpec7]]="chyba",1,0)</f>
        <v>0</v>
      </c>
    </row>
    <row r="548" spans="1:9" x14ac:dyDescent="0.25">
      <c r="A548" s="178"/>
      <c r="B548" s="169"/>
      <c r="C548" s="169"/>
      <c r="D548" s="179"/>
      <c r="E548" s="169"/>
      <c r="F548" s="180"/>
      <c r="G548" s="169" t="str">
        <f t="shared" si="14"/>
        <v/>
      </c>
      <c r="H548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48" s="169">
        <f>IF(Tabuľka1[[#This Row],[Stĺpec7]]="chyba",1,0)</f>
        <v>0</v>
      </c>
    </row>
    <row r="549" spans="1:9" x14ac:dyDescent="0.25">
      <c r="A549" s="178"/>
      <c r="B549" s="169"/>
      <c r="C549" s="169"/>
      <c r="D549" s="179"/>
      <c r="E549" s="169"/>
      <c r="F549" s="180"/>
      <c r="G549" s="169" t="str">
        <f t="shared" si="14"/>
        <v/>
      </c>
      <c r="H549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49" s="169">
        <f>IF(Tabuľka1[[#This Row],[Stĺpec7]]="chyba",1,0)</f>
        <v>0</v>
      </c>
    </row>
    <row r="550" spans="1:9" x14ac:dyDescent="0.25">
      <c r="A550" s="178"/>
      <c r="B550" s="169"/>
      <c r="C550" s="169"/>
      <c r="D550" s="179"/>
      <c r="E550" s="169"/>
      <c r="F550" s="180"/>
      <c r="G550" s="169" t="str">
        <f t="shared" si="14"/>
        <v/>
      </c>
      <c r="H550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50" s="169">
        <f>IF(Tabuľka1[[#This Row],[Stĺpec7]]="chyba",1,0)</f>
        <v>0</v>
      </c>
    </row>
    <row r="551" spans="1:9" x14ac:dyDescent="0.25">
      <c r="A551" s="178"/>
      <c r="B551" s="169"/>
      <c r="C551" s="169"/>
      <c r="D551" s="179"/>
      <c r="E551" s="169"/>
      <c r="F551" s="180"/>
      <c r="G551" s="169" t="str">
        <f t="shared" si="14"/>
        <v/>
      </c>
      <c r="H551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51" s="169">
        <f>IF(Tabuľka1[[#This Row],[Stĺpec7]]="chyba",1,0)</f>
        <v>0</v>
      </c>
    </row>
    <row r="552" spans="1:9" x14ac:dyDescent="0.25">
      <c r="A552" s="178"/>
      <c r="B552" s="169"/>
      <c r="C552" s="169"/>
      <c r="D552" s="179"/>
      <c r="E552" s="169"/>
      <c r="F552" s="180"/>
      <c r="G552" s="169" t="str">
        <f t="shared" si="14"/>
        <v/>
      </c>
      <c r="H552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52" s="169">
        <f>IF(Tabuľka1[[#This Row],[Stĺpec7]]="chyba",1,0)</f>
        <v>0</v>
      </c>
    </row>
    <row r="553" spans="1:9" x14ac:dyDescent="0.25">
      <c r="A553" s="178"/>
      <c r="B553" s="169"/>
      <c r="C553" s="169"/>
      <c r="D553" s="179"/>
      <c r="E553" s="169"/>
      <c r="F553" s="180"/>
      <c r="G553" s="169" t="str">
        <f t="shared" si="14"/>
        <v/>
      </c>
      <c r="H553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53" s="169">
        <f>IF(Tabuľka1[[#This Row],[Stĺpec7]]="chyba",1,0)</f>
        <v>0</v>
      </c>
    </row>
    <row r="554" spans="1:9" x14ac:dyDescent="0.25">
      <c r="A554" s="178"/>
      <c r="B554" s="169"/>
      <c r="C554" s="169"/>
      <c r="D554" s="179"/>
      <c r="E554" s="169"/>
      <c r="F554" s="180"/>
      <c r="G554" s="169" t="str">
        <f t="shared" si="14"/>
        <v/>
      </c>
      <c r="H554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54" s="169">
        <f>IF(Tabuľka1[[#This Row],[Stĺpec7]]="chyba",1,0)</f>
        <v>0</v>
      </c>
    </row>
    <row r="555" spans="1:9" x14ac:dyDescent="0.25">
      <c r="A555" s="178"/>
      <c r="B555" s="169"/>
      <c r="C555" s="169"/>
      <c r="D555" s="179"/>
      <c r="E555" s="169"/>
      <c r="F555" s="180"/>
      <c r="G555" s="169" t="str">
        <f t="shared" si="14"/>
        <v/>
      </c>
      <c r="H555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55" s="169">
        <f>IF(Tabuľka1[[#This Row],[Stĺpec7]]="chyba",1,0)</f>
        <v>0</v>
      </c>
    </row>
    <row r="556" spans="1:9" x14ac:dyDescent="0.25">
      <c r="A556" s="178"/>
      <c r="B556" s="169"/>
      <c r="C556" s="169"/>
      <c r="D556" s="179"/>
      <c r="E556" s="169"/>
      <c r="F556" s="180"/>
      <c r="G556" s="169" t="str">
        <f t="shared" si="14"/>
        <v/>
      </c>
      <c r="H556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56" s="169">
        <f>IF(Tabuľka1[[#This Row],[Stĺpec7]]="chyba",1,0)</f>
        <v>0</v>
      </c>
    </row>
    <row r="557" spans="1:9" x14ac:dyDescent="0.25">
      <c r="A557" s="178"/>
      <c r="B557" s="169"/>
      <c r="C557" s="169"/>
      <c r="D557" s="179"/>
      <c r="E557" s="169"/>
      <c r="F557" s="180"/>
      <c r="G557" s="169" t="str">
        <f t="shared" si="14"/>
        <v/>
      </c>
      <c r="H55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57" s="169">
        <f>IF(Tabuľka1[[#This Row],[Stĺpec7]]="chyba",1,0)</f>
        <v>0</v>
      </c>
    </row>
    <row r="558" spans="1:9" x14ac:dyDescent="0.25">
      <c r="A558" s="178"/>
      <c r="B558" s="169"/>
      <c r="C558" s="169"/>
      <c r="D558" s="179"/>
      <c r="E558" s="169"/>
      <c r="F558" s="180"/>
      <c r="G558" s="169" t="str">
        <f t="shared" si="14"/>
        <v/>
      </c>
      <c r="H558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58" s="169">
        <f>IF(Tabuľka1[[#This Row],[Stĺpec7]]="chyba",1,0)</f>
        <v>0</v>
      </c>
    </row>
    <row r="559" spans="1:9" x14ac:dyDescent="0.25">
      <c r="A559" s="178"/>
      <c r="B559" s="169"/>
      <c r="C559" s="169"/>
      <c r="D559" s="179"/>
      <c r="E559" s="169"/>
      <c r="F559" s="180"/>
      <c r="G559" s="169" t="str">
        <f t="shared" si="14"/>
        <v/>
      </c>
      <c r="H559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59" s="169">
        <f>IF(Tabuľka1[[#This Row],[Stĺpec7]]="chyba",1,0)</f>
        <v>0</v>
      </c>
    </row>
    <row r="560" spans="1:9" x14ac:dyDescent="0.25">
      <c r="A560" s="178"/>
      <c r="B560" s="169"/>
      <c r="C560" s="169"/>
      <c r="D560" s="179"/>
      <c r="E560" s="169"/>
      <c r="F560" s="180"/>
      <c r="G560" s="169" t="str">
        <f t="shared" si="14"/>
        <v/>
      </c>
      <c r="H560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60" s="169">
        <f>IF(Tabuľka1[[#This Row],[Stĺpec7]]="chyba",1,0)</f>
        <v>0</v>
      </c>
    </row>
    <row r="561" spans="1:9" x14ac:dyDescent="0.25">
      <c r="A561" s="178"/>
      <c r="B561" s="169"/>
      <c r="C561" s="169"/>
      <c r="D561" s="179"/>
      <c r="E561" s="169"/>
      <c r="F561" s="180"/>
      <c r="G561" s="169" t="str">
        <f t="shared" si="14"/>
        <v/>
      </c>
      <c r="H561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61" s="169">
        <f>IF(Tabuľka1[[#This Row],[Stĺpec7]]="chyba",1,0)</f>
        <v>0</v>
      </c>
    </row>
    <row r="562" spans="1:9" x14ac:dyDescent="0.25">
      <c r="A562" s="178"/>
      <c r="B562" s="169"/>
      <c r="C562" s="169"/>
      <c r="D562" s="179"/>
      <c r="E562" s="169"/>
      <c r="F562" s="180"/>
      <c r="G562" s="169" t="str">
        <f t="shared" si="14"/>
        <v/>
      </c>
      <c r="H562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62" s="169">
        <f>IF(Tabuľka1[[#This Row],[Stĺpec7]]="chyba",1,0)</f>
        <v>0</v>
      </c>
    </row>
    <row r="563" spans="1:9" x14ac:dyDescent="0.25">
      <c r="A563" s="178"/>
      <c r="B563" s="169"/>
      <c r="C563" s="169"/>
      <c r="D563" s="179"/>
      <c r="E563" s="169"/>
      <c r="F563" s="180"/>
      <c r="G563" s="169" t="str">
        <f t="shared" si="14"/>
        <v/>
      </c>
      <c r="H563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63" s="169">
        <f>IF(Tabuľka1[[#This Row],[Stĺpec7]]="chyba",1,0)</f>
        <v>0</v>
      </c>
    </row>
    <row r="564" spans="1:9" x14ac:dyDescent="0.25">
      <c r="A564" s="178"/>
      <c r="B564" s="169"/>
      <c r="C564" s="169"/>
      <c r="D564" s="179"/>
      <c r="E564" s="169"/>
      <c r="F564" s="180"/>
      <c r="G564" s="169" t="str">
        <f t="shared" si="14"/>
        <v/>
      </c>
      <c r="H564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64" s="169">
        <f>IF(Tabuľka1[[#This Row],[Stĺpec7]]="chyba",1,0)</f>
        <v>0</v>
      </c>
    </row>
    <row r="565" spans="1:9" x14ac:dyDescent="0.25">
      <c r="A565" s="178"/>
      <c r="B565" s="169"/>
      <c r="C565" s="169"/>
      <c r="D565" s="179"/>
      <c r="E565" s="169"/>
      <c r="F565" s="180"/>
      <c r="G565" s="169" t="str">
        <f t="shared" si="14"/>
        <v/>
      </c>
      <c r="H565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65" s="169">
        <f>IF(Tabuľka1[[#This Row],[Stĺpec7]]="chyba",1,0)</f>
        <v>0</v>
      </c>
    </row>
    <row r="566" spans="1:9" x14ac:dyDescent="0.25">
      <c r="A566" s="178"/>
      <c r="B566" s="169"/>
      <c r="C566" s="169"/>
      <c r="D566" s="179"/>
      <c r="E566" s="169"/>
      <c r="F566" s="180"/>
      <c r="G566" s="169" t="str">
        <f t="shared" si="14"/>
        <v/>
      </c>
      <c r="H566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66" s="169">
        <f>IF(Tabuľka1[[#This Row],[Stĺpec7]]="chyba",1,0)</f>
        <v>0</v>
      </c>
    </row>
    <row r="567" spans="1:9" x14ac:dyDescent="0.25">
      <c r="A567" s="178"/>
      <c r="B567" s="169"/>
      <c r="C567" s="169"/>
      <c r="D567" s="179"/>
      <c r="E567" s="169"/>
      <c r="F567" s="180"/>
      <c r="G567" s="169" t="str">
        <f t="shared" si="14"/>
        <v/>
      </c>
      <c r="H56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67" s="169">
        <f>IF(Tabuľka1[[#This Row],[Stĺpec7]]="chyba",1,0)</f>
        <v>0</v>
      </c>
    </row>
    <row r="568" spans="1:9" x14ac:dyDescent="0.25">
      <c r="A568" s="178"/>
      <c r="B568" s="169"/>
      <c r="C568" s="169"/>
      <c r="D568" s="179"/>
      <c r="E568" s="169"/>
      <c r="F568" s="180"/>
      <c r="G568" s="169" t="str">
        <f t="shared" si="14"/>
        <v/>
      </c>
      <c r="H568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68" s="169">
        <f>IF(Tabuľka1[[#This Row],[Stĺpec7]]="chyba",1,0)</f>
        <v>0</v>
      </c>
    </row>
    <row r="569" spans="1:9" x14ac:dyDescent="0.25">
      <c r="A569" s="178"/>
      <c r="B569" s="169"/>
      <c r="C569" s="169"/>
      <c r="D569" s="179"/>
      <c r="E569" s="169"/>
      <c r="F569" s="180"/>
      <c r="G569" s="169" t="str">
        <f t="shared" si="14"/>
        <v/>
      </c>
      <c r="H569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69" s="169">
        <f>IF(Tabuľka1[[#This Row],[Stĺpec7]]="chyba",1,0)</f>
        <v>0</v>
      </c>
    </row>
    <row r="570" spans="1:9" x14ac:dyDescent="0.25">
      <c r="A570" s="178"/>
      <c r="B570" s="169"/>
      <c r="C570" s="169"/>
      <c r="D570" s="179"/>
      <c r="E570" s="169"/>
      <c r="F570" s="180"/>
      <c r="G570" s="169" t="str">
        <f t="shared" si="14"/>
        <v/>
      </c>
      <c r="H570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70" s="169">
        <f>IF(Tabuľka1[[#This Row],[Stĺpec7]]="chyba",1,0)</f>
        <v>0</v>
      </c>
    </row>
    <row r="571" spans="1:9" x14ac:dyDescent="0.25">
      <c r="A571" s="178"/>
      <c r="B571" s="169"/>
      <c r="C571" s="169"/>
      <c r="D571" s="179"/>
      <c r="E571" s="169"/>
      <c r="F571" s="180"/>
      <c r="G571" s="169" t="str">
        <f t="shared" si="14"/>
        <v/>
      </c>
      <c r="H571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71" s="169">
        <f>IF(Tabuľka1[[#This Row],[Stĺpec7]]="chyba",1,0)</f>
        <v>0</v>
      </c>
    </row>
    <row r="572" spans="1:9" x14ac:dyDescent="0.25">
      <c r="A572" s="178"/>
      <c r="B572" s="169"/>
      <c r="C572" s="169"/>
      <c r="D572" s="179"/>
      <c r="E572" s="169"/>
      <c r="F572" s="180"/>
      <c r="G572" s="169" t="str">
        <f t="shared" si="14"/>
        <v/>
      </c>
      <c r="H572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72" s="169">
        <f>IF(Tabuľka1[[#This Row],[Stĺpec7]]="chyba",1,0)</f>
        <v>0</v>
      </c>
    </row>
    <row r="573" spans="1:9" x14ac:dyDescent="0.25">
      <c r="A573" s="178"/>
      <c r="B573" s="169"/>
      <c r="C573" s="169"/>
      <c r="D573" s="179"/>
      <c r="E573" s="169"/>
      <c r="F573" s="180"/>
      <c r="G573" s="169" t="str">
        <f t="shared" si="14"/>
        <v/>
      </c>
      <c r="H573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73" s="169">
        <f>IF(Tabuľka1[[#This Row],[Stĺpec7]]="chyba",1,0)</f>
        <v>0</v>
      </c>
    </row>
    <row r="574" spans="1:9" x14ac:dyDescent="0.25">
      <c r="A574" s="178"/>
      <c r="B574" s="169"/>
      <c r="C574" s="169"/>
      <c r="D574" s="179"/>
      <c r="E574" s="169"/>
      <c r="F574" s="180"/>
      <c r="G574" s="169" t="str">
        <f t="shared" si="14"/>
        <v/>
      </c>
      <c r="H574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74" s="169">
        <f>IF(Tabuľka1[[#This Row],[Stĺpec7]]="chyba",1,0)</f>
        <v>0</v>
      </c>
    </row>
    <row r="575" spans="1:9" x14ac:dyDescent="0.25">
      <c r="A575" s="178"/>
      <c r="B575" s="169"/>
      <c r="C575" s="169"/>
      <c r="D575" s="179"/>
      <c r="E575" s="169"/>
      <c r="F575" s="180"/>
      <c r="G575" s="169" t="str">
        <f t="shared" si="14"/>
        <v/>
      </c>
      <c r="H575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75" s="169">
        <f>IF(Tabuľka1[[#This Row],[Stĺpec7]]="chyba",1,0)</f>
        <v>0</v>
      </c>
    </row>
    <row r="576" spans="1:9" x14ac:dyDescent="0.25">
      <c r="A576" s="178"/>
      <c r="B576" s="169"/>
      <c r="C576" s="169"/>
      <c r="D576" s="179"/>
      <c r="E576" s="169"/>
      <c r="F576" s="180"/>
      <c r="G576" s="169" t="str">
        <f t="shared" si="14"/>
        <v/>
      </c>
      <c r="H576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76" s="169">
        <f>IF(Tabuľka1[[#This Row],[Stĺpec7]]="chyba",1,0)</f>
        <v>0</v>
      </c>
    </row>
    <row r="577" spans="1:9" x14ac:dyDescent="0.25">
      <c r="A577" s="178"/>
      <c r="B577" s="169"/>
      <c r="C577" s="169"/>
      <c r="D577" s="179"/>
      <c r="E577" s="169"/>
      <c r="F577" s="180"/>
      <c r="G577" s="169" t="str">
        <f t="shared" si="14"/>
        <v/>
      </c>
      <c r="H57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77" s="169">
        <f>IF(Tabuľka1[[#This Row],[Stĺpec7]]="chyba",1,0)</f>
        <v>0</v>
      </c>
    </row>
    <row r="578" spans="1:9" x14ac:dyDescent="0.25">
      <c r="A578" s="178"/>
      <c r="B578" s="169"/>
      <c r="C578" s="169"/>
      <c r="D578" s="179"/>
      <c r="E578" s="169"/>
      <c r="F578" s="180"/>
      <c r="G578" s="169" t="str">
        <f t="shared" si="14"/>
        <v/>
      </c>
      <c r="H578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78" s="169">
        <f>IF(Tabuľka1[[#This Row],[Stĺpec7]]="chyba",1,0)</f>
        <v>0</v>
      </c>
    </row>
    <row r="579" spans="1:9" x14ac:dyDescent="0.25">
      <c r="A579" s="178"/>
      <c r="B579" s="169"/>
      <c r="C579" s="169"/>
      <c r="D579" s="179"/>
      <c r="E579" s="169"/>
      <c r="F579" s="180"/>
      <c r="G579" s="169" t="str">
        <f t="shared" si="14"/>
        <v/>
      </c>
      <c r="H579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79" s="169">
        <f>IF(Tabuľka1[[#This Row],[Stĺpec7]]="chyba",1,0)</f>
        <v>0</v>
      </c>
    </row>
    <row r="580" spans="1:9" x14ac:dyDescent="0.25">
      <c r="A580" s="178"/>
      <c r="B580" s="169"/>
      <c r="C580" s="169"/>
      <c r="D580" s="179"/>
      <c r="E580" s="169"/>
      <c r="F580" s="180"/>
      <c r="G580" s="169" t="str">
        <f t="shared" si="14"/>
        <v/>
      </c>
      <c r="H580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80" s="169">
        <f>IF(Tabuľka1[[#This Row],[Stĺpec7]]="chyba",1,0)</f>
        <v>0</v>
      </c>
    </row>
    <row r="581" spans="1:9" x14ac:dyDescent="0.25">
      <c r="A581" s="178"/>
      <c r="B581" s="169"/>
      <c r="C581" s="169"/>
      <c r="D581" s="179"/>
      <c r="E581" s="169"/>
      <c r="F581" s="180"/>
      <c r="G581" s="169" t="str">
        <f t="shared" si="14"/>
        <v/>
      </c>
      <c r="H581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81" s="169">
        <f>IF(Tabuľka1[[#This Row],[Stĺpec7]]="chyba",1,0)</f>
        <v>0</v>
      </c>
    </row>
    <row r="582" spans="1:9" x14ac:dyDescent="0.25">
      <c r="A582" s="178"/>
      <c r="B582" s="169"/>
      <c r="C582" s="169"/>
      <c r="D582" s="179"/>
      <c r="E582" s="169"/>
      <c r="F582" s="180"/>
      <c r="G582" s="169" t="str">
        <f t="shared" si="14"/>
        <v/>
      </c>
      <c r="H582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82" s="169">
        <f>IF(Tabuľka1[[#This Row],[Stĺpec7]]="chyba",1,0)</f>
        <v>0</v>
      </c>
    </row>
    <row r="583" spans="1:9" x14ac:dyDescent="0.25">
      <c r="A583" s="178"/>
      <c r="B583" s="169"/>
      <c r="C583" s="169"/>
      <c r="D583" s="179"/>
      <c r="E583" s="169"/>
      <c r="F583" s="180"/>
      <c r="G583" s="169" t="str">
        <f t="shared" si="14"/>
        <v/>
      </c>
      <c r="H583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83" s="169">
        <f>IF(Tabuľka1[[#This Row],[Stĺpec7]]="chyba",1,0)</f>
        <v>0</v>
      </c>
    </row>
    <row r="584" spans="1:9" x14ac:dyDescent="0.25">
      <c r="A584" s="178"/>
      <c r="B584" s="169"/>
      <c r="C584" s="169"/>
      <c r="D584" s="179"/>
      <c r="E584" s="169"/>
      <c r="F584" s="180"/>
      <c r="G584" s="169" t="str">
        <f t="shared" si="14"/>
        <v/>
      </c>
      <c r="H584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84" s="169">
        <f>IF(Tabuľka1[[#This Row],[Stĺpec7]]="chyba",1,0)</f>
        <v>0</v>
      </c>
    </row>
    <row r="585" spans="1:9" x14ac:dyDescent="0.25">
      <c r="A585" s="178"/>
      <c r="B585" s="169"/>
      <c r="C585" s="169"/>
      <c r="D585" s="179"/>
      <c r="E585" s="169"/>
      <c r="F585" s="180"/>
      <c r="G585" s="169" t="str">
        <f t="shared" si="14"/>
        <v/>
      </c>
      <c r="H585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85" s="169">
        <f>IF(Tabuľka1[[#This Row],[Stĺpec7]]="chyba",1,0)</f>
        <v>0</v>
      </c>
    </row>
    <row r="586" spans="1:9" x14ac:dyDescent="0.25">
      <c r="A586" s="178"/>
      <c r="B586" s="169"/>
      <c r="C586" s="169"/>
      <c r="D586" s="179"/>
      <c r="E586" s="169"/>
      <c r="F586" s="180"/>
      <c r="G586" s="169" t="str">
        <f t="shared" si="14"/>
        <v/>
      </c>
      <c r="H586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86" s="169">
        <f>IF(Tabuľka1[[#This Row],[Stĺpec7]]="chyba",1,0)</f>
        <v>0</v>
      </c>
    </row>
    <row r="587" spans="1:9" x14ac:dyDescent="0.25">
      <c r="A587" s="178"/>
      <c r="B587" s="169"/>
      <c r="C587" s="169"/>
      <c r="D587" s="179"/>
      <c r="E587" s="169"/>
      <c r="F587" s="180"/>
      <c r="G587" s="169" t="str">
        <f t="shared" si="14"/>
        <v/>
      </c>
      <c r="H58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87" s="169">
        <f>IF(Tabuľka1[[#This Row],[Stĺpec7]]="chyba",1,0)</f>
        <v>0</v>
      </c>
    </row>
    <row r="588" spans="1:9" x14ac:dyDescent="0.25">
      <c r="A588" s="178"/>
      <c r="B588" s="169"/>
      <c r="C588" s="169"/>
      <c r="D588" s="179"/>
      <c r="E588" s="169"/>
      <c r="F588" s="180"/>
      <c r="G588" s="169" t="str">
        <f t="shared" si="14"/>
        <v/>
      </c>
      <c r="H588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88" s="169">
        <f>IF(Tabuľka1[[#This Row],[Stĺpec7]]="chyba",1,0)</f>
        <v>0</v>
      </c>
    </row>
    <row r="589" spans="1:9" x14ac:dyDescent="0.25">
      <c r="A589" s="178"/>
      <c r="B589" s="169"/>
      <c r="C589" s="169"/>
      <c r="D589" s="179"/>
      <c r="E589" s="169"/>
      <c r="F589" s="180"/>
      <c r="G589" s="169" t="str">
        <f t="shared" si="14"/>
        <v/>
      </c>
      <c r="H589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89" s="169">
        <f>IF(Tabuľka1[[#This Row],[Stĺpec7]]="chyba",1,0)</f>
        <v>0</v>
      </c>
    </row>
    <row r="590" spans="1:9" x14ac:dyDescent="0.25">
      <c r="A590" s="178"/>
      <c r="B590" s="169"/>
      <c r="C590" s="169"/>
      <c r="D590" s="179"/>
      <c r="E590" s="169"/>
      <c r="F590" s="180"/>
      <c r="G590" s="169" t="str">
        <f t="shared" si="14"/>
        <v/>
      </c>
      <c r="H590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90" s="169">
        <f>IF(Tabuľka1[[#This Row],[Stĺpec7]]="chyba",1,0)</f>
        <v>0</v>
      </c>
    </row>
    <row r="591" spans="1:9" x14ac:dyDescent="0.25">
      <c r="A591" s="178"/>
      <c r="B591" s="169"/>
      <c r="C591" s="169"/>
      <c r="D591" s="179"/>
      <c r="E591" s="169"/>
      <c r="F591" s="180"/>
      <c r="G591" s="169" t="str">
        <f t="shared" si="14"/>
        <v/>
      </c>
      <c r="H591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91" s="169">
        <f>IF(Tabuľka1[[#This Row],[Stĺpec7]]="chyba",1,0)</f>
        <v>0</v>
      </c>
    </row>
    <row r="592" spans="1:9" x14ac:dyDescent="0.25">
      <c r="A592" s="178"/>
      <c r="B592" s="169"/>
      <c r="C592" s="169"/>
      <c r="D592" s="179"/>
      <c r="E592" s="169"/>
      <c r="F592" s="180"/>
      <c r="G592" s="169" t="str">
        <f t="shared" si="14"/>
        <v/>
      </c>
      <c r="H592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92" s="169">
        <f>IF(Tabuľka1[[#This Row],[Stĺpec7]]="chyba",1,0)</f>
        <v>0</v>
      </c>
    </row>
    <row r="593" spans="1:9" x14ac:dyDescent="0.25">
      <c r="A593" s="178"/>
      <c r="B593" s="169"/>
      <c r="C593" s="169"/>
      <c r="D593" s="179"/>
      <c r="E593" s="169"/>
      <c r="F593" s="180"/>
      <c r="G593" s="169" t="str">
        <f t="shared" si="14"/>
        <v/>
      </c>
      <c r="H593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93" s="169">
        <f>IF(Tabuľka1[[#This Row],[Stĺpec7]]="chyba",1,0)</f>
        <v>0</v>
      </c>
    </row>
    <row r="594" spans="1:9" x14ac:dyDescent="0.25">
      <c r="A594" s="178"/>
      <c r="B594" s="169"/>
      <c r="C594" s="169"/>
      <c r="D594" s="179"/>
      <c r="E594" s="169"/>
      <c r="F594" s="180"/>
      <c r="G594" s="169" t="str">
        <f t="shared" si="14"/>
        <v/>
      </c>
      <c r="H594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94" s="169">
        <f>IF(Tabuľka1[[#This Row],[Stĺpec7]]="chyba",1,0)</f>
        <v>0</v>
      </c>
    </row>
    <row r="595" spans="1:9" x14ac:dyDescent="0.25">
      <c r="A595" s="178"/>
      <c r="B595" s="169"/>
      <c r="C595" s="169"/>
      <c r="D595" s="179"/>
      <c r="E595" s="169"/>
      <c r="F595" s="180"/>
      <c r="G595" s="169" t="str">
        <f t="shared" si="14"/>
        <v/>
      </c>
      <c r="H595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95" s="169">
        <f>IF(Tabuľka1[[#This Row],[Stĺpec7]]="chyba",1,0)</f>
        <v>0</v>
      </c>
    </row>
    <row r="596" spans="1:9" x14ac:dyDescent="0.25">
      <c r="A596" s="178"/>
      <c r="B596" s="169"/>
      <c r="C596" s="169"/>
      <c r="D596" s="179"/>
      <c r="E596" s="169"/>
      <c r="F596" s="180"/>
      <c r="G596" s="169" t="str">
        <f t="shared" si="14"/>
        <v/>
      </c>
      <c r="H596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96" s="169">
        <f>IF(Tabuľka1[[#This Row],[Stĺpec7]]="chyba",1,0)</f>
        <v>0</v>
      </c>
    </row>
    <row r="597" spans="1:9" x14ac:dyDescent="0.25">
      <c r="A597" s="178"/>
      <c r="B597" s="169"/>
      <c r="C597" s="169"/>
      <c r="D597" s="179"/>
      <c r="E597" s="169"/>
      <c r="F597" s="180"/>
      <c r="G597" s="169" t="str">
        <f t="shared" si="14"/>
        <v/>
      </c>
      <c r="H59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97" s="169">
        <f>IF(Tabuľka1[[#This Row],[Stĺpec7]]="chyba",1,0)</f>
        <v>0</v>
      </c>
    </row>
    <row r="598" spans="1:9" x14ac:dyDescent="0.25">
      <c r="A598" s="178"/>
      <c r="B598" s="169"/>
      <c r="C598" s="169"/>
      <c r="D598" s="179"/>
      <c r="E598" s="169"/>
      <c r="F598" s="180"/>
      <c r="G598" s="169" t="str">
        <f t="shared" si="14"/>
        <v/>
      </c>
      <c r="H598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98" s="169">
        <f>IF(Tabuľka1[[#This Row],[Stĺpec7]]="chyba",1,0)</f>
        <v>0</v>
      </c>
    </row>
    <row r="599" spans="1:9" x14ac:dyDescent="0.25">
      <c r="A599" s="178"/>
      <c r="B599" s="169"/>
      <c r="C599" s="169"/>
      <c r="D599" s="179"/>
      <c r="E599" s="169"/>
      <c r="F599" s="180"/>
      <c r="G599" s="169" t="str">
        <f t="shared" si="14"/>
        <v/>
      </c>
      <c r="H599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99" s="169">
        <f>IF(Tabuľka1[[#This Row],[Stĺpec7]]="chyba",1,0)</f>
        <v>0</v>
      </c>
    </row>
    <row r="600" spans="1:9" x14ac:dyDescent="0.25">
      <c r="A600" s="178"/>
      <c r="B600" s="169"/>
      <c r="C600" s="169"/>
      <c r="D600" s="179"/>
      <c r="E600" s="169"/>
      <c r="F600" s="180"/>
      <c r="G600" s="169" t="str">
        <f t="shared" si="14"/>
        <v/>
      </c>
      <c r="H600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00" s="169">
        <f>IF(Tabuľka1[[#This Row],[Stĺpec7]]="chyba",1,0)</f>
        <v>0</v>
      </c>
    </row>
    <row r="601" spans="1:9" x14ac:dyDescent="0.25">
      <c r="A601" s="178"/>
      <c r="B601" s="169"/>
      <c r="C601" s="169"/>
      <c r="D601" s="179"/>
      <c r="E601" s="169"/>
      <c r="F601" s="180"/>
      <c r="G601" s="169" t="str">
        <f t="shared" si="14"/>
        <v/>
      </c>
      <c r="H601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01" s="169">
        <f>IF(Tabuľka1[[#This Row],[Stĺpec7]]="chyba",1,0)</f>
        <v>0</v>
      </c>
    </row>
    <row r="602" spans="1:9" x14ac:dyDescent="0.25">
      <c r="A602" s="178"/>
      <c r="B602" s="169"/>
      <c r="C602" s="169"/>
      <c r="D602" s="179"/>
      <c r="E602" s="169"/>
      <c r="F602" s="180"/>
      <c r="G602" s="169" t="str">
        <f t="shared" si="14"/>
        <v/>
      </c>
      <c r="H602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02" s="169">
        <f>IF(Tabuľka1[[#This Row],[Stĺpec7]]="chyba",1,0)</f>
        <v>0</v>
      </c>
    </row>
    <row r="603" spans="1:9" x14ac:dyDescent="0.25">
      <c r="A603" s="178"/>
      <c r="B603" s="169"/>
      <c r="C603" s="169"/>
      <c r="D603" s="179"/>
      <c r="E603" s="169"/>
      <c r="F603" s="180"/>
      <c r="G603" s="169" t="str">
        <f t="shared" si="14"/>
        <v/>
      </c>
      <c r="H603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03" s="169">
        <f>IF(Tabuľka1[[#This Row],[Stĺpec7]]="chyba",1,0)</f>
        <v>0</v>
      </c>
    </row>
    <row r="604" spans="1:9" x14ac:dyDescent="0.25">
      <c r="A604" s="178"/>
      <c r="B604" s="169"/>
      <c r="C604" s="169"/>
      <c r="D604" s="179"/>
      <c r="E604" s="169"/>
      <c r="F604" s="180"/>
      <c r="G604" s="169" t="str">
        <f t="shared" si="14"/>
        <v/>
      </c>
      <c r="H604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04" s="169">
        <f>IF(Tabuľka1[[#This Row],[Stĺpec7]]="chyba",1,0)</f>
        <v>0</v>
      </c>
    </row>
    <row r="605" spans="1:9" x14ac:dyDescent="0.25">
      <c r="A605" s="178"/>
      <c r="B605" s="169"/>
      <c r="C605" s="169"/>
      <c r="D605" s="179"/>
      <c r="E605" s="169"/>
      <c r="F605" s="180"/>
      <c r="G605" s="169" t="str">
        <f t="shared" si="14"/>
        <v/>
      </c>
      <c r="H605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05" s="169">
        <f>IF(Tabuľka1[[#This Row],[Stĺpec7]]="chyba",1,0)</f>
        <v>0</v>
      </c>
    </row>
    <row r="606" spans="1:9" x14ac:dyDescent="0.25">
      <c r="A606" s="178"/>
      <c r="B606" s="169"/>
      <c r="C606" s="169"/>
      <c r="D606" s="179"/>
      <c r="E606" s="169"/>
      <c r="F606" s="180"/>
      <c r="G606" s="169" t="str">
        <f t="shared" si="14"/>
        <v/>
      </c>
      <c r="H606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06" s="169">
        <f>IF(Tabuľka1[[#This Row],[Stĺpec7]]="chyba",1,0)</f>
        <v>0</v>
      </c>
    </row>
    <row r="607" spans="1:9" x14ac:dyDescent="0.25">
      <c r="A607" s="178"/>
      <c r="B607" s="169"/>
      <c r="C607" s="169"/>
      <c r="D607" s="179"/>
      <c r="E607" s="169"/>
      <c r="F607" s="180"/>
      <c r="G607" s="169" t="str">
        <f t="shared" si="14"/>
        <v/>
      </c>
      <c r="H60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07" s="169">
        <f>IF(Tabuľka1[[#This Row],[Stĺpec7]]="chyba",1,0)</f>
        <v>0</v>
      </c>
    </row>
    <row r="608" spans="1:9" x14ac:dyDescent="0.25">
      <c r="A608" s="178"/>
      <c r="B608" s="169"/>
      <c r="C608" s="169"/>
      <c r="D608" s="179"/>
      <c r="E608" s="169"/>
      <c r="F608" s="180"/>
      <c r="G608" s="169" t="str">
        <f t="shared" si="14"/>
        <v/>
      </c>
      <c r="H608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08" s="169">
        <f>IF(Tabuľka1[[#This Row],[Stĺpec7]]="chyba",1,0)</f>
        <v>0</v>
      </c>
    </row>
    <row r="609" spans="1:9" x14ac:dyDescent="0.25">
      <c r="A609" s="178"/>
      <c r="B609" s="169"/>
      <c r="C609" s="169"/>
      <c r="D609" s="179"/>
      <c r="E609" s="169"/>
      <c r="F609" s="180"/>
      <c r="G609" s="169" t="str">
        <f t="shared" si="14"/>
        <v/>
      </c>
      <c r="H609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09" s="169">
        <f>IF(Tabuľka1[[#This Row],[Stĺpec7]]="chyba",1,0)</f>
        <v>0</v>
      </c>
    </row>
    <row r="610" spans="1:9" x14ac:dyDescent="0.25">
      <c r="A610" s="178"/>
      <c r="B610" s="169"/>
      <c r="C610" s="169"/>
      <c r="D610" s="179"/>
      <c r="E610" s="169"/>
      <c r="F610" s="180"/>
      <c r="G610" s="169" t="str">
        <f t="shared" si="14"/>
        <v/>
      </c>
      <c r="H610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10" s="169">
        <f>IF(Tabuľka1[[#This Row],[Stĺpec7]]="chyba",1,0)</f>
        <v>0</v>
      </c>
    </row>
    <row r="611" spans="1:9" x14ac:dyDescent="0.25">
      <c r="A611" s="178"/>
      <c r="B611" s="169"/>
      <c r="C611" s="169"/>
      <c r="D611" s="179"/>
      <c r="E611" s="169"/>
      <c r="F611" s="180"/>
      <c r="G611" s="169" t="str">
        <f t="shared" ref="G611:G674" si="15">IF($B$7=$N$37,"vyroba",IF($B$7=$N$38,"sluzby",IF($B$7=$N$39,"kombinacia","")))</f>
        <v/>
      </c>
      <c r="H611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11" s="169">
        <f>IF(Tabuľka1[[#This Row],[Stĺpec7]]="chyba",1,0)</f>
        <v>0</v>
      </c>
    </row>
    <row r="612" spans="1:9" x14ac:dyDescent="0.25">
      <c r="A612" s="178"/>
      <c r="B612" s="169"/>
      <c r="C612" s="169"/>
      <c r="D612" s="179"/>
      <c r="E612" s="169"/>
      <c r="F612" s="180"/>
      <c r="G612" s="169" t="str">
        <f t="shared" si="15"/>
        <v/>
      </c>
      <c r="H612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12" s="169">
        <f>IF(Tabuľka1[[#This Row],[Stĺpec7]]="chyba",1,0)</f>
        <v>0</v>
      </c>
    </row>
    <row r="613" spans="1:9" x14ac:dyDescent="0.25">
      <c r="A613" s="178"/>
      <c r="B613" s="169"/>
      <c r="C613" s="169"/>
      <c r="D613" s="179"/>
      <c r="E613" s="169"/>
      <c r="F613" s="180"/>
      <c r="G613" s="169" t="str">
        <f t="shared" si="15"/>
        <v/>
      </c>
      <c r="H613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13" s="169">
        <f>IF(Tabuľka1[[#This Row],[Stĺpec7]]="chyba",1,0)</f>
        <v>0</v>
      </c>
    </row>
    <row r="614" spans="1:9" x14ac:dyDescent="0.25">
      <c r="A614" s="178"/>
      <c r="B614" s="169"/>
      <c r="C614" s="169"/>
      <c r="D614" s="179"/>
      <c r="E614" s="169"/>
      <c r="F614" s="180"/>
      <c r="G614" s="169" t="str">
        <f t="shared" si="15"/>
        <v/>
      </c>
      <c r="H614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14" s="169">
        <f>IF(Tabuľka1[[#This Row],[Stĺpec7]]="chyba",1,0)</f>
        <v>0</v>
      </c>
    </row>
    <row r="615" spans="1:9" x14ac:dyDescent="0.25">
      <c r="A615" s="178"/>
      <c r="B615" s="169"/>
      <c r="C615" s="169"/>
      <c r="D615" s="179"/>
      <c r="E615" s="169"/>
      <c r="F615" s="180"/>
      <c r="G615" s="169" t="str">
        <f t="shared" si="15"/>
        <v/>
      </c>
      <c r="H615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15" s="169">
        <f>IF(Tabuľka1[[#This Row],[Stĺpec7]]="chyba",1,0)</f>
        <v>0</v>
      </c>
    </row>
    <row r="616" spans="1:9" x14ac:dyDescent="0.25">
      <c r="A616" s="178"/>
      <c r="B616" s="169"/>
      <c r="C616" s="169"/>
      <c r="D616" s="179"/>
      <c r="E616" s="169"/>
      <c r="F616" s="180"/>
      <c r="G616" s="169" t="str">
        <f t="shared" si="15"/>
        <v/>
      </c>
      <c r="H616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16" s="169">
        <f>IF(Tabuľka1[[#This Row],[Stĺpec7]]="chyba",1,0)</f>
        <v>0</v>
      </c>
    </row>
    <row r="617" spans="1:9" x14ac:dyDescent="0.25">
      <c r="A617" s="178"/>
      <c r="B617" s="169"/>
      <c r="C617" s="169"/>
      <c r="D617" s="179"/>
      <c r="E617" s="169"/>
      <c r="F617" s="180"/>
      <c r="G617" s="169" t="str">
        <f t="shared" si="15"/>
        <v/>
      </c>
      <c r="H61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17" s="169">
        <f>IF(Tabuľka1[[#This Row],[Stĺpec7]]="chyba",1,0)</f>
        <v>0</v>
      </c>
    </row>
    <row r="618" spans="1:9" x14ac:dyDescent="0.25">
      <c r="A618" s="178"/>
      <c r="B618" s="169"/>
      <c r="C618" s="169"/>
      <c r="D618" s="179"/>
      <c r="E618" s="169"/>
      <c r="F618" s="180"/>
      <c r="G618" s="169" t="str">
        <f t="shared" si="15"/>
        <v/>
      </c>
      <c r="H618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18" s="169">
        <f>IF(Tabuľka1[[#This Row],[Stĺpec7]]="chyba",1,0)</f>
        <v>0</v>
      </c>
    </row>
    <row r="619" spans="1:9" x14ac:dyDescent="0.25">
      <c r="A619" s="178"/>
      <c r="B619" s="169"/>
      <c r="C619" s="169"/>
      <c r="D619" s="179"/>
      <c r="E619" s="169"/>
      <c r="F619" s="180"/>
      <c r="G619" s="169" t="str">
        <f t="shared" si="15"/>
        <v/>
      </c>
      <c r="H619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19" s="169">
        <f>IF(Tabuľka1[[#This Row],[Stĺpec7]]="chyba",1,0)</f>
        <v>0</v>
      </c>
    </row>
    <row r="620" spans="1:9" x14ac:dyDescent="0.25">
      <c r="A620" s="178"/>
      <c r="B620" s="169"/>
      <c r="C620" s="169"/>
      <c r="D620" s="179"/>
      <c r="E620" s="169"/>
      <c r="F620" s="180"/>
      <c r="G620" s="169" t="str">
        <f t="shared" si="15"/>
        <v/>
      </c>
      <c r="H620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20" s="169">
        <f>IF(Tabuľka1[[#This Row],[Stĺpec7]]="chyba",1,0)</f>
        <v>0</v>
      </c>
    </row>
    <row r="621" spans="1:9" x14ac:dyDescent="0.25">
      <c r="A621" s="178"/>
      <c r="B621" s="169"/>
      <c r="C621" s="169"/>
      <c r="D621" s="179"/>
      <c r="E621" s="169"/>
      <c r="F621" s="180"/>
      <c r="G621" s="169" t="str">
        <f t="shared" si="15"/>
        <v/>
      </c>
      <c r="H621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21" s="169">
        <f>IF(Tabuľka1[[#This Row],[Stĺpec7]]="chyba",1,0)</f>
        <v>0</v>
      </c>
    </row>
    <row r="622" spans="1:9" x14ac:dyDescent="0.25">
      <c r="A622" s="178"/>
      <c r="B622" s="169"/>
      <c r="C622" s="169"/>
      <c r="D622" s="179"/>
      <c r="E622" s="169"/>
      <c r="F622" s="180"/>
      <c r="G622" s="169" t="str">
        <f t="shared" si="15"/>
        <v/>
      </c>
      <c r="H622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22" s="169">
        <f>IF(Tabuľka1[[#This Row],[Stĺpec7]]="chyba",1,0)</f>
        <v>0</v>
      </c>
    </row>
    <row r="623" spans="1:9" x14ac:dyDescent="0.25">
      <c r="A623" s="178"/>
      <c r="B623" s="169"/>
      <c r="C623" s="169"/>
      <c r="D623" s="179"/>
      <c r="E623" s="169"/>
      <c r="F623" s="180"/>
      <c r="G623" s="169" t="str">
        <f t="shared" si="15"/>
        <v/>
      </c>
      <c r="H623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23" s="169">
        <f>IF(Tabuľka1[[#This Row],[Stĺpec7]]="chyba",1,0)</f>
        <v>0</v>
      </c>
    </row>
    <row r="624" spans="1:9" x14ac:dyDescent="0.25">
      <c r="A624" s="178"/>
      <c r="B624" s="169"/>
      <c r="C624" s="169"/>
      <c r="D624" s="179"/>
      <c r="E624" s="169"/>
      <c r="F624" s="180"/>
      <c r="G624" s="169" t="str">
        <f t="shared" si="15"/>
        <v/>
      </c>
      <c r="H624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24" s="169">
        <f>IF(Tabuľka1[[#This Row],[Stĺpec7]]="chyba",1,0)</f>
        <v>0</v>
      </c>
    </row>
    <row r="625" spans="1:9" x14ac:dyDescent="0.25">
      <c r="A625" s="178"/>
      <c r="B625" s="169"/>
      <c r="C625" s="169"/>
      <c r="D625" s="179"/>
      <c r="E625" s="169"/>
      <c r="F625" s="180"/>
      <c r="G625" s="169" t="str">
        <f t="shared" si="15"/>
        <v/>
      </c>
      <c r="H625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25" s="169">
        <f>IF(Tabuľka1[[#This Row],[Stĺpec7]]="chyba",1,0)</f>
        <v>0</v>
      </c>
    </row>
    <row r="626" spans="1:9" x14ac:dyDescent="0.25">
      <c r="A626" s="178"/>
      <c r="B626" s="169"/>
      <c r="C626" s="169"/>
      <c r="D626" s="179"/>
      <c r="E626" s="169"/>
      <c r="F626" s="180"/>
      <c r="G626" s="169" t="str">
        <f t="shared" si="15"/>
        <v/>
      </c>
      <c r="H626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26" s="169">
        <f>IF(Tabuľka1[[#This Row],[Stĺpec7]]="chyba",1,0)</f>
        <v>0</v>
      </c>
    </row>
    <row r="627" spans="1:9" x14ac:dyDescent="0.25">
      <c r="A627" s="178"/>
      <c r="B627" s="169"/>
      <c r="C627" s="169"/>
      <c r="D627" s="179"/>
      <c r="E627" s="169"/>
      <c r="F627" s="180"/>
      <c r="G627" s="169" t="str">
        <f t="shared" si="15"/>
        <v/>
      </c>
      <c r="H62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27" s="169">
        <f>IF(Tabuľka1[[#This Row],[Stĺpec7]]="chyba",1,0)</f>
        <v>0</v>
      </c>
    </row>
    <row r="628" spans="1:9" x14ac:dyDescent="0.25">
      <c r="A628" s="178"/>
      <c r="B628" s="169"/>
      <c r="C628" s="169"/>
      <c r="D628" s="179"/>
      <c r="E628" s="169"/>
      <c r="F628" s="180"/>
      <c r="G628" s="169" t="str">
        <f t="shared" si="15"/>
        <v/>
      </c>
      <c r="H628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28" s="169">
        <f>IF(Tabuľka1[[#This Row],[Stĺpec7]]="chyba",1,0)</f>
        <v>0</v>
      </c>
    </row>
    <row r="629" spans="1:9" x14ac:dyDescent="0.25">
      <c r="A629" s="178"/>
      <c r="B629" s="169"/>
      <c r="C629" s="169"/>
      <c r="D629" s="179"/>
      <c r="E629" s="169"/>
      <c r="F629" s="180"/>
      <c r="G629" s="169" t="str">
        <f t="shared" si="15"/>
        <v/>
      </c>
      <c r="H629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29" s="169">
        <f>IF(Tabuľka1[[#This Row],[Stĺpec7]]="chyba",1,0)</f>
        <v>0</v>
      </c>
    </row>
    <row r="630" spans="1:9" x14ac:dyDescent="0.25">
      <c r="A630" s="178"/>
      <c r="B630" s="169"/>
      <c r="C630" s="169"/>
      <c r="D630" s="179"/>
      <c r="E630" s="169"/>
      <c r="F630" s="180"/>
      <c r="G630" s="169" t="str">
        <f t="shared" si="15"/>
        <v/>
      </c>
      <c r="H630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30" s="169">
        <f>IF(Tabuľka1[[#This Row],[Stĺpec7]]="chyba",1,0)</f>
        <v>0</v>
      </c>
    </row>
    <row r="631" spans="1:9" x14ac:dyDescent="0.25">
      <c r="A631" s="178"/>
      <c r="B631" s="169"/>
      <c r="C631" s="169"/>
      <c r="D631" s="179"/>
      <c r="E631" s="169"/>
      <c r="F631" s="180"/>
      <c r="G631" s="169" t="str">
        <f t="shared" si="15"/>
        <v/>
      </c>
      <c r="H631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31" s="169">
        <f>IF(Tabuľka1[[#This Row],[Stĺpec7]]="chyba",1,0)</f>
        <v>0</v>
      </c>
    </row>
    <row r="632" spans="1:9" x14ac:dyDescent="0.25">
      <c r="A632" s="178"/>
      <c r="B632" s="169"/>
      <c r="C632" s="169"/>
      <c r="D632" s="179"/>
      <c r="E632" s="169"/>
      <c r="F632" s="180"/>
      <c r="G632" s="169" t="str">
        <f t="shared" si="15"/>
        <v/>
      </c>
      <c r="H632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32" s="169">
        <f>IF(Tabuľka1[[#This Row],[Stĺpec7]]="chyba",1,0)</f>
        <v>0</v>
      </c>
    </row>
    <row r="633" spans="1:9" x14ac:dyDescent="0.25">
      <c r="A633" s="178"/>
      <c r="B633" s="169"/>
      <c r="C633" s="169"/>
      <c r="D633" s="179"/>
      <c r="E633" s="169"/>
      <c r="F633" s="180"/>
      <c r="G633" s="169" t="str">
        <f t="shared" si="15"/>
        <v/>
      </c>
      <c r="H633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33" s="169">
        <f>IF(Tabuľka1[[#This Row],[Stĺpec7]]="chyba",1,0)</f>
        <v>0</v>
      </c>
    </row>
    <row r="634" spans="1:9" x14ac:dyDescent="0.25">
      <c r="A634" s="178"/>
      <c r="B634" s="169"/>
      <c r="C634" s="169"/>
      <c r="D634" s="179"/>
      <c r="E634" s="169"/>
      <c r="F634" s="180"/>
      <c r="G634" s="169" t="str">
        <f t="shared" si="15"/>
        <v/>
      </c>
      <c r="H634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34" s="169">
        <f>IF(Tabuľka1[[#This Row],[Stĺpec7]]="chyba",1,0)</f>
        <v>0</v>
      </c>
    </row>
    <row r="635" spans="1:9" x14ac:dyDescent="0.25">
      <c r="A635" s="178"/>
      <c r="B635" s="169"/>
      <c r="C635" s="169"/>
      <c r="D635" s="179"/>
      <c r="E635" s="169"/>
      <c r="F635" s="180"/>
      <c r="G635" s="169" t="str">
        <f t="shared" si="15"/>
        <v/>
      </c>
      <c r="H635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35" s="169">
        <f>IF(Tabuľka1[[#This Row],[Stĺpec7]]="chyba",1,0)</f>
        <v>0</v>
      </c>
    </row>
    <row r="636" spans="1:9" x14ac:dyDescent="0.25">
      <c r="A636" s="178"/>
      <c r="B636" s="169"/>
      <c r="C636" s="169"/>
      <c r="D636" s="179"/>
      <c r="E636" s="169"/>
      <c r="F636" s="180"/>
      <c r="G636" s="169" t="str">
        <f t="shared" si="15"/>
        <v/>
      </c>
      <c r="H636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36" s="169">
        <f>IF(Tabuľka1[[#This Row],[Stĺpec7]]="chyba",1,0)</f>
        <v>0</v>
      </c>
    </row>
    <row r="637" spans="1:9" x14ac:dyDescent="0.25">
      <c r="A637" s="178"/>
      <c r="B637" s="169"/>
      <c r="C637" s="169"/>
      <c r="D637" s="179"/>
      <c r="E637" s="169"/>
      <c r="F637" s="180"/>
      <c r="G637" s="169" t="str">
        <f t="shared" si="15"/>
        <v/>
      </c>
      <c r="H63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37" s="169">
        <f>IF(Tabuľka1[[#This Row],[Stĺpec7]]="chyba",1,0)</f>
        <v>0</v>
      </c>
    </row>
    <row r="638" spans="1:9" x14ac:dyDescent="0.25">
      <c r="A638" s="178"/>
      <c r="B638" s="169"/>
      <c r="C638" s="169"/>
      <c r="D638" s="179"/>
      <c r="E638" s="169"/>
      <c r="F638" s="180"/>
      <c r="G638" s="169" t="str">
        <f t="shared" si="15"/>
        <v/>
      </c>
      <c r="H638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38" s="169">
        <f>IF(Tabuľka1[[#This Row],[Stĺpec7]]="chyba",1,0)</f>
        <v>0</v>
      </c>
    </row>
    <row r="639" spans="1:9" x14ac:dyDescent="0.25">
      <c r="A639" s="178"/>
      <c r="B639" s="169"/>
      <c r="C639" s="169"/>
      <c r="D639" s="179"/>
      <c r="E639" s="169"/>
      <c r="F639" s="180"/>
      <c r="G639" s="169" t="str">
        <f t="shared" si="15"/>
        <v/>
      </c>
      <c r="H639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39" s="169">
        <f>IF(Tabuľka1[[#This Row],[Stĺpec7]]="chyba",1,0)</f>
        <v>0</v>
      </c>
    </row>
    <row r="640" spans="1:9" x14ac:dyDescent="0.25">
      <c r="A640" s="178"/>
      <c r="B640" s="169"/>
      <c r="C640" s="169"/>
      <c r="D640" s="179"/>
      <c r="E640" s="169"/>
      <c r="F640" s="180"/>
      <c r="G640" s="169" t="str">
        <f t="shared" si="15"/>
        <v/>
      </c>
      <c r="H640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40" s="169">
        <f>IF(Tabuľka1[[#This Row],[Stĺpec7]]="chyba",1,0)</f>
        <v>0</v>
      </c>
    </row>
    <row r="641" spans="1:9" x14ac:dyDescent="0.25">
      <c r="A641" s="178"/>
      <c r="B641" s="169"/>
      <c r="C641" s="169"/>
      <c r="D641" s="179"/>
      <c r="E641" s="169"/>
      <c r="F641" s="180"/>
      <c r="G641" s="169" t="str">
        <f t="shared" si="15"/>
        <v/>
      </c>
      <c r="H641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41" s="169">
        <f>IF(Tabuľka1[[#This Row],[Stĺpec7]]="chyba",1,0)</f>
        <v>0</v>
      </c>
    </row>
    <row r="642" spans="1:9" x14ac:dyDescent="0.25">
      <c r="A642" s="178"/>
      <c r="B642" s="169"/>
      <c r="C642" s="169"/>
      <c r="D642" s="179"/>
      <c r="E642" s="169"/>
      <c r="F642" s="180"/>
      <c r="G642" s="169" t="str">
        <f t="shared" si="15"/>
        <v/>
      </c>
      <c r="H642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42" s="169">
        <f>IF(Tabuľka1[[#This Row],[Stĺpec7]]="chyba",1,0)</f>
        <v>0</v>
      </c>
    </row>
    <row r="643" spans="1:9" x14ac:dyDescent="0.25">
      <c r="A643" s="178"/>
      <c r="B643" s="169"/>
      <c r="C643" s="169"/>
      <c r="D643" s="179"/>
      <c r="E643" s="169"/>
      <c r="F643" s="180"/>
      <c r="G643" s="169" t="str">
        <f t="shared" si="15"/>
        <v/>
      </c>
      <c r="H643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43" s="169">
        <f>IF(Tabuľka1[[#This Row],[Stĺpec7]]="chyba",1,0)</f>
        <v>0</v>
      </c>
    </row>
    <row r="644" spans="1:9" x14ac:dyDescent="0.25">
      <c r="A644" s="178"/>
      <c r="B644" s="169"/>
      <c r="C644" s="169"/>
      <c r="D644" s="179"/>
      <c r="E644" s="169"/>
      <c r="F644" s="180"/>
      <c r="G644" s="169" t="str">
        <f t="shared" si="15"/>
        <v/>
      </c>
      <c r="H644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44" s="169">
        <f>IF(Tabuľka1[[#This Row],[Stĺpec7]]="chyba",1,0)</f>
        <v>0</v>
      </c>
    </row>
    <row r="645" spans="1:9" x14ac:dyDescent="0.25">
      <c r="A645" s="178"/>
      <c r="B645" s="169"/>
      <c r="C645" s="169"/>
      <c r="D645" s="179"/>
      <c r="E645" s="169"/>
      <c r="F645" s="180"/>
      <c r="G645" s="169" t="str">
        <f t="shared" si="15"/>
        <v/>
      </c>
      <c r="H645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45" s="169">
        <f>IF(Tabuľka1[[#This Row],[Stĺpec7]]="chyba",1,0)</f>
        <v>0</v>
      </c>
    </row>
    <row r="646" spans="1:9" x14ac:dyDescent="0.25">
      <c r="A646" s="178"/>
      <c r="B646" s="169"/>
      <c r="C646" s="169"/>
      <c r="D646" s="179"/>
      <c r="E646" s="169"/>
      <c r="F646" s="180"/>
      <c r="G646" s="169" t="str">
        <f t="shared" si="15"/>
        <v/>
      </c>
      <c r="H646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46" s="169">
        <f>IF(Tabuľka1[[#This Row],[Stĺpec7]]="chyba",1,0)</f>
        <v>0</v>
      </c>
    </row>
    <row r="647" spans="1:9" x14ac:dyDescent="0.25">
      <c r="A647" s="178"/>
      <c r="B647" s="169"/>
      <c r="C647" s="169"/>
      <c r="D647" s="179"/>
      <c r="E647" s="169"/>
      <c r="F647" s="180"/>
      <c r="G647" s="169" t="str">
        <f t="shared" si="15"/>
        <v/>
      </c>
      <c r="H64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47" s="169">
        <f>IF(Tabuľka1[[#This Row],[Stĺpec7]]="chyba",1,0)</f>
        <v>0</v>
      </c>
    </row>
    <row r="648" spans="1:9" x14ac:dyDescent="0.25">
      <c r="A648" s="178"/>
      <c r="B648" s="169"/>
      <c r="C648" s="169"/>
      <c r="D648" s="179"/>
      <c r="E648" s="169"/>
      <c r="F648" s="180"/>
      <c r="G648" s="169" t="str">
        <f t="shared" si="15"/>
        <v/>
      </c>
      <c r="H648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48" s="169">
        <f>IF(Tabuľka1[[#This Row],[Stĺpec7]]="chyba",1,0)</f>
        <v>0</v>
      </c>
    </row>
    <row r="649" spans="1:9" x14ac:dyDescent="0.25">
      <c r="A649" s="178"/>
      <c r="B649" s="169"/>
      <c r="C649" s="169"/>
      <c r="D649" s="179"/>
      <c r="E649" s="169"/>
      <c r="F649" s="180"/>
      <c r="G649" s="169" t="str">
        <f t="shared" si="15"/>
        <v/>
      </c>
      <c r="H649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49" s="169">
        <f>IF(Tabuľka1[[#This Row],[Stĺpec7]]="chyba",1,0)</f>
        <v>0</v>
      </c>
    </row>
    <row r="650" spans="1:9" x14ac:dyDescent="0.25">
      <c r="A650" s="178"/>
      <c r="B650" s="169"/>
      <c r="C650" s="169"/>
      <c r="D650" s="179"/>
      <c r="E650" s="169"/>
      <c r="F650" s="180"/>
      <c r="G650" s="169" t="str">
        <f t="shared" si="15"/>
        <v/>
      </c>
      <c r="H650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50" s="169">
        <f>IF(Tabuľka1[[#This Row],[Stĺpec7]]="chyba",1,0)</f>
        <v>0</v>
      </c>
    </row>
    <row r="651" spans="1:9" x14ac:dyDescent="0.25">
      <c r="A651" s="178"/>
      <c r="B651" s="169"/>
      <c r="C651" s="169"/>
      <c r="D651" s="179"/>
      <c r="E651" s="169"/>
      <c r="F651" s="180"/>
      <c r="G651" s="169" t="str">
        <f t="shared" si="15"/>
        <v/>
      </c>
      <c r="H651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51" s="169">
        <f>IF(Tabuľka1[[#This Row],[Stĺpec7]]="chyba",1,0)</f>
        <v>0</v>
      </c>
    </row>
    <row r="652" spans="1:9" x14ac:dyDescent="0.25">
      <c r="A652" s="178"/>
      <c r="B652" s="169"/>
      <c r="C652" s="169"/>
      <c r="D652" s="179"/>
      <c r="E652" s="169"/>
      <c r="F652" s="180"/>
      <c r="G652" s="169" t="str">
        <f t="shared" si="15"/>
        <v/>
      </c>
      <c r="H652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52" s="169">
        <f>IF(Tabuľka1[[#This Row],[Stĺpec7]]="chyba",1,0)</f>
        <v>0</v>
      </c>
    </row>
    <row r="653" spans="1:9" x14ac:dyDescent="0.25">
      <c r="A653" s="178"/>
      <c r="B653" s="169"/>
      <c r="C653" s="169"/>
      <c r="D653" s="179"/>
      <c r="E653" s="169"/>
      <c r="F653" s="180"/>
      <c r="G653" s="169" t="str">
        <f t="shared" si="15"/>
        <v/>
      </c>
      <c r="H653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53" s="169">
        <f>IF(Tabuľka1[[#This Row],[Stĺpec7]]="chyba",1,0)</f>
        <v>0</v>
      </c>
    </row>
    <row r="654" spans="1:9" x14ac:dyDescent="0.25">
      <c r="A654" s="178"/>
      <c r="B654" s="169"/>
      <c r="C654" s="169"/>
      <c r="D654" s="179"/>
      <c r="E654" s="169"/>
      <c r="F654" s="180"/>
      <c r="G654" s="169" t="str">
        <f t="shared" si="15"/>
        <v/>
      </c>
      <c r="H654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54" s="169">
        <f>IF(Tabuľka1[[#This Row],[Stĺpec7]]="chyba",1,0)</f>
        <v>0</v>
      </c>
    </row>
    <row r="655" spans="1:9" x14ac:dyDescent="0.25">
      <c r="A655" s="178"/>
      <c r="B655" s="169"/>
      <c r="C655" s="169"/>
      <c r="D655" s="179"/>
      <c r="E655" s="169"/>
      <c r="F655" s="180"/>
      <c r="G655" s="169" t="str">
        <f t="shared" si="15"/>
        <v/>
      </c>
      <c r="H655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55" s="169">
        <f>IF(Tabuľka1[[#This Row],[Stĺpec7]]="chyba",1,0)</f>
        <v>0</v>
      </c>
    </row>
    <row r="656" spans="1:9" x14ac:dyDescent="0.25">
      <c r="A656" s="178"/>
      <c r="B656" s="169"/>
      <c r="C656" s="169"/>
      <c r="D656" s="179"/>
      <c r="E656" s="169"/>
      <c r="F656" s="180"/>
      <c r="G656" s="169" t="str">
        <f t="shared" si="15"/>
        <v/>
      </c>
      <c r="H656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56" s="169">
        <f>IF(Tabuľka1[[#This Row],[Stĺpec7]]="chyba",1,0)</f>
        <v>0</v>
      </c>
    </row>
    <row r="657" spans="1:9" x14ac:dyDescent="0.25">
      <c r="A657" s="178"/>
      <c r="B657" s="169"/>
      <c r="C657" s="169"/>
      <c r="D657" s="179"/>
      <c r="E657" s="169"/>
      <c r="F657" s="180"/>
      <c r="G657" s="169" t="str">
        <f t="shared" si="15"/>
        <v/>
      </c>
      <c r="H65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57" s="169">
        <f>IF(Tabuľka1[[#This Row],[Stĺpec7]]="chyba",1,0)</f>
        <v>0</v>
      </c>
    </row>
    <row r="658" spans="1:9" x14ac:dyDescent="0.25">
      <c r="A658" s="178"/>
      <c r="B658" s="169"/>
      <c r="C658" s="169"/>
      <c r="D658" s="179"/>
      <c r="E658" s="169"/>
      <c r="F658" s="180"/>
      <c r="G658" s="169" t="str">
        <f t="shared" si="15"/>
        <v/>
      </c>
      <c r="H658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58" s="169">
        <f>IF(Tabuľka1[[#This Row],[Stĺpec7]]="chyba",1,0)</f>
        <v>0</v>
      </c>
    </row>
    <row r="659" spans="1:9" x14ac:dyDescent="0.25">
      <c r="A659" s="178"/>
      <c r="B659" s="169"/>
      <c r="C659" s="169"/>
      <c r="D659" s="179"/>
      <c r="E659" s="169"/>
      <c r="F659" s="180"/>
      <c r="G659" s="169" t="str">
        <f t="shared" si="15"/>
        <v/>
      </c>
      <c r="H659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59" s="169">
        <f>IF(Tabuľka1[[#This Row],[Stĺpec7]]="chyba",1,0)</f>
        <v>0</v>
      </c>
    </row>
    <row r="660" spans="1:9" x14ac:dyDescent="0.25">
      <c r="A660" s="178"/>
      <c r="B660" s="169"/>
      <c r="C660" s="169"/>
      <c r="D660" s="179"/>
      <c r="E660" s="169"/>
      <c r="F660" s="180"/>
      <c r="G660" s="169" t="str">
        <f t="shared" si="15"/>
        <v/>
      </c>
      <c r="H660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60" s="169">
        <f>IF(Tabuľka1[[#This Row],[Stĺpec7]]="chyba",1,0)</f>
        <v>0</v>
      </c>
    </row>
    <row r="661" spans="1:9" x14ac:dyDescent="0.25">
      <c r="A661" s="178"/>
      <c r="B661" s="169"/>
      <c r="C661" s="169"/>
      <c r="D661" s="179"/>
      <c r="E661" s="169"/>
      <c r="F661" s="180"/>
      <c r="G661" s="169" t="str">
        <f t="shared" si="15"/>
        <v/>
      </c>
      <c r="H661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61" s="169">
        <f>IF(Tabuľka1[[#This Row],[Stĺpec7]]="chyba",1,0)</f>
        <v>0</v>
      </c>
    </row>
    <row r="662" spans="1:9" x14ac:dyDescent="0.25">
      <c r="A662" s="178"/>
      <c r="B662" s="169"/>
      <c r="C662" s="169"/>
      <c r="D662" s="179"/>
      <c r="E662" s="169"/>
      <c r="F662" s="180"/>
      <c r="G662" s="169" t="str">
        <f t="shared" si="15"/>
        <v/>
      </c>
      <c r="H662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62" s="169">
        <f>IF(Tabuľka1[[#This Row],[Stĺpec7]]="chyba",1,0)</f>
        <v>0</v>
      </c>
    </row>
    <row r="663" spans="1:9" x14ac:dyDescent="0.25">
      <c r="A663" s="178"/>
      <c r="B663" s="169"/>
      <c r="C663" s="169"/>
      <c r="D663" s="179"/>
      <c r="E663" s="169"/>
      <c r="F663" s="180"/>
      <c r="G663" s="169" t="str">
        <f t="shared" si="15"/>
        <v/>
      </c>
      <c r="H663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63" s="169">
        <f>IF(Tabuľka1[[#This Row],[Stĺpec7]]="chyba",1,0)</f>
        <v>0</v>
      </c>
    </row>
    <row r="664" spans="1:9" x14ac:dyDescent="0.25">
      <c r="A664" s="178"/>
      <c r="B664" s="169"/>
      <c r="C664" s="169"/>
      <c r="D664" s="179"/>
      <c r="E664" s="169"/>
      <c r="F664" s="180"/>
      <c r="G664" s="169" t="str">
        <f t="shared" si="15"/>
        <v/>
      </c>
      <c r="H664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64" s="169">
        <f>IF(Tabuľka1[[#This Row],[Stĺpec7]]="chyba",1,0)</f>
        <v>0</v>
      </c>
    </row>
    <row r="665" spans="1:9" x14ac:dyDescent="0.25">
      <c r="A665" s="178"/>
      <c r="B665" s="169"/>
      <c r="C665" s="169"/>
      <c r="D665" s="179"/>
      <c r="E665" s="169"/>
      <c r="F665" s="180"/>
      <c r="G665" s="169" t="str">
        <f t="shared" si="15"/>
        <v/>
      </c>
      <c r="H665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65" s="169">
        <f>IF(Tabuľka1[[#This Row],[Stĺpec7]]="chyba",1,0)</f>
        <v>0</v>
      </c>
    </row>
    <row r="666" spans="1:9" x14ac:dyDescent="0.25">
      <c r="A666" s="178"/>
      <c r="B666" s="169"/>
      <c r="C666" s="169"/>
      <c r="D666" s="179"/>
      <c r="E666" s="169"/>
      <c r="F666" s="180"/>
      <c r="G666" s="169" t="str">
        <f t="shared" si="15"/>
        <v/>
      </c>
      <c r="H666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66" s="169">
        <f>IF(Tabuľka1[[#This Row],[Stĺpec7]]="chyba",1,0)</f>
        <v>0</v>
      </c>
    </row>
    <row r="667" spans="1:9" x14ac:dyDescent="0.25">
      <c r="A667" s="178"/>
      <c r="B667" s="169"/>
      <c r="C667" s="169"/>
      <c r="D667" s="179"/>
      <c r="E667" s="169"/>
      <c r="F667" s="180"/>
      <c r="G667" s="169" t="str">
        <f t="shared" si="15"/>
        <v/>
      </c>
      <c r="H66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67" s="169">
        <f>IF(Tabuľka1[[#This Row],[Stĺpec7]]="chyba",1,0)</f>
        <v>0</v>
      </c>
    </row>
    <row r="668" spans="1:9" x14ac:dyDescent="0.25">
      <c r="A668" s="178"/>
      <c r="B668" s="169"/>
      <c r="C668" s="169"/>
      <c r="D668" s="179"/>
      <c r="E668" s="169"/>
      <c r="F668" s="180"/>
      <c r="G668" s="169" t="str">
        <f t="shared" si="15"/>
        <v/>
      </c>
      <c r="H668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68" s="169">
        <f>IF(Tabuľka1[[#This Row],[Stĺpec7]]="chyba",1,0)</f>
        <v>0</v>
      </c>
    </row>
    <row r="669" spans="1:9" x14ac:dyDescent="0.25">
      <c r="A669" s="178"/>
      <c r="B669" s="169"/>
      <c r="C669" s="169"/>
      <c r="D669" s="179"/>
      <c r="E669" s="169"/>
      <c r="F669" s="180"/>
      <c r="G669" s="169" t="str">
        <f t="shared" si="15"/>
        <v/>
      </c>
      <c r="H669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69" s="169">
        <f>IF(Tabuľka1[[#This Row],[Stĺpec7]]="chyba",1,0)</f>
        <v>0</v>
      </c>
    </row>
    <row r="670" spans="1:9" x14ac:dyDescent="0.25">
      <c r="A670" s="178"/>
      <c r="B670" s="169"/>
      <c r="C670" s="169"/>
      <c r="D670" s="179"/>
      <c r="E670" s="169"/>
      <c r="F670" s="180"/>
      <c r="G670" s="169" t="str">
        <f t="shared" si="15"/>
        <v/>
      </c>
      <c r="H670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70" s="169">
        <f>IF(Tabuľka1[[#This Row],[Stĺpec7]]="chyba",1,0)</f>
        <v>0</v>
      </c>
    </row>
    <row r="671" spans="1:9" x14ac:dyDescent="0.25">
      <c r="A671" s="178"/>
      <c r="B671" s="169"/>
      <c r="C671" s="169"/>
      <c r="D671" s="179"/>
      <c r="E671" s="169"/>
      <c r="F671" s="180"/>
      <c r="G671" s="169" t="str">
        <f t="shared" si="15"/>
        <v/>
      </c>
      <c r="H671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71" s="169">
        <f>IF(Tabuľka1[[#This Row],[Stĺpec7]]="chyba",1,0)</f>
        <v>0</v>
      </c>
    </row>
    <row r="672" spans="1:9" x14ac:dyDescent="0.25">
      <c r="A672" s="178"/>
      <c r="B672" s="169"/>
      <c r="C672" s="169"/>
      <c r="D672" s="179"/>
      <c r="E672" s="169"/>
      <c r="F672" s="180"/>
      <c r="G672" s="169" t="str">
        <f t="shared" si="15"/>
        <v/>
      </c>
      <c r="H672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72" s="169">
        <f>IF(Tabuľka1[[#This Row],[Stĺpec7]]="chyba",1,0)</f>
        <v>0</v>
      </c>
    </row>
    <row r="673" spans="1:9" x14ac:dyDescent="0.25">
      <c r="A673" s="178"/>
      <c r="B673" s="169"/>
      <c r="C673" s="169"/>
      <c r="D673" s="179"/>
      <c r="E673" s="169"/>
      <c r="F673" s="180"/>
      <c r="G673" s="169" t="str">
        <f t="shared" si="15"/>
        <v/>
      </c>
      <c r="H673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73" s="169">
        <f>IF(Tabuľka1[[#This Row],[Stĺpec7]]="chyba",1,0)</f>
        <v>0</v>
      </c>
    </row>
    <row r="674" spans="1:9" x14ac:dyDescent="0.25">
      <c r="A674" s="178"/>
      <c r="B674" s="169"/>
      <c r="C674" s="169"/>
      <c r="D674" s="179"/>
      <c r="E674" s="169"/>
      <c r="F674" s="180"/>
      <c r="G674" s="169" t="str">
        <f t="shared" si="15"/>
        <v/>
      </c>
      <c r="H674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74" s="169">
        <f>IF(Tabuľka1[[#This Row],[Stĺpec7]]="chyba",1,0)</f>
        <v>0</v>
      </c>
    </row>
    <row r="675" spans="1:9" x14ac:dyDescent="0.25">
      <c r="A675" s="178"/>
      <c r="B675" s="169"/>
      <c r="C675" s="169"/>
      <c r="D675" s="179"/>
      <c r="E675" s="169"/>
      <c r="F675" s="180"/>
      <c r="G675" s="169" t="str">
        <f t="shared" ref="G675:G738" si="16">IF($B$7=$N$37,"vyroba",IF($B$7=$N$38,"sluzby",IF($B$7=$N$39,"kombinacia","")))</f>
        <v/>
      </c>
      <c r="H675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75" s="169">
        <f>IF(Tabuľka1[[#This Row],[Stĺpec7]]="chyba",1,0)</f>
        <v>0</v>
      </c>
    </row>
    <row r="676" spans="1:9" x14ac:dyDescent="0.25">
      <c r="A676" s="178"/>
      <c r="B676" s="169"/>
      <c r="C676" s="169"/>
      <c r="D676" s="179"/>
      <c r="E676" s="169"/>
      <c r="F676" s="180"/>
      <c r="G676" s="169" t="str">
        <f t="shared" si="16"/>
        <v/>
      </c>
      <c r="H676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76" s="169">
        <f>IF(Tabuľka1[[#This Row],[Stĺpec7]]="chyba",1,0)</f>
        <v>0</v>
      </c>
    </row>
    <row r="677" spans="1:9" x14ac:dyDescent="0.25">
      <c r="A677" s="178"/>
      <c r="B677" s="169"/>
      <c r="C677" s="169"/>
      <c r="D677" s="179"/>
      <c r="E677" s="169"/>
      <c r="F677" s="180"/>
      <c r="G677" s="169" t="str">
        <f t="shared" si="16"/>
        <v/>
      </c>
      <c r="H67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77" s="169">
        <f>IF(Tabuľka1[[#This Row],[Stĺpec7]]="chyba",1,0)</f>
        <v>0</v>
      </c>
    </row>
    <row r="678" spans="1:9" x14ac:dyDescent="0.25">
      <c r="A678" s="178"/>
      <c r="B678" s="169"/>
      <c r="C678" s="169"/>
      <c r="D678" s="179"/>
      <c r="E678" s="169"/>
      <c r="F678" s="180"/>
      <c r="G678" s="169" t="str">
        <f t="shared" si="16"/>
        <v/>
      </c>
      <c r="H678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78" s="169">
        <f>IF(Tabuľka1[[#This Row],[Stĺpec7]]="chyba",1,0)</f>
        <v>0</v>
      </c>
    </row>
    <row r="679" spans="1:9" x14ac:dyDescent="0.25">
      <c r="A679" s="178"/>
      <c r="B679" s="169"/>
      <c r="C679" s="169"/>
      <c r="D679" s="179"/>
      <c r="E679" s="169"/>
      <c r="F679" s="180"/>
      <c r="G679" s="169" t="str">
        <f t="shared" si="16"/>
        <v/>
      </c>
      <c r="H679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79" s="169">
        <f>IF(Tabuľka1[[#This Row],[Stĺpec7]]="chyba",1,0)</f>
        <v>0</v>
      </c>
    </row>
    <row r="680" spans="1:9" x14ac:dyDescent="0.25">
      <c r="A680" s="178"/>
      <c r="B680" s="169"/>
      <c r="C680" s="169"/>
      <c r="D680" s="179"/>
      <c r="E680" s="169"/>
      <c r="F680" s="180"/>
      <c r="G680" s="169" t="str">
        <f t="shared" si="16"/>
        <v/>
      </c>
      <c r="H680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80" s="169">
        <f>IF(Tabuľka1[[#This Row],[Stĺpec7]]="chyba",1,0)</f>
        <v>0</v>
      </c>
    </row>
    <row r="681" spans="1:9" x14ac:dyDescent="0.25">
      <c r="A681" s="178"/>
      <c r="B681" s="169"/>
      <c r="C681" s="169"/>
      <c r="D681" s="179"/>
      <c r="E681" s="169"/>
      <c r="F681" s="180"/>
      <c r="G681" s="169" t="str">
        <f t="shared" si="16"/>
        <v/>
      </c>
      <c r="H681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81" s="169">
        <f>IF(Tabuľka1[[#This Row],[Stĺpec7]]="chyba",1,0)</f>
        <v>0</v>
      </c>
    </row>
    <row r="682" spans="1:9" x14ac:dyDescent="0.25">
      <c r="A682" s="178"/>
      <c r="B682" s="169"/>
      <c r="C682" s="169"/>
      <c r="D682" s="179"/>
      <c r="E682" s="169"/>
      <c r="F682" s="180"/>
      <c r="G682" s="169" t="str">
        <f t="shared" si="16"/>
        <v/>
      </c>
      <c r="H682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82" s="169">
        <f>IF(Tabuľka1[[#This Row],[Stĺpec7]]="chyba",1,0)</f>
        <v>0</v>
      </c>
    </row>
    <row r="683" spans="1:9" x14ac:dyDescent="0.25">
      <c r="A683" s="178"/>
      <c r="B683" s="169"/>
      <c r="C683" s="169"/>
      <c r="D683" s="179"/>
      <c r="E683" s="169"/>
      <c r="F683" s="180"/>
      <c r="G683" s="169" t="str">
        <f t="shared" si="16"/>
        <v/>
      </c>
      <c r="H683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83" s="169">
        <f>IF(Tabuľka1[[#This Row],[Stĺpec7]]="chyba",1,0)</f>
        <v>0</v>
      </c>
    </row>
    <row r="684" spans="1:9" x14ac:dyDescent="0.25">
      <c r="A684" s="178"/>
      <c r="B684" s="169"/>
      <c r="C684" s="169"/>
      <c r="D684" s="179"/>
      <c r="E684" s="169"/>
      <c r="F684" s="180"/>
      <c r="G684" s="169" t="str">
        <f t="shared" si="16"/>
        <v/>
      </c>
      <c r="H684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84" s="169">
        <f>IF(Tabuľka1[[#This Row],[Stĺpec7]]="chyba",1,0)</f>
        <v>0</v>
      </c>
    </row>
    <row r="685" spans="1:9" x14ac:dyDescent="0.25">
      <c r="A685" s="178"/>
      <c r="B685" s="169"/>
      <c r="C685" s="169"/>
      <c r="D685" s="179"/>
      <c r="E685" s="169"/>
      <c r="F685" s="180"/>
      <c r="G685" s="169" t="str">
        <f t="shared" si="16"/>
        <v/>
      </c>
      <c r="H685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85" s="169">
        <f>IF(Tabuľka1[[#This Row],[Stĺpec7]]="chyba",1,0)</f>
        <v>0</v>
      </c>
    </row>
    <row r="686" spans="1:9" x14ac:dyDescent="0.25">
      <c r="A686" s="178"/>
      <c r="B686" s="169"/>
      <c r="C686" s="169"/>
      <c r="D686" s="179"/>
      <c r="E686" s="169"/>
      <c r="F686" s="180"/>
      <c r="G686" s="169" t="str">
        <f t="shared" si="16"/>
        <v/>
      </c>
      <c r="H686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86" s="169">
        <f>IF(Tabuľka1[[#This Row],[Stĺpec7]]="chyba",1,0)</f>
        <v>0</v>
      </c>
    </row>
    <row r="687" spans="1:9" x14ac:dyDescent="0.25">
      <c r="A687" s="178"/>
      <c r="B687" s="169"/>
      <c r="C687" s="169"/>
      <c r="D687" s="179"/>
      <c r="E687" s="169"/>
      <c r="F687" s="180"/>
      <c r="G687" s="169" t="str">
        <f t="shared" si="16"/>
        <v/>
      </c>
      <c r="H68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87" s="169">
        <f>IF(Tabuľka1[[#This Row],[Stĺpec7]]="chyba",1,0)</f>
        <v>0</v>
      </c>
    </row>
    <row r="688" spans="1:9" x14ac:dyDescent="0.25">
      <c r="A688" s="178"/>
      <c r="B688" s="169"/>
      <c r="C688" s="169"/>
      <c r="D688" s="179"/>
      <c r="E688" s="169"/>
      <c r="F688" s="180"/>
      <c r="G688" s="169" t="str">
        <f t="shared" si="16"/>
        <v/>
      </c>
      <c r="H688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88" s="169">
        <f>IF(Tabuľka1[[#This Row],[Stĺpec7]]="chyba",1,0)</f>
        <v>0</v>
      </c>
    </row>
    <row r="689" spans="1:9" x14ac:dyDescent="0.25">
      <c r="A689" s="178"/>
      <c r="B689" s="169"/>
      <c r="C689" s="169"/>
      <c r="D689" s="179"/>
      <c r="E689" s="169"/>
      <c r="F689" s="180"/>
      <c r="G689" s="169" t="str">
        <f t="shared" si="16"/>
        <v/>
      </c>
      <c r="H689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89" s="169">
        <f>IF(Tabuľka1[[#This Row],[Stĺpec7]]="chyba",1,0)</f>
        <v>0</v>
      </c>
    </row>
    <row r="690" spans="1:9" x14ac:dyDescent="0.25">
      <c r="A690" s="178"/>
      <c r="B690" s="169"/>
      <c r="C690" s="169"/>
      <c r="D690" s="179"/>
      <c r="E690" s="169"/>
      <c r="F690" s="180"/>
      <c r="G690" s="169" t="str">
        <f t="shared" si="16"/>
        <v/>
      </c>
      <c r="H690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90" s="169">
        <f>IF(Tabuľka1[[#This Row],[Stĺpec7]]="chyba",1,0)</f>
        <v>0</v>
      </c>
    </row>
    <row r="691" spans="1:9" x14ac:dyDescent="0.25">
      <c r="A691" s="178"/>
      <c r="B691" s="169"/>
      <c r="C691" s="169"/>
      <c r="D691" s="179"/>
      <c r="E691" s="169"/>
      <c r="F691" s="180"/>
      <c r="G691" s="169" t="str">
        <f t="shared" si="16"/>
        <v/>
      </c>
      <c r="H691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91" s="169">
        <f>IF(Tabuľka1[[#This Row],[Stĺpec7]]="chyba",1,0)</f>
        <v>0</v>
      </c>
    </row>
    <row r="692" spans="1:9" x14ac:dyDescent="0.25">
      <c r="A692" s="178"/>
      <c r="B692" s="169"/>
      <c r="C692" s="169"/>
      <c r="D692" s="179"/>
      <c r="E692" s="169"/>
      <c r="F692" s="180"/>
      <c r="G692" s="169" t="str">
        <f t="shared" si="16"/>
        <v/>
      </c>
      <c r="H692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92" s="169">
        <f>IF(Tabuľka1[[#This Row],[Stĺpec7]]="chyba",1,0)</f>
        <v>0</v>
      </c>
    </row>
    <row r="693" spans="1:9" x14ac:dyDescent="0.25">
      <c r="A693" s="178"/>
      <c r="B693" s="169"/>
      <c r="C693" s="169"/>
      <c r="D693" s="179"/>
      <c r="E693" s="169"/>
      <c r="F693" s="180"/>
      <c r="G693" s="169" t="str">
        <f t="shared" si="16"/>
        <v/>
      </c>
      <c r="H693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93" s="169">
        <f>IF(Tabuľka1[[#This Row],[Stĺpec7]]="chyba",1,0)</f>
        <v>0</v>
      </c>
    </row>
    <row r="694" spans="1:9" x14ac:dyDescent="0.25">
      <c r="A694" s="178"/>
      <c r="B694" s="169"/>
      <c r="C694" s="169"/>
      <c r="D694" s="179"/>
      <c r="E694" s="169"/>
      <c r="F694" s="180"/>
      <c r="G694" s="169" t="str">
        <f t="shared" si="16"/>
        <v/>
      </c>
      <c r="H694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94" s="169">
        <f>IF(Tabuľka1[[#This Row],[Stĺpec7]]="chyba",1,0)</f>
        <v>0</v>
      </c>
    </row>
    <row r="695" spans="1:9" x14ac:dyDescent="0.25">
      <c r="A695" s="178"/>
      <c r="B695" s="169"/>
      <c r="C695" s="169"/>
      <c r="D695" s="179"/>
      <c r="E695" s="169"/>
      <c r="F695" s="180"/>
      <c r="G695" s="169" t="str">
        <f t="shared" si="16"/>
        <v/>
      </c>
      <c r="H695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95" s="169">
        <f>IF(Tabuľka1[[#This Row],[Stĺpec7]]="chyba",1,0)</f>
        <v>0</v>
      </c>
    </row>
    <row r="696" spans="1:9" x14ac:dyDescent="0.25">
      <c r="A696" s="178"/>
      <c r="B696" s="169"/>
      <c r="C696" s="169"/>
      <c r="D696" s="179"/>
      <c r="E696" s="169"/>
      <c r="F696" s="180"/>
      <c r="G696" s="169" t="str">
        <f t="shared" si="16"/>
        <v/>
      </c>
      <c r="H696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96" s="169">
        <f>IF(Tabuľka1[[#This Row],[Stĺpec7]]="chyba",1,0)</f>
        <v>0</v>
      </c>
    </row>
    <row r="697" spans="1:9" x14ac:dyDescent="0.25">
      <c r="A697" s="178"/>
      <c r="B697" s="169"/>
      <c r="C697" s="169"/>
      <c r="D697" s="179"/>
      <c r="E697" s="169"/>
      <c r="F697" s="180"/>
      <c r="G697" s="169" t="str">
        <f t="shared" si="16"/>
        <v/>
      </c>
      <c r="H69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97" s="169">
        <f>IF(Tabuľka1[[#This Row],[Stĺpec7]]="chyba",1,0)</f>
        <v>0</v>
      </c>
    </row>
    <row r="698" spans="1:9" x14ac:dyDescent="0.25">
      <c r="A698" s="178"/>
      <c r="B698" s="169"/>
      <c r="C698" s="169"/>
      <c r="D698" s="179"/>
      <c r="E698" s="169"/>
      <c r="F698" s="180"/>
      <c r="G698" s="169" t="str">
        <f t="shared" si="16"/>
        <v/>
      </c>
      <c r="H698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98" s="169">
        <f>IF(Tabuľka1[[#This Row],[Stĺpec7]]="chyba",1,0)</f>
        <v>0</v>
      </c>
    </row>
    <row r="699" spans="1:9" x14ac:dyDescent="0.25">
      <c r="A699" s="178"/>
      <c r="B699" s="169"/>
      <c r="C699" s="169"/>
      <c r="D699" s="179"/>
      <c r="E699" s="169"/>
      <c r="F699" s="180"/>
      <c r="G699" s="169" t="str">
        <f t="shared" si="16"/>
        <v/>
      </c>
      <c r="H699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99" s="169">
        <f>IF(Tabuľka1[[#This Row],[Stĺpec7]]="chyba",1,0)</f>
        <v>0</v>
      </c>
    </row>
    <row r="700" spans="1:9" x14ac:dyDescent="0.25">
      <c r="A700" s="178"/>
      <c r="B700" s="169"/>
      <c r="C700" s="169"/>
      <c r="D700" s="179"/>
      <c r="E700" s="169"/>
      <c r="F700" s="180"/>
      <c r="G700" s="169" t="str">
        <f t="shared" si="16"/>
        <v/>
      </c>
      <c r="H700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00" s="169">
        <f>IF(Tabuľka1[[#This Row],[Stĺpec7]]="chyba",1,0)</f>
        <v>0</v>
      </c>
    </row>
    <row r="701" spans="1:9" x14ac:dyDescent="0.25">
      <c r="A701" s="178"/>
      <c r="B701" s="169"/>
      <c r="C701" s="169"/>
      <c r="D701" s="179"/>
      <c r="E701" s="169"/>
      <c r="F701" s="180"/>
      <c r="G701" s="169" t="str">
        <f t="shared" si="16"/>
        <v/>
      </c>
      <c r="H701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01" s="169">
        <f>IF(Tabuľka1[[#This Row],[Stĺpec7]]="chyba",1,0)</f>
        <v>0</v>
      </c>
    </row>
    <row r="702" spans="1:9" x14ac:dyDescent="0.25">
      <c r="A702" s="178"/>
      <c r="B702" s="169"/>
      <c r="C702" s="169"/>
      <c r="D702" s="179"/>
      <c r="E702" s="169"/>
      <c r="F702" s="180"/>
      <c r="G702" s="169" t="str">
        <f t="shared" si="16"/>
        <v/>
      </c>
      <c r="H702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02" s="169">
        <f>IF(Tabuľka1[[#This Row],[Stĺpec7]]="chyba",1,0)</f>
        <v>0</v>
      </c>
    </row>
    <row r="703" spans="1:9" x14ac:dyDescent="0.25">
      <c r="A703" s="178"/>
      <c r="B703" s="169"/>
      <c r="C703" s="169"/>
      <c r="D703" s="179"/>
      <c r="E703" s="169"/>
      <c r="F703" s="180"/>
      <c r="G703" s="169" t="str">
        <f t="shared" si="16"/>
        <v/>
      </c>
      <c r="H703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03" s="169">
        <f>IF(Tabuľka1[[#This Row],[Stĺpec7]]="chyba",1,0)</f>
        <v>0</v>
      </c>
    </row>
    <row r="704" spans="1:9" x14ac:dyDescent="0.25">
      <c r="A704" s="178"/>
      <c r="B704" s="169"/>
      <c r="C704" s="169"/>
      <c r="D704" s="179"/>
      <c r="E704" s="169"/>
      <c r="F704" s="180"/>
      <c r="G704" s="169" t="str">
        <f t="shared" si="16"/>
        <v/>
      </c>
      <c r="H704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04" s="169">
        <f>IF(Tabuľka1[[#This Row],[Stĺpec7]]="chyba",1,0)</f>
        <v>0</v>
      </c>
    </row>
    <row r="705" spans="1:9" x14ac:dyDescent="0.25">
      <c r="A705" s="178"/>
      <c r="B705" s="169"/>
      <c r="C705" s="169"/>
      <c r="D705" s="179"/>
      <c r="E705" s="169"/>
      <c r="F705" s="180"/>
      <c r="G705" s="169" t="str">
        <f t="shared" si="16"/>
        <v/>
      </c>
      <c r="H705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05" s="169">
        <f>IF(Tabuľka1[[#This Row],[Stĺpec7]]="chyba",1,0)</f>
        <v>0</v>
      </c>
    </row>
    <row r="706" spans="1:9" x14ac:dyDescent="0.25">
      <c r="A706" s="178"/>
      <c r="B706" s="169"/>
      <c r="C706" s="169"/>
      <c r="D706" s="179"/>
      <c r="E706" s="169"/>
      <c r="F706" s="180"/>
      <c r="G706" s="169" t="str">
        <f t="shared" si="16"/>
        <v/>
      </c>
      <c r="H706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06" s="169">
        <f>IF(Tabuľka1[[#This Row],[Stĺpec7]]="chyba",1,0)</f>
        <v>0</v>
      </c>
    </row>
    <row r="707" spans="1:9" x14ac:dyDescent="0.25">
      <c r="A707" s="178"/>
      <c r="B707" s="169"/>
      <c r="C707" s="169"/>
      <c r="D707" s="179"/>
      <c r="E707" s="169"/>
      <c r="F707" s="180"/>
      <c r="G707" s="169" t="str">
        <f t="shared" si="16"/>
        <v/>
      </c>
      <c r="H70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07" s="169">
        <f>IF(Tabuľka1[[#This Row],[Stĺpec7]]="chyba",1,0)</f>
        <v>0</v>
      </c>
    </row>
    <row r="708" spans="1:9" x14ac:dyDescent="0.25">
      <c r="A708" s="178"/>
      <c r="B708" s="169"/>
      <c r="C708" s="169"/>
      <c r="D708" s="179"/>
      <c r="E708" s="169"/>
      <c r="F708" s="180"/>
      <c r="G708" s="169" t="str">
        <f t="shared" si="16"/>
        <v/>
      </c>
      <c r="H708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08" s="169">
        <f>IF(Tabuľka1[[#This Row],[Stĺpec7]]="chyba",1,0)</f>
        <v>0</v>
      </c>
    </row>
    <row r="709" spans="1:9" x14ac:dyDescent="0.25">
      <c r="A709" s="178"/>
      <c r="B709" s="169"/>
      <c r="C709" s="169"/>
      <c r="D709" s="179"/>
      <c r="E709" s="169"/>
      <c r="F709" s="180"/>
      <c r="G709" s="169" t="str">
        <f t="shared" si="16"/>
        <v/>
      </c>
      <c r="H709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09" s="169">
        <f>IF(Tabuľka1[[#This Row],[Stĺpec7]]="chyba",1,0)</f>
        <v>0</v>
      </c>
    </row>
    <row r="710" spans="1:9" x14ac:dyDescent="0.25">
      <c r="A710" s="178"/>
      <c r="B710" s="169"/>
      <c r="C710" s="169"/>
      <c r="D710" s="179"/>
      <c r="E710" s="169"/>
      <c r="F710" s="180"/>
      <c r="G710" s="169" t="str">
        <f t="shared" si="16"/>
        <v/>
      </c>
      <c r="H710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10" s="169">
        <f>IF(Tabuľka1[[#This Row],[Stĺpec7]]="chyba",1,0)</f>
        <v>0</v>
      </c>
    </row>
    <row r="711" spans="1:9" x14ac:dyDescent="0.25">
      <c r="A711" s="178"/>
      <c r="B711" s="169"/>
      <c r="C711" s="169"/>
      <c r="D711" s="179"/>
      <c r="E711" s="169"/>
      <c r="F711" s="180"/>
      <c r="G711" s="169" t="str">
        <f t="shared" si="16"/>
        <v/>
      </c>
      <c r="H711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11" s="169">
        <f>IF(Tabuľka1[[#This Row],[Stĺpec7]]="chyba",1,0)</f>
        <v>0</v>
      </c>
    </row>
    <row r="712" spans="1:9" x14ac:dyDescent="0.25">
      <c r="A712" s="178"/>
      <c r="B712" s="169"/>
      <c r="C712" s="169"/>
      <c r="D712" s="179"/>
      <c r="E712" s="169"/>
      <c r="F712" s="180"/>
      <c r="G712" s="169" t="str">
        <f t="shared" si="16"/>
        <v/>
      </c>
      <c r="H712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12" s="169">
        <f>IF(Tabuľka1[[#This Row],[Stĺpec7]]="chyba",1,0)</f>
        <v>0</v>
      </c>
    </row>
    <row r="713" spans="1:9" x14ac:dyDescent="0.25">
      <c r="A713" s="178"/>
      <c r="B713" s="169"/>
      <c r="C713" s="169"/>
      <c r="D713" s="179"/>
      <c r="E713" s="169"/>
      <c r="F713" s="180"/>
      <c r="G713" s="169" t="str">
        <f t="shared" si="16"/>
        <v/>
      </c>
      <c r="H713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13" s="169">
        <f>IF(Tabuľka1[[#This Row],[Stĺpec7]]="chyba",1,0)</f>
        <v>0</v>
      </c>
    </row>
    <row r="714" spans="1:9" x14ac:dyDescent="0.25">
      <c r="A714" s="178"/>
      <c r="B714" s="169"/>
      <c r="C714" s="169"/>
      <c r="D714" s="179"/>
      <c r="E714" s="169"/>
      <c r="F714" s="180"/>
      <c r="G714" s="169" t="str">
        <f t="shared" si="16"/>
        <v/>
      </c>
      <c r="H714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14" s="169">
        <f>IF(Tabuľka1[[#This Row],[Stĺpec7]]="chyba",1,0)</f>
        <v>0</v>
      </c>
    </row>
    <row r="715" spans="1:9" x14ac:dyDescent="0.25">
      <c r="A715" s="178"/>
      <c r="B715" s="169"/>
      <c r="C715" s="169"/>
      <c r="D715" s="179"/>
      <c r="E715" s="169"/>
      <c r="F715" s="180"/>
      <c r="G715" s="169" t="str">
        <f t="shared" si="16"/>
        <v/>
      </c>
      <c r="H715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15" s="169">
        <f>IF(Tabuľka1[[#This Row],[Stĺpec7]]="chyba",1,0)</f>
        <v>0</v>
      </c>
    </row>
    <row r="716" spans="1:9" x14ac:dyDescent="0.25">
      <c r="A716" s="178"/>
      <c r="B716" s="169"/>
      <c r="C716" s="169"/>
      <c r="D716" s="179"/>
      <c r="E716" s="169"/>
      <c r="F716" s="180"/>
      <c r="G716" s="169" t="str">
        <f t="shared" si="16"/>
        <v/>
      </c>
      <c r="H716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16" s="169">
        <f>IF(Tabuľka1[[#This Row],[Stĺpec7]]="chyba",1,0)</f>
        <v>0</v>
      </c>
    </row>
    <row r="717" spans="1:9" x14ac:dyDescent="0.25">
      <c r="A717" s="178"/>
      <c r="B717" s="169"/>
      <c r="C717" s="169"/>
      <c r="D717" s="179"/>
      <c r="E717" s="169"/>
      <c r="F717" s="180"/>
      <c r="G717" s="169" t="str">
        <f t="shared" si="16"/>
        <v/>
      </c>
      <c r="H71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17" s="169">
        <f>IF(Tabuľka1[[#This Row],[Stĺpec7]]="chyba",1,0)</f>
        <v>0</v>
      </c>
    </row>
    <row r="718" spans="1:9" x14ac:dyDescent="0.25">
      <c r="A718" s="178"/>
      <c r="B718" s="169"/>
      <c r="C718" s="169"/>
      <c r="D718" s="179"/>
      <c r="E718" s="169"/>
      <c r="F718" s="180"/>
      <c r="G718" s="169" t="str">
        <f t="shared" si="16"/>
        <v/>
      </c>
      <c r="H718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18" s="169">
        <f>IF(Tabuľka1[[#This Row],[Stĺpec7]]="chyba",1,0)</f>
        <v>0</v>
      </c>
    </row>
    <row r="719" spans="1:9" x14ac:dyDescent="0.25">
      <c r="A719" s="178"/>
      <c r="B719" s="169"/>
      <c r="C719" s="169"/>
      <c r="D719" s="179"/>
      <c r="E719" s="169"/>
      <c r="F719" s="180"/>
      <c r="G719" s="169" t="str">
        <f t="shared" si="16"/>
        <v/>
      </c>
      <c r="H719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19" s="169">
        <f>IF(Tabuľka1[[#This Row],[Stĺpec7]]="chyba",1,0)</f>
        <v>0</v>
      </c>
    </row>
    <row r="720" spans="1:9" x14ac:dyDescent="0.25">
      <c r="A720" s="178"/>
      <c r="B720" s="169"/>
      <c r="C720" s="169"/>
      <c r="D720" s="179"/>
      <c r="E720" s="169"/>
      <c r="F720" s="180"/>
      <c r="G720" s="169" t="str">
        <f t="shared" si="16"/>
        <v/>
      </c>
      <c r="H720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20" s="169">
        <f>IF(Tabuľka1[[#This Row],[Stĺpec7]]="chyba",1,0)</f>
        <v>0</v>
      </c>
    </row>
    <row r="721" spans="1:9" x14ac:dyDescent="0.25">
      <c r="A721" s="178"/>
      <c r="B721" s="169"/>
      <c r="C721" s="169"/>
      <c r="D721" s="179"/>
      <c r="E721" s="169"/>
      <c r="F721" s="180"/>
      <c r="G721" s="169" t="str">
        <f t="shared" si="16"/>
        <v/>
      </c>
      <c r="H721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21" s="169">
        <f>IF(Tabuľka1[[#This Row],[Stĺpec7]]="chyba",1,0)</f>
        <v>0</v>
      </c>
    </row>
    <row r="722" spans="1:9" x14ac:dyDescent="0.25">
      <c r="A722" s="178"/>
      <c r="B722" s="169"/>
      <c r="C722" s="169"/>
      <c r="D722" s="179"/>
      <c r="E722" s="169"/>
      <c r="F722" s="180"/>
      <c r="G722" s="169" t="str">
        <f t="shared" si="16"/>
        <v/>
      </c>
      <c r="H722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22" s="169">
        <f>IF(Tabuľka1[[#This Row],[Stĺpec7]]="chyba",1,0)</f>
        <v>0</v>
      </c>
    </row>
    <row r="723" spans="1:9" x14ac:dyDescent="0.25">
      <c r="A723" s="178"/>
      <c r="B723" s="169"/>
      <c r="C723" s="169"/>
      <c r="D723" s="179"/>
      <c r="E723" s="169"/>
      <c r="F723" s="180"/>
      <c r="G723" s="169" t="str">
        <f t="shared" si="16"/>
        <v/>
      </c>
      <c r="H723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23" s="169">
        <f>IF(Tabuľka1[[#This Row],[Stĺpec7]]="chyba",1,0)</f>
        <v>0</v>
      </c>
    </row>
    <row r="724" spans="1:9" x14ac:dyDescent="0.25">
      <c r="A724" s="178"/>
      <c r="B724" s="169"/>
      <c r="C724" s="169"/>
      <c r="D724" s="179"/>
      <c r="E724" s="169"/>
      <c r="F724" s="180"/>
      <c r="G724" s="169" t="str">
        <f t="shared" si="16"/>
        <v/>
      </c>
      <c r="H724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24" s="169">
        <f>IF(Tabuľka1[[#This Row],[Stĺpec7]]="chyba",1,0)</f>
        <v>0</v>
      </c>
    </row>
    <row r="725" spans="1:9" x14ac:dyDescent="0.25">
      <c r="A725" s="178"/>
      <c r="B725" s="169"/>
      <c r="C725" s="169"/>
      <c r="D725" s="179"/>
      <c r="E725" s="169"/>
      <c r="F725" s="180"/>
      <c r="G725" s="169" t="str">
        <f t="shared" si="16"/>
        <v/>
      </c>
      <c r="H725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25" s="169">
        <f>IF(Tabuľka1[[#This Row],[Stĺpec7]]="chyba",1,0)</f>
        <v>0</v>
      </c>
    </row>
    <row r="726" spans="1:9" x14ac:dyDescent="0.25">
      <c r="A726" s="178"/>
      <c r="B726" s="169"/>
      <c r="C726" s="169"/>
      <c r="D726" s="179"/>
      <c r="E726" s="169"/>
      <c r="F726" s="180"/>
      <c r="G726" s="169" t="str">
        <f t="shared" si="16"/>
        <v/>
      </c>
      <c r="H726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26" s="169">
        <f>IF(Tabuľka1[[#This Row],[Stĺpec7]]="chyba",1,0)</f>
        <v>0</v>
      </c>
    </row>
    <row r="727" spans="1:9" x14ac:dyDescent="0.25">
      <c r="A727" s="178"/>
      <c r="B727" s="169"/>
      <c r="C727" s="169"/>
      <c r="D727" s="179"/>
      <c r="E727" s="169"/>
      <c r="F727" s="180"/>
      <c r="G727" s="169" t="str">
        <f t="shared" si="16"/>
        <v/>
      </c>
      <c r="H72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27" s="169">
        <f>IF(Tabuľka1[[#This Row],[Stĺpec7]]="chyba",1,0)</f>
        <v>0</v>
      </c>
    </row>
    <row r="728" spans="1:9" x14ac:dyDescent="0.25">
      <c r="A728" s="178"/>
      <c r="B728" s="169"/>
      <c r="C728" s="169"/>
      <c r="D728" s="179"/>
      <c r="E728" s="169"/>
      <c r="F728" s="180"/>
      <c r="G728" s="169" t="str">
        <f t="shared" si="16"/>
        <v/>
      </c>
      <c r="H728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28" s="169">
        <f>IF(Tabuľka1[[#This Row],[Stĺpec7]]="chyba",1,0)</f>
        <v>0</v>
      </c>
    </row>
    <row r="729" spans="1:9" x14ac:dyDescent="0.25">
      <c r="A729" s="178"/>
      <c r="B729" s="169"/>
      <c r="C729" s="169"/>
      <c r="D729" s="179"/>
      <c r="E729" s="169"/>
      <c r="F729" s="180"/>
      <c r="G729" s="169" t="str">
        <f t="shared" si="16"/>
        <v/>
      </c>
      <c r="H729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29" s="169">
        <f>IF(Tabuľka1[[#This Row],[Stĺpec7]]="chyba",1,0)</f>
        <v>0</v>
      </c>
    </row>
    <row r="730" spans="1:9" x14ac:dyDescent="0.25">
      <c r="A730" s="178"/>
      <c r="B730" s="169"/>
      <c r="C730" s="169"/>
      <c r="D730" s="179"/>
      <c r="E730" s="169"/>
      <c r="F730" s="180"/>
      <c r="G730" s="169" t="str">
        <f t="shared" si="16"/>
        <v/>
      </c>
      <c r="H730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30" s="169">
        <f>IF(Tabuľka1[[#This Row],[Stĺpec7]]="chyba",1,0)</f>
        <v>0</v>
      </c>
    </row>
    <row r="731" spans="1:9" x14ac:dyDescent="0.25">
      <c r="A731" s="178"/>
      <c r="B731" s="169"/>
      <c r="C731" s="169"/>
      <c r="D731" s="179"/>
      <c r="E731" s="169"/>
      <c r="F731" s="180"/>
      <c r="G731" s="169" t="str">
        <f t="shared" si="16"/>
        <v/>
      </c>
      <c r="H731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31" s="169">
        <f>IF(Tabuľka1[[#This Row],[Stĺpec7]]="chyba",1,0)</f>
        <v>0</v>
      </c>
    </row>
    <row r="732" spans="1:9" x14ac:dyDescent="0.25">
      <c r="A732" s="178"/>
      <c r="B732" s="169"/>
      <c r="C732" s="169"/>
      <c r="D732" s="179"/>
      <c r="E732" s="169"/>
      <c r="F732" s="180"/>
      <c r="G732" s="169" t="str">
        <f t="shared" si="16"/>
        <v/>
      </c>
      <c r="H732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32" s="169">
        <f>IF(Tabuľka1[[#This Row],[Stĺpec7]]="chyba",1,0)</f>
        <v>0</v>
      </c>
    </row>
    <row r="733" spans="1:9" x14ac:dyDescent="0.25">
      <c r="A733" s="178"/>
      <c r="B733" s="169"/>
      <c r="C733" s="169"/>
      <c r="D733" s="179"/>
      <c r="E733" s="169"/>
      <c r="F733" s="180"/>
      <c r="G733" s="169" t="str">
        <f t="shared" si="16"/>
        <v/>
      </c>
      <c r="H733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33" s="169">
        <f>IF(Tabuľka1[[#This Row],[Stĺpec7]]="chyba",1,0)</f>
        <v>0</v>
      </c>
    </row>
    <row r="734" spans="1:9" x14ac:dyDescent="0.25">
      <c r="A734" s="178"/>
      <c r="B734" s="169"/>
      <c r="C734" s="169"/>
      <c r="D734" s="179"/>
      <c r="E734" s="169"/>
      <c r="F734" s="180"/>
      <c r="G734" s="169" t="str">
        <f t="shared" si="16"/>
        <v/>
      </c>
      <c r="H734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34" s="169">
        <f>IF(Tabuľka1[[#This Row],[Stĺpec7]]="chyba",1,0)</f>
        <v>0</v>
      </c>
    </row>
    <row r="735" spans="1:9" x14ac:dyDescent="0.25">
      <c r="A735" s="178"/>
      <c r="B735" s="169"/>
      <c r="C735" s="169"/>
      <c r="D735" s="179"/>
      <c r="E735" s="169"/>
      <c r="F735" s="180"/>
      <c r="G735" s="169" t="str">
        <f t="shared" si="16"/>
        <v/>
      </c>
      <c r="H735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35" s="169">
        <f>IF(Tabuľka1[[#This Row],[Stĺpec7]]="chyba",1,0)</f>
        <v>0</v>
      </c>
    </row>
    <row r="736" spans="1:9" x14ac:dyDescent="0.25">
      <c r="A736" s="178"/>
      <c r="B736" s="169"/>
      <c r="C736" s="169"/>
      <c r="D736" s="179"/>
      <c r="E736" s="169"/>
      <c r="F736" s="180"/>
      <c r="G736" s="169" t="str">
        <f t="shared" si="16"/>
        <v/>
      </c>
      <c r="H736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36" s="169">
        <f>IF(Tabuľka1[[#This Row],[Stĺpec7]]="chyba",1,0)</f>
        <v>0</v>
      </c>
    </row>
    <row r="737" spans="1:9" x14ac:dyDescent="0.25">
      <c r="A737" s="178"/>
      <c r="B737" s="169"/>
      <c r="C737" s="169"/>
      <c r="D737" s="179"/>
      <c r="E737" s="169"/>
      <c r="F737" s="180"/>
      <c r="G737" s="169" t="str">
        <f t="shared" si="16"/>
        <v/>
      </c>
      <c r="H73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37" s="169">
        <f>IF(Tabuľka1[[#This Row],[Stĺpec7]]="chyba",1,0)</f>
        <v>0</v>
      </c>
    </row>
    <row r="738" spans="1:9" x14ac:dyDescent="0.25">
      <c r="A738" s="178"/>
      <c r="B738" s="169"/>
      <c r="C738" s="169"/>
      <c r="D738" s="179"/>
      <c r="E738" s="169"/>
      <c r="F738" s="180"/>
      <c r="G738" s="169" t="str">
        <f t="shared" si="16"/>
        <v/>
      </c>
      <c r="H738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38" s="169">
        <f>IF(Tabuľka1[[#This Row],[Stĺpec7]]="chyba",1,0)</f>
        <v>0</v>
      </c>
    </row>
    <row r="739" spans="1:9" x14ac:dyDescent="0.25">
      <c r="A739" s="178"/>
      <c r="B739" s="169"/>
      <c r="C739" s="169"/>
      <c r="D739" s="179"/>
      <c r="E739" s="169"/>
      <c r="F739" s="180"/>
      <c r="G739" s="169" t="str">
        <f t="shared" ref="G739:G802" si="17">IF($B$7=$N$37,"vyroba",IF($B$7=$N$38,"sluzby",IF($B$7=$N$39,"kombinacia","")))</f>
        <v/>
      </c>
      <c r="H739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39" s="169">
        <f>IF(Tabuľka1[[#This Row],[Stĺpec7]]="chyba",1,0)</f>
        <v>0</v>
      </c>
    </row>
    <row r="740" spans="1:9" x14ac:dyDescent="0.25">
      <c r="A740" s="178"/>
      <c r="B740" s="169"/>
      <c r="C740" s="169"/>
      <c r="D740" s="179"/>
      <c r="E740" s="169"/>
      <c r="F740" s="180"/>
      <c r="G740" s="169" t="str">
        <f t="shared" si="17"/>
        <v/>
      </c>
      <c r="H740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40" s="169">
        <f>IF(Tabuľka1[[#This Row],[Stĺpec7]]="chyba",1,0)</f>
        <v>0</v>
      </c>
    </row>
    <row r="741" spans="1:9" x14ac:dyDescent="0.25">
      <c r="A741" s="178"/>
      <c r="B741" s="169"/>
      <c r="C741" s="169"/>
      <c r="D741" s="179"/>
      <c r="E741" s="169"/>
      <c r="F741" s="180"/>
      <c r="G741" s="169" t="str">
        <f t="shared" si="17"/>
        <v/>
      </c>
      <c r="H741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41" s="169">
        <f>IF(Tabuľka1[[#This Row],[Stĺpec7]]="chyba",1,0)</f>
        <v>0</v>
      </c>
    </row>
    <row r="742" spans="1:9" x14ac:dyDescent="0.25">
      <c r="A742" s="178"/>
      <c r="B742" s="169"/>
      <c r="C742" s="169"/>
      <c r="D742" s="179"/>
      <c r="E742" s="169"/>
      <c r="F742" s="180"/>
      <c r="G742" s="169" t="str">
        <f t="shared" si="17"/>
        <v/>
      </c>
      <c r="H742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42" s="169">
        <f>IF(Tabuľka1[[#This Row],[Stĺpec7]]="chyba",1,0)</f>
        <v>0</v>
      </c>
    </row>
    <row r="743" spans="1:9" x14ac:dyDescent="0.25">
      <c r="A743" s="178"/>
      <c r="B743" s="169"/>
      <c r="C743" s="169"/>
      <c r="D743" s="179"/>
      <c r="E743" s="169"/>
      <c r="F743" s="180"/>
      <c r="G743" s="169" t="str">
        <f t="shared" si="17"/>
        <v/>
      </c>
      <c r="H743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43" s="169">
        <f>IF(Tabuľka1[[#This Row],[Stĺpec7]]="chyba",1,0)</f>
        <v>0</v>
      </c>
    </row>
    <row r="744" spans="1:9" x14ac:dyDescent="0.25">
      <c r="A744" s="178"/>
      <c r="B744" s="169"/>
      <c r="C744" s="169"/>
      <c r="D744" s="179"/>
      <c r="E744" s="169"/>
      <c r="F744" s="180"/>
      <c r="G744" s="169" t="str">
        <f t="shared" si="17"/>
        <v/>
      </c>
      <c r="H744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44" s="169">
        <f>IF(Tabuľka1[[#This Row],[Stĺpec7]]="chyba",1,0)</f>
        <v>0</v>
      </c>
    </row>
    <row r="745" spans="1:9" x14ac:dyDescent="0.25">
      <c r="A745" s="178"/>
      <c r="B745" s="169"/>
      <c r="C745" s="169"/>
      <c r="D745" s="179"/>
      <c r="E745" s="169"/>
      <c r="F745" s="180"/>
      <c r="G745" s="169" t="str">
        <f t="shared" si="17"/>
        <v/>
      </c>
      <c r="H745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45" s="169">
        <f>IF(Tabuľka1[[#This Row],[Stĺpec7]]="chyba",1,0)</f>
        <v>0</v>
      </c>
    </row>
    <row r="746" spans="1:9" x14ac:dyDescent="0.25">
      <c r="A746" s="178"/>
      <c r="B746" s="169"/>
      <c r="C746" s="169"/>
      <c r="D746" s="179"/>
      <c r="E746" s="169"/>
      <c r="F746" s="180"/>
      <c r="G746" s="169" t="str">
        <f t="shared" si="17"/>
        <v/>
      </c>
      <c r="H746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46" s="169">
        <f>IF(Tabuľka1[[#This Row],[Stĺpec7]]="chyba",1,0)</f>
        <v>0</v>
      </c>
    </row>
    <row r="747" spans="1:9" x14ac:dyDescent="0.25">
      <c r="A747" s="178"/>
      <c r="B747" s="169"/>
      <c r="C747" s="169"/>
      <c r="D747" s="179"/>
      <c r="E747" s="169"/>
      <c r="F747" s="180"/>
      <c r="G747" s="169" t="str">
        <f t="shared" si="17"/>
        <v/>
      </c>
      <c r="H74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47" s="169">
        <f>IF(Tabuľka1[[#This Row],[Stĺpec7]]="chyba",1,0)</f>
        <v>0</v>
      </c>
    </row>
    <row r="748" spans="1:9" x14ac:dyDescent="0.25">
      <c r="A748" s="178"/>
      <c r="B748" s="169"/>
      <c r="C748" s="169"/>
      <c r="D748" s="179"/>
      <c r="E748" s="169"/>
      <c r="F748" s="180"/>
      <c r="G748" s="169" t="str">
        <f t="shared" si="17"/>
        <v/>
      </c>
      <c r="H748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48" s="169">
        <f>IF(Tabuľka1[[#This Row],[Stĺpec7]]="chyba",1,0)</f>
        <v>0</v>
      </c>
    </row>
    <row r="749" spans="1:9" x14ac:dyDescent="0.25">
      <c r="A749" s="178"/>
      <c r="B749" s="169"/>
      <c r="C749" s="169"/>
      <c r="D749" s="179"/>
      <c r="E749" s="169"/>
      <c r="F749" s="180"/>
      <c r="G749" s="169" t="str">
        <f t="shared" si="17"/>
        <v/>
      </c>
      <c r="H749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49" s="169">
        <f>IF(Tabuľka1[[#This Row],[Stĺpec7]]="chyba",1,0)</f>
        <v>0</v>
      </c>
    </row>
    <row r="750" spans="1:9" x14ac:dyDescent="0.25">
      <c r="A750" s="178"/>
      <c r="B750" s="169"/>
      <c r="C750" s="169"/>
      <c r="D750" s="179"/>
      <c r="E750" s="169"/>
      <c r="F750" s="180"/>
      <c r="G750" s="169" t="str">
        <f t="shared" si="17"/>
        <v/>
      </c>
      <c r="H750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50" s="169">
        <f>IF(Tabuľka1[[#This Row],[Stĺpec7]]="chyba",1,0)</f>
        <v>0</v>
      </c>
    </row>
    <row r="751" spans="1:9" x14ac:dyDescent="0.25">
      <c r="A751" s="178"/>
      <c r="B751" s="169"/>
      <c r="C751" s="169"/>
      <c r="D751" s="179"/>
      <c r="E751" s="169"/>
      <c r="F751" s="180"/>
      <c r="G751" s="169" t="str">
        <f t="shared" si="17"/>
        <v/>
      </c>
      <c r="H751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51" s="169">
        <f>IF(Tabuľka1[[#This Row],[Stĺpec7]]="chyba",1,0)</f>
        <v>0</v>
      </c>
    </row>
    <row r="752" spans="1:9" x14ac:dyDescent="0.25">
      <c r="A752" s="178"/>
      <c r="B752" s="169"/>
      <c r="C752" s="169"/>
      <c r="D752" s="179"/>
      <c r="E752" s="169"/>
      <c r="F752" s="180"/>
      <c r="G752" s="169" t="str">
        <f t="shared" si="17"/>
        <v/>
      </c>
      <c r="H752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52" s="169">
        <f>IF(Tabuľka1[[#This Row],[Stĺpec7]]="chyba",1,0)</f>
        <v>0</v>
      </c>
    </row>
    <row r="753" spans="1:9" x14ac:dyDescent="0.25">
      <c r="A753" s="178"/>
      <c r="B753" s="169"/>
      <c r="C753" s="169"/>
      <c r="D753" s="179"/>
      <c r="E753" s="169"/>
      <c r="F753" s="180"/>
      <c r="G753" s="169" t="str">
        <f t="shared" si="17"/>
        <v/>
      </c>
      <c r="H753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53" s="169">
        <f>IF(Tabuľka1[[#This Row],[Stĺpec7]]="chyba",1,0)</f>
        <v>0</v>
      </c>
    </row>
    <row r="754" spans="1:9" x14ac:dyDescent="0.25">
      <c r="A754" s="178"/>
      <c r="B754" s="169"/>
      <c r="C754" s="169"/>
      <c r="D754" s="179"/>
      <c r="E754" s="169"/>
      <c r="F754" s="180"/>
      <c r="G754" s="169" t="str">
        <f t="shared" si="17"/>
        <v/>
      </c>
      <c r="H754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54" s="169">
        <f>IF(Tabuľka1[[#This Row],[Stĺpec7]]="chyba",1,0)</f>
        <v>0</v>
      </c>
    </row>
    <row r="755" spans="1:9" x14ac:dyDescent="0.25">
      <c r="A755" s="178"/>
      <c r="B755" s="169"/>
      <c r="C755" s="169"/>
      <c r="D755" s="179"/>
      <c r="E755" s="169"/>
      <c r="F755" s="180"/>
      <c r="G755" s="169" t="str">
        <f t="shared" si="17"/>
        <v/>
      </c>
      <c r="H755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55" s="169">
        <f>IF(Tabuľka1[[#This Row],[Stĺpec7]]="chyba",1,0)</f>
        <v>0</v>
      </c>
    </row>
    <row r="756" spans="1:9" x14ac:dyDescent="0.25">
      <c r="A756" s="178"/>
      <c r="B756" s="169"/>
      <c r="C756" s="169"/>
      <c r="D756" s="179"/>
      <c r="E756" s="169"/>
      <c r="F756" s="180"/>
      <c r="G756" s="169" t="str">
        <f t="shared" si="17"/>
        <v/>
      </c>
      <c r="H756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56" s="169">
        <f>IF(Tabuľka1[[#This Row],[Stĺpec7]]="chyba",1,0)</f>
        <v>0</v>
      </c>
    </row>
    <row r="757" spans="1:9" x14ac:dyDescent="0.25">
      <c r="A757" s="178"/>
      <c r="B757" s="169"/>
      <c r="C757" s="169"/>
      <c r="D757" s="179"/>
      <c r="E757" s="169"/>
      <c r="F757" s="180"/>
      <c r="G757" s="169" t="str">
        <f t="shared" si="17"/>
        <v/>
      </c>
      <c r="H75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57" s="169">
        <f>IF(Tabuľka1[[#This Row],[Stĺpec7]]="chyba",1,0)</f>
        <v>0</v>
      </c>
    </row>
    <row r="758" spans="1:9" x14ac:dyDescent="0.25">
      <c r="A758" s="178"/>
      <c r="B758" s="169"/>
      <c r="C758" s="169"/>
      <c r="D758" s="179"/>
      <c r="E758" s="169"/>
      <c r="F758" s="180"/>
      <c r="G758" s="169" t="str">
        <f t="shared" si="17"/>
        <v/>
      </c>
      <c r="H758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58" s="169">
        <f>IF(Tabuľka1[[#This Row],[Stĺpec7]]="chyba",1,0)</f>
        <v>0</v>
      </c>
    </row>
    <row r="759" spans="1:9" x14ac:dyDescent="0.25">
      <c r="A759" s="178"/>
      <c r="B759" s="169"/>
      <c r="C759" s="169"/>
      <c r="D759" s="179"/>
      <c r="E759" s="169"/>
      <c r="F759" s="180"/>
      <c r="G759" s="169" t="str">
        <f t="shared" si="17"/>
        <v/>
      </c>
      <c r="H759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59" s="169">
        <f>IF(Tabuľka1[[#This Row],[Stĺpec7]]="chyba",1,0)</f>
        <v>0</v>
      </c>
    </row>
    <row r="760" spans="1:9" x14ac:dyDescent="0.25">
      <c r="A760" s="178"/>
      <c r="B760" s="169"/>
      <c r="C760" s="169"/>
      <c r="D760" s="179"/>
      <c r="E760" s="169"/>
      <c r="F760" s="180"/>
      <c r="G760" s="169" t="str">
        <f t="shared" si="17"/>
        <v/>
      </c>
      <c r="H760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60" s="169">
        <f>IF(Tabuľka1[[#This Row],[Stĺpec7]]="chyba",1,0)</f>
        <v>0</v>
      </c>
    </row>
    <row r="761" spans="1:9" x14ac:dyDescent="0.25">
      <c r="A761" s="178"/>
      <c r="B761" s="169"/>
      <c r="C761" s="169"/>
      <c r="D761" s="179"/>
      <c r="E761" s="169"/>
      <c r="F761" s="180"/>
      <c r="G761" s="169" t="str">
        <f t="shared" si="17"/>
        <v/>
      </c>
      <c r="H761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61" s="169">
        <f>IF(Tabuľka1[[#This Row],[Stĺpec7]]="chyba",1,0)</f>
        <v>0</v>
      </c>
    </row>
    <row r="762" spans="1:9" x14ac:dyDescent="0.25">
      <c r="A762" s="178"/>
      <c r="B762" s="169"/>
      <c r="C762" s="169"/>
      <c r="D762" s="179"/>
      <c r="E762" s="169"/>
      <c r="F762" s="180"/>
      <c r="G762" s="169" t="str">
        <f t="shared" si="17"/>
        <v/>
      </c>
      <c r="H762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62" s="169">
        <f>IF(Tabuľka1[[#This Row],[Stĺpec7]]="chyba",1,0)</f>
        <v>0</v>
      </c>
    </row>
    <row r="763" spans="1:9" x14ac:dyDescent="0.25">
      <c r="A763" s="178"/>
      <c r="B763" s="169"/>
      <c r="C763" s="169"/>
      <c r="D763" s="179"/>
      <c r="E763" s="169"/>
      <c r="F763" s="180"/>
      <c r="G763" s="169" t="str">
        <f t="shared" si="17"/>
        <v/>
      </c>
      <c r="H763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63" s="169">
        <f>IF(Tabuľka1[[#This Row],[Stĺpec7]]="chyba",1,0)</f>
        <v>0</v>
      </c>
    </row>
    <row r="764" spans="1:9" x14ac:dyDescent="0.25">
      <c r="A764" s="178"/>
      <c r="B764" s="169"/>
      <c r="C764" s="169"/>
      <c r="D764" s="179"/>
      <c r="E764" s="169"/>
      <c r="F764" s="180"/>
      <c r="G764" s="169" t="str">
        <f t="shared" si="17"/>
        <v/>
      </c>
      <c r="H764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64" s="169">
        <f>IF(Tabuľka1[[#This Row],[Stĺpec7]]="chyba",1,0)</f>
        <v>0</v>
      </c>
    </row>
    <row r="765" spans="1:9" x14ac:dyDescent="0.25">
      <c r="A765" s="178"/>
      <c r="B765" s="169"/>
      <c r="C765" s="169"/>
      <c r="D765" s="179"/>
      <c r="E765" s="169"/>
      <c r="F765" s="180"/>
      <c r="G765" s="169" t="str">
        <f t="shared" si="17"/>
        <v/>
      </c>
      <c r="H765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65" s="169">
        <f>IF(Tabuľka1[[#This Row],[Stĺpec7]]="chyba",1,0)</f>
        <v>0</v>
      </c>
    </row>
    <row r="766" spans="1:9" x14ac:dyDescent="0.25">
      <c r="A766" s="178"/>
      <c r="B766" s="169"/>
      <c r="C766" s="169"/>
      <c r="D766" s="179"/>
      <c r="E766" s="169"/>
      <c r="F766" s="180"/>
      <c r="G766" s="169" t="str">
        <f t="shared" si="17"/>
        <v/>
      </c>
      <c r="H766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66" s="169">
        <f>IF(Tabuľka1[[#This Row],[Stĺpec7]]="chyba",1,0)</f>
        <v>0</v>
      </c>
    </row>
    <row r="767" spans="1:9" x14ac:dyDescent="0.25">
      <c r="A767" s="178"/>
      <c r="B767" s="169"/>
      <c r="C767" s="169"/>
      <c r="D767" s="179"/>
      <c r="E767" s="169"/>
      <c r="F767" s="180"/>
      <c r="G767" s="169" t="str">
        <f t="shared" si="17"/>
        <v/>
      </c>
      <c r="H76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67" s="169">
        <f>IF(Tabuľka1[[#This Row],[Stĺpec7]]="chyba",1,0)</f>
        <v>0</v>
      </c>
    </row>
    <row r="768" spans="1:9" x14ac:dyDescent="0.25">
      <c r="A768" s="178"/>
      <c r="B768" s="169"/>
      <c r="C768" s="169"/>
      <c r="D768" s="179"/>
      <c r="E768" s="169"/>
      <c r="F768" s="180"/>
      <c r="G768" s="169" t="str">
        <f t="shared" si="17"/>
        <v/>
      </c>
      <c r="H768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68" s="169">
        <f>IF(Tabuľka1[[#This Row],[Stĺpec7]]="chyba",1,0)</f>
        <v>0</v>
      </c>
    </row>
    <row r="769" spans="1:9" x14ac:dyDescent="0.25">
      <c r="A769" s="178"/>
      <c r="B769" s="169"/>
      <c r="C769" s="169"/>
      <c r="D769" s="179"/>
      <c r="E769" s="169"/>
      <c r="F769" s="180"/>
      <c r="G769" s="169" t="str">
        <f t="shared" si="17"/>
        <v/>
      </c>
      <c r="H769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69" s="169">
        <f>IF(Tabuľka1[[#This Row],[Stĺpec7]]="chyba",1,0)</f>
        <v>0</v>
      </c>
    </row>
    <row r="770" spans="1:9" x14ac:dyDescent="0.25">
      <c r="A770" s="178"/>
      <c r="B770" s="169"/>
      <c r="C770" s="169"/>
      <c r="D770" s="179"/>
      <c r="E770" s="169"/>
      <c r="F770" s="180"/>
      <c r="G770" s="169" t="str">
        <f t="shared" si="17"/>
        <v/>
      </c>
      <c r="H770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70" s="169">
        <f>IF(Tabuľka1[[#This Row],[Stĺpec7]]="chyba",1,0)</f>
        <v>0</v>
      </c>
    </row>
    <row r="771" spans="1:9" x14ac:dyDescent="0.25">
      <c r="A771" s="178"/>
      <c r="B771" s="169"/>
      <c r="C771" s="169"/>
      <c r="D771" s="179"/>
      <c r="E771" s="169"/>
      <c r="F771" s="180"/>
      <c r="G771" s="169" t="str">
        <f t="shared" si="17"/>
        <v/>
      </c>
      <c r="H771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71" s="169">
        <f>IF(Tabuľka1[[#This Row],[Stĺpec7]]="chyba",1,0)</f>
        <v>0</v>
      </c>
    </row>
    <row r="772" spans="1:9" x14ac:dyDescent="0.25">
      <c r="A772" s="178"/>
      <c r="B772" s="169"/>
      <c r="C772" s="169"/>
      <c r="D772" s="179"/>
      <c r="E772" s="169"/>
      <c r="F772" s="180"/>
      <c r="G772" s="169" t="str">
        <f t="shared" si="17"/>
        <v/>
      </c>
      <c r="H772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72" s="169">
        <f>IF(Tabuľka1[[#This Row],[Stĺpec7]]="chyba",1,0)</f>
        <v>0</v>
      </c>
    </row>
    <row r="773" spans="1:9" x14ac:dyDescent="0.25">
      <c r="A773" s="178"/>
      <c r="B773" s="169"/>
      <c r="C773" s="169"/>
      <c r="D773" s="179"/>
      <c r="E773" s="169"/>
      <c r="F773" s="180"/>
      <c r="G773" s="169" t="str">
        <f t="shared" si="17"/>
        <v/>
      </c>
      <c r="H773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73" s="169">
        <f>IF(Tabuľka1[[#This Row],[Stĺpec7]]="chyba",1,0)</f>
        <v>0</v>
      </c>
    </row>
    <row r="774" spans="1:9" x14ac:dyDescent="0.25">
      <c r="A774" s="178"/>
      <c r="B774" s="169"/>
      <c r="C774" s="169"/>
      <c r="D774" s="179"/>
      <c r="E774" s="169"/>
      <c r="F774" s="180"/>
      <c r="G774" s="169" t="str">
        <f t="shared" si="17"/>
        <v/>
      </c>
      <c r="H774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74" s="169">
        <f>IF(Tabuľka1[[#This Row],[Stĺpec7]]="chyba",1,0)</f>
        <v>0</v>
      </c>
    </row>
    <row r="775" spans="1:9" x14ac:dyDescent="0.25">
      <c r="A775" s="178"/>
      <c r="B775" s="169"/>
      <c r="C775" s="169"/>
      <c r="D775" s="179"/>
      <c r="E775" s="169"/>
      <c r="F775" s="180"/>
      <c r="G775" s="169" t="str">
        <f t="shared" si="17"/>
        <v/>
      </c>
      <c r="H775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75" s="169">
        <f>IF(Tabuľka1[[#This Row],[Stĺpec7]]="chyba",1,0)</f>
        <v>0</v>
      </c>
    </row>
    <row r="776" spans="1:9" x14ac:dyDescent="0.25">
      <c r="A776" s="178"/>
      <c r="B776" s="169"/>
      <c r="C776" s="169"/>
      <c r="D776" s="179"/>
      <c r="E776" s="169"/>
      <c r="F776" s="180"/>
      <c r="G776" s="169" t="str">
        <f t="shared" si="17"/>
        <v/>
      </c>
      <c r="H776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76" s="169">
        <f>IF(Tabuľka1[[#This Row],[Stĺpec7]]="chyba",1,0)</f>
        <v>0</v>
      </c>
    </row>
    <row r="777" spans="1:9" x14ac:dyDescent="0.25">
      <c r="A777" s="178"/>
      <c r="B777" s="169"/>
      <c r="C777" s="169"/>
      <c r="D777" s="179"/>
      <c r="E777" s="169"/>
      <c r="F777" s="180"/>
      <c r="G777" s="169" t="str">
        <f t="shared" si="17"/>
        <v/>
      </c>
      <c r="H77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77" s="169">
        <f>IF(Tabuľka1[[#This Row],[Stĺpec7]]="chyba",1,0)</f>
        <v>0</v>
      </c>
    </row>
    <row r="778" spans="1:9" x14ac:dyDescent="0.25">
      <c r="A778" s="178"/>
      <c r="B778" s="169"/>
      <c r="C778" s="169"/>
      <c r="D778" s="179"/>
      <c r="E778" s="169"/>
      <c r="F778" s="180"/>
      <c r="G778" s="169" t="str">
        <f t="shared" si="17"/>
        <v/>
      </c>
      <c r="H778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78" s="169">
        <f>IF(Tabuľka1[[#This Row],[Stĺpec7]]="chyba",1,0)</f>
        <v>0</v>
      </c>
    </row>
    <row r="779" spans="1:9" x14ac:dyDescent="0.25">
      <c r="A779" s="178"/>
      <c r="B779" s="169"/>
      <c r="C779" s="169"/>
      <c r="D779" s="179"/>
      <c r="E779" s="169"/>
      <c r="F779" s="180"/>
      <c r="G779" s="169" t="str">
        <f t="shared" si="17"/>
        <v/>
      </c>
      <c r="H779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79" s="169">
        <f>IF(Tabuľka1[[#This Row],[Stĺpec7]]="chyba",1,0)</f>
        <v>0</v>
      </c>
    </row>
    <row r="780" spans="1:9" x14ac:dyDescent="0.25">
      <c r="A780" s="178"/>
      <c r="B780" s="169"/>
      <c r="C780" s="169"/>
      <c r="D780" s="179"/>
      <c r="E780" s="169"/>
      <c r="F780" s="180"/>
      <c r="G780" s="169" t="str">
        <f t="shared" si="17"/>
        <v/>
      </c>
      <c r="H780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80" s="169">
        <f>IF(Tabuľka1[[#This Row],[Stĺpec7]]="chyba",1,0)</f>
        <v>0</v>
      </c>
    </row>
    <row r="781" spans="1:9" x14ac:dyDescent="0.25">
      <c r="A781" s="178"/>
      <c r="B781" s="169"/>
      <c r="C781" s="169"/>
      <c r="D781" s="179"/>
      <c r="E781" s="169"/>
      <c r="F781" s="180"/>
      <c r="G781" s="169" t="str">
        <f t="shared" si="17"/>
        <v/>
      </c>
      <c r="H781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81" s="169">
        <f>IF(Tabuľka1[[#This Row],[Stĺpec7]]="chyba",1,0)</f>
        <v>0</v>
      </c>
    </row>
    <row r="782" spans="1:9" x14ac:dyDescent="0.25">
      <c r="A782" s="178"/>
      <c r="B782" s="169"/>
      <c r="C782" s="169"/>
      <c r="D782" s="179"/>
      <c r="E782" s="169"/>
      <c r="F782" s="180"/>
      <c r="G782" s="169" t="str">
        <f t="shared" si="17"/>
        <v/>
      </c>
      <c r="H782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82" s="169">
        <f>IF(Tabuľka1[[#This Row],[Stĺpec7]]="chyba",1,0)</f>
        <v>0</v>
      </c>
    </row>
    <row r="783" spans="1:9" x14ac:dyDescent="0.25">
      <c r="A783" s="178"/>
      <c r="B783" s="169"/>
      <c r="C783" s="169"/>
      <c r="D783" s="179"/>
      <c r="E783" s="169"/>
      <c r="F783" s="180"/>
      <c r="G783" s="169" t="str">
        <f t="shared" si="17"/>
        <v/>
      </c>
      <c r="H783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83" s="169">
        <f>IF(Tabuľka1[[#This Row],[Stĺpec7]]="chyba",1,0)</f>
        <v>0</v>
      </c>
    </row>
    <row r="784" spans="1:9" x14ac:dyDescent="0.25">
      <c r="A784" s="178"/>
      <c r="B784" s="169"/>
      <c r="C784" s="169"/>
      <c r="D784" s="179"/>
      <c r="E784" s="169"/>
      <c r="F784" s="180"/>
      <c r="G784" s="169" t="str">
        <f t="shared" si="17"/>
        <v/>
      </c>
      <c r="H784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84" s="169">
        <f>IF(Tabuľka1[[#This Row],[Stĺpec7]]="chyba",1,0)</f>
        <v>0</v>
      </c>
    </row>
    <row r="785" spans="1:9" x14ac:dyDescent="0.25">
      <c r="A785" s="178"/>
      <c r="B785" s="169"/>
      <c r="C785" s="169"/>
      <c r="D785" s="179"/>
      <c r="E785" s="169"/>
      <c r="F785" s="180"/>
      <c r="G785" s="169" t="str">
        <f t="shared" si="17"/>
        <v/>
      </c>
      <c r="H785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85" s="169">
        <f>IF(Tabuľka1[[#This Row],[Stĺpec7]]="chyba",1,0)</f>
        <v>0</v>
      </c>
    </row>
    <row r="786" spans="1:9" x14ac:dyDescent="0.25">
      <c r="A786" s="178"/>
      <c r="B786" s="169"/>
      <c r="C786" s="169"/>
      <c r="D786" s="179"/>
      <c r="E786" s="169"/>
      <c r="F786" s="180"/>
      <c r="G786" s="169" t="str">
        <f t="shared" si="17"/>
        <v/>
      </c>
      <c r="H786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86" s="169">
        <f>IF(Tabuľka1[[#This Row],[Stĺpec7]]="chyba",1,0)</f>
        <v>0</v>
      </c>
    </row>
    <row r="787" spans="1:9" x14ac:dyDescent="0.25">
      <c r="A787" s="178"/>
      <c r="B787" s="169"/>
      <c r="C787" s="169"/>
      <c r="D787" s="179"/>
      <c r="E787" s="169"/>
      <c r="F787" s="180"/>
      <c r="G787" s="169" t="str">
        <f t="shared" si="17"/>
        <v/>
      </c>
      <c r="H78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87" s="169">
        <f>IF(Tabuľka1[[#This Row],[Stĺpec7]]="chyba",1,0)</f>
        <v>0</v>
      </c>
    </row>
    <row r="788" spans="1:9" x14ac:dyDescent="0.25">
      <c r="A788" s="178"/>
      <c r="B788" s="169"/>
      <c r="C788" s="169"/>
      <c r="D788" s="179"/>
      <c r="E788" s="169"/>
      <c r="F788" s="180"/>
      <c r="G788" s="169" t="str">
        <f t="shared" si="17"/>
        <v/>
      </c>
      <c r="H788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88" s="169">
        <f>IF(Tabuľka1[[#This Row],[Stĺpec7]]="chyba",1,0)</f>
        <v>0</v>
      </c>
    </row>
    <row r="789" spans="1:9" x14ac:dyDescent="0.25">
      <c r="A789" s="178"/>
      <c r="B789" s="169"/>
      <c r="C789" s="169"/>
      <c r="D789" s="179"/>
      <c r="E789" s="169"/>
      <c r="F789" s="180"/>
      <c r="G789" s="169" t="str">
        <f t="shared" si="17"/>
        <v/>
      </c>
      <c r="H789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89" s="169">
        <f>IF(Tabuľka1[[#This Row],[Stĺpec7]]="chyba",1,0)</f>
        <v>0</v>
      </c>
    </row>
    <row r="790" spans="1:9" x14ac:dyDescent="0.25">
      <c r="A790" s="178"/>
      <c r="B790" s="169"/>
      <c r="C790" s="169"/>
      <c r="D790" s="179"/>
      <c r="E790" s="169"/>
      <c r="F790" s="180"/>
      <c r="G790" s="169" t="str">
        <f t="shared" si="17"/>
        <v/>
      </c>
      <c r="H790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90" s="169">
        <f>IF(Tabuľka1[[#This Row],[Stĺpec7]]="chyba",1,0)</f>
        <v>0</v>
      </c>
    </row>
    <row r="791" spans="1:9" x14ac:dyDescent="0.25">
      <c r="A791" s="178"/>
      <c r="B791" s="169"/>
      <c r="C791" s="169"/>
      <c r="D791" s="179"/>
      <c r="E791" s="169"/>
      <c r="F791" s="180"/>
      <c r="G791" s="169" t="str">
        <f t="shared" si="17"/>
        <v/>
      </c>
      <c r="H791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91" s="169">
        <f>IF(Tabuľka1[[#This Row],[Stĺpec7]]="chyba",1,0)</f>
        <v>0</v>
      </c>
    </row>
    <row r="792" spans="1:9" x14ac:dyDescent="0.25">
      <c r="A792" s="178"/>
      <c r="B792" s="169"/>
      <c r="C792" s="169"/>
      <c r="D792" s="179"/>
      <c r="E792" s="169"/>
      <c r="F792" s="180"/>
      <c r="G792" s="169" t="str">
        <f t="shared" si="17"/>
        <v/>
      </c>
      <c r="H792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92" s="169">
        <f>IF(Tabuľka1[[#This Row],[Stĺpec7]]="chyba",1,0)</f>
        <v>0</v>
      </c>
    </row>
    <row r="793" spans="1:9" x14ac:dyDescent="0.25">
      <c r="A793" s="178"/>
      <c r="B793" s="169"/>
      <c r="C793" s="169"/>
      <c r="D793" s="179"/>
      <c r="E793" s="169"/>
      <c r="F793" s="180"/>
      <c r="G793" s="169" t="str">
        <f t="shared" si="17"/>
        <v/>
      </c>
      <c r="H793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93" s="169">
        <f>IF(Tabuľka1[[#This Row],[Stĺpec7]]="chyba",1,0)</f>
        <v>0</v>
      </c>
    </row>
    <row r="794" spans="1:9" x14ac:dyDescent="0.25">
      <c r="A794" s="178"/>
      <c r="B794" s="169"/>
      <c r="C794" s="169"/>
      <c r="D794" s="179"/>
      <c r="E794" s="169"/>
      <c r="F794" s="180"/>
      <c r="G794" s="169" t="str">
        <f t="shared" si="17"/>
        <v/>
      </c>
      <c r="H794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94" s="169">
        <f>IF(Tabuľka1[[#This Row],[Stĺpec7]]="chyba",1,0)</f>
        <v>0</v>
      </c>
    </row>
    <row r="795" spans="1:9" x14ac:dyDescent="0.25">
      <c r="A795" s="178"/>
      <c r="B795" s="169"/>
      <c r="C795" s="169"/>
      <c r="D795" s="179"/>
      <c r="E795" s="169"/>
      <c r="F795" s="180"/>
      <c r="G795" s="169" t="str">
        <f t="shared" si="17"/>
        <v/>
      </c>
      <c r="H795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95" s="169">
        <f>IF(Tabuľka1[[#This Row],[Stĺpec7]]="chyba",1,0)</f>
        <v>0</v>
      </c>
    </row>
    <row r="796" spans="1:9" x14ac:dyDescent="0.25">
      <c r="A796" s="178"/>
      <c r="B796" s="169"/>
      <c r="C796" s="169"/>
      <c r="D796" s="179"/>
      <c r="E796" s="169"/>
      <c r="F796" s="180"/>
      <c r="G796" s="169" t="str">
        <f t="shared" si="17"/>
        <v/>
      </c>
      <c r="H796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96" s="169">
        <f>IF(Tabuľka1[[#This Row],[Stĺpec7]]="chyba",1,0)</f>
        <v>0</v>
      </c>
    </row>
    <row r="797" spans="1:9" x14ac:dyDescent="0.25">
      <c r="A797" s="178"/>
      <c r="B797" s="169"/>
      <c r="C797" s="169"/>
      <c r="D797" s="179"/>
      <c r="E797" s="169"/>
      <c r="F797" s="180"/>
      <c r="G797" s="169" t="str">
        <f t="shared" si="17"/>
        <v/>
      </c>
      <c r="H79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97" s="169">
        <f>IF(Tabuľka1[[#This Row],[Stĺpec7]]="chyba",1,0)</f>
        <v>0</v>
      </c>
    </row>
    <row r="798" spans="1:9" x14ac:dyDescent="0.25">
      <c r="A798" s="178"/>
      <c r="B798" s="169"/>
      <c r="C798" s="169"/>
      <c r="D798" s="179"/>
      <c r="E798" s="169"/>
      <c r="F798" s="180"/>
      <c r="G798" s="169" t="str">
        <f t="shared" si="17"/>
        <v/>
      </c>
      <c r="H798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98" s="169">
        <f>IF(Tabuľka1[[#This Row],[Stĺpec7]]="chyba",1,0)</f>
        <v>0</v>
      </c>
    </row>
    <row r="799" spans="1:9" x14ac:dyDescent="0.25">
      <c r="A799" s="178"/>
      <c r="B799" s="169"/>
      <c r="C799" s="169"/>
      <c r="D799" s="179"/>
      <c r="E799" s="169"/>
      <c r="F799" s="180"/>
      <c r="G799" s="169" t="str">
        <f t="shared" si="17"/>
        <v/>
      </c>
      <c r="H799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99" s="169">
        <f>IF(Tabuľka1[[#This Row],[Stĺpec7]]="chyba",1,0)</f>
        <v>0</v>
      </c>
    </row>
    <row r="800" spans="1:9" x14ac:dyDescent="0.25">
      <c r="A800" s="178"/>
      <c r="B800" s="169"/>
      <c r="C800" s="169"/>
      <c r="D800" s="179"/>
      <c r="E800" s="169"/>
      <c r="F800" s="180"/>
      <c r="G800" s="169" t="str">
        <f t="shared" si="17"/>
        <v/>
      </c>
      <c r="H800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00" s="169">
        <f>IF(Tabuľka1[[#This Row],[Stĺpec7]]="chyba",1,0)</f>
        <v>0</v>
      </c>
    </row>
    <row r="801" spans="1:9" x14ac:dyDescent="0.25">
      <c r="A801" s="178"/>
      <c r="B801" s="169"/>
      <c r="C801" s="169"/>
      <c r="D801" s="179"/>
      <c r="E801" s="169"/>
      <c r="F801" s="180"/>
      <c r="G801" s="169" t="str">
        <f t="shared" si="17"/>
        <v/>
      </c>
      <c r="H801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01" s="169">
        <f>IF(Tabuľka1[[#This Row],[Stĺpec7]]="chyba",1,0)</f>
        <v>0</v>
      </c>
    </row>
    <row r="802" spans="1:9" x14ac:dyDescent="0.25">
      <c r="A802" s="178"/>
      <c r="B802" s="169"/>
      <c r="C802" s="169"/>
      <c r="D802" s="179"/>
      <c r="E802" s="169"/>
      <c r="F802" s="180"/>
      <c r="G802" s="169" t="str">
        <f t="shared" si="17"/>
        <v/>
      </c>
      <c r="H802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02" s="169">
        <f>IF(Tabuľka1[[#This Row],[Stĺpec7]]="chyba",1,0)</f>
        <v>0</v>
      </c>
    </row>
    <row r="803" spans="1:9" x14ac:dyDescent="0.25">
      <c r="A803" s="178"/>
      <c r="B803" s="169"/>
      <c r="C803" s="169"/>
      <c r="D803" s="179"/>
      <c r="E803" s="169"/>
      <c r="F803" s="180"/>
      <c r="G803" s="169" t="str">
        <f t="shared" ref="G803:G866" si="18">IF($B$7=$N$37,"vyroba",IF($B$7=$N$38,"sluzby",IF($B$7=$N$39,"kombinacia","")))</f>
        <v/>
      </c>
      <c r="H803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03" s="169">
        <f>IF(Tabuľka1[[#This Row],[Stĺpec7]]="chyba",1,0)</f>
        <v>0</v>
      </c>
    </row>
    <row r="804" spans="1:9" x14ac:dyDescent="0.25">
      <c r="A804" s="178"/>
      <c r="B804" s="169"/>
      <c r="C804" s="169"/>
      <c r="D804" s="179"/>
      <c r="E804" s="169"/>
      <c r="F804" s="180"/>
      <c r="G804" s="169" t="str">
        <f t="shared" si="18"/>
        <v/>
      </c>
      <c r="H804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04" s="169">
        <f>IF(Tabuľka1[[#This Row],[Stĺpec7]]="chyba",1,0)</f>
        <v>0</v>
      </c>
    </row>
    <row r="805" spans="1:9" x14ac:dyDescent="0.25">
      <c r="A805" s="178"/>
      <c r="B805" s="169"/>
      <c r="C805" s="169"/>
      <c r="D805" s="179"/>
      <c r="E805" s="169"/>
      <c r="F805" s="180"/>
      <c r="G805" s="169" t="str">
        <f t="shared" si="18"/>
        <v/>
      </c>
      <c r="H805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05" s="169">
        <f>IF(Tabuľka1[[#This Row],[Stĺpec7]]="chyba",1,0)</f>
        <v>0</v>
      </c>
    </row>
    <row r="806" spans="1:9" x14ac:dyDescent="0.25">
      <c r="A806" s="178"/>
      <c r="B806" s="169"/>
      <c r="C806" s="169"/>
      <c r="D806" s="179"/>
      <c r="E806" s="169"/>
      <c r="F806" s="180"/>
      <c r="G806" s="169" t="str">
        <f t="shared" si="18"/>
        <v/>
      </c>
      <c r="H806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06" s="169">
        <f>IF(Tabuľka1[[#This Row],[Stĺpec7]]="chyba",1,0)</f>
        <v>0</v>
      </c>
    </row>
    <row r="807" spans="1:9" x14ac:dyDescent="0.25">
      <c r="A807" s="178"/>
      <c r="B807" s="169"/>
      <c r="C807" s="169"/>
      <c r="D807" s="179"/>
      <c r="E807" s="169"/>
      <c r="F807" s="180"/>
      <c r="G807" s="169" t="str">
        <f t="shared" si="18"/>
        <v/>
      </c>
      <c r="H80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07" s="169">
        <f>IF(Tabuľka1[[#This Row],[Stĺpec7]]="chyba",1,0)</f>
        <v>0</v>
      </c>
    </row>
    <row r="808" spans="1:9" x14ac:dyDescent="0.25">
      <c r="A808" s="178"/>
      <c r="B808" s="169"/>
      <c r="C808" s="169"/>
      <c r="D808" s="179"/>
      <c r="E808" s="169"/>
      <c r="F808" s="180"/>
      <c r="G808" s="169" t="str">
        <f t="shared" si="18"/>
        <v/>
      </c>
      <c r="H808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08" s="169">
        <f>IF(Tabuľka1[[#This Row],[Stĺpec7]]="chyba",1,0)</f>
        <v>0</v>
      </c>
    </row>
    <row r="809" spans="1:9" x14ac:dyDescent="0.25">
      <c r="A809" s="178"/>
      <c r="B809" s="169"/>
      <c r="C809" s="169"/>
      <c r="D809" s="179"/>
      <c r="E809" s="169"/>
      <c r="F809" s="180"/>
      <c r="G809" s="169" t="str">
        <f t="shared" si="18"/>
        <v/>
      </c>
      <c r="H809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09" s="169">
        <f>IF(Tabuľka1[[#This Row],[Stĺpec7]]="chyba",1,0)</f>
        <v>0</v>
      </c>
    </row>
    <row r="810" spans="1:9" x14ac:dyDescent="0.25">
      <c r="A810" s="178"/>
      <c r="B810" s="169"/>
      <c r="C810" s="169"/>
      <c r="D810" s="179"/>
      <c r="E810" s="169"/>
      <c r="F810" s="180"/>
      <c r="G810" s="169" t="str">
        <f t="shared" si="18"/>
        <v/>
      </c>
      <c r="H810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10" s="169">
        <f>IF(Tabuľka1[[#This Row],[Stĺpec7]]="chyba",1,0)</f>
        <v>0</v>
      </c>
    </row>
    <row r="811" spans="1:9" x14ac:dyDescent="0.25">
      <c r="A811" s="178"/>
      <c r="B811" s="169"/>
      <c r="C811" s="169"/>
      <c r="D811" s="179"/>
      <c r="E811" s="169"/>
      <c r="F811" s="180"/>
      <c r="G811" s="169" t="str">
        <f t="shared" si="18"/>
        <v/>
      </c>
      <c r="H811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11" s="169">
        <f>IF(Tabuľka1[[#This Row],[Stĺpec7]]="chyba",1,0)</f>
        <v>0</v>
      </c>
    </row>
    <row r="812" spans="1:9" x14ac:dyDescent="0.25">
      <c r="A812" s="178"/>
      <c r="B812" s="169"/>
      <c r="C812" s="169"/>
      <c r="D812" s="179"/>
      <c r="E812" s="169"/>
      <c r="F812" s="180"/>
      <c r="G812" s="169" t="str">
        <f t="shared" si="18"/>
        <v/>
      </c>
      <c r="H812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12" s="169">
        <f>IF(Tabuľka1[[#This Row],[Stĺpec7]]="chyba",1,0)</f>
        <v>0</v>
      </c>
    </row>
    <row r="813" spans="1:9" x14ac:dyDescent="0.25">
      <c r="A813" s="178"/>
      <c r="B813" s="169"/>
      <c r="C813" s="169"/>
      <c r="D813" s="179"/>
      <c r="E813" s="169"/>
      <c r="F813" s="180"/>
      <c r="G813" s="169" t="str">
        <f t="shared" si="18"/>
        <v/>
      </c>
      <c r="H813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13" s="169">
        <f>IF(Tabuľka1[[#This Row],[Stĺpec7]]="chyba",1,0)</f>
        <v>0</v>
      </c>
    </row>
    <row r="814" spans="1:9" x14ac:dyDescent="0.25">
      <c r="A814" s="178"/>
      <c r="B814" s="169"/>
      <c r="C814" s="169"/>
      <c r="D814" s="179"/>
      <c r="E814" s="169"/>
      <c r="F814" s="180"/>
      <c r="G814" s="169" t="str">
        <f t="shared" si="18"/>
        <v/>
      </c>
      <c r="H814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14" s="169">
        <f>IF(Tabuľka1[[#This Row],[Stĺpec7]]="chyba",1,0)</f>
        <v>0</v>
      </c>
    </row>
    <row r="815" spans="1:9" x14ac:dyDescent="0.25">
      <c r="A815" s="178"/>
      <c r="B815" s="169"/>
      <c r="C815" s="169"/>
      <c r="D815" s="179"/>
      <c r="E815" s="169"/>
      <c r="F815" s="180"/>
      <c r="G815" s="169" t="str">
        <f t="shared" si="18"/>
        <v/>
      </c>
      <c r="H815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15" s="169">
        <f>IF(Tabuľka1[[#This Row],[Stĺpec7]]="chyba",1,0)</f>
        <v>0</v>
      </c>
    </row>
    <row r="816" spans="1:9" x14ac:dyDescent="0.25">
      <c r="A816" s="178"/>
      <c r="B816" s="169"/>
      <c r="C816" s="169"/>
      <c r="D816" s="179"/>
      <c r="E816" s="169"/>
      <c r="F816" s="180"/>
      <c r="G816" s="169" t="str">
        <f t="shared" si="18"/>
        <v/>
      </c>
      <c r="H816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16" s="169">
        <f>IF(Tabuľka1[[#This Row],[Stĺpec7]]="chyba",1,0)</f>
        <v>0</v>
      </c>
    </row>
    <row r="817" spans="1:9" x14ac:dyDescent="0.25">
      <c r="A817" s="178"/>
      <c r="B817" s="169"/>
      <c r="C817" s="169"/>
      <c r="D817" s="179"/>
      <c r="E817" s="169"/>
      <c r="F817" s="180"/>
      <c r="G817" s="169" t="str">
        <f t="shared" si="18"/>
        <v/>
      </c>
      <c r="H81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17" s="169">
        <f>IF(Tabuľka1[[#This Row],[Stĺpec7]]="chyba",1,0)</f>
        <v>0</v>
      </c>
    </row>
    <row r="818" spans="1:9" x14ac:dyDescent="0.25">
      <c r="A818" s="178"/>
      <c r="B818" s="169"/>
      <c r="C818" s="169"/>
      <c r="D818" s="179"/>
      <c r="E818" s="169"/>
      <c r="F818" s="180"/>
      <c r="G818" s="169" t="str">
        <f t="shared" si="18"/>
        <v/>
      </c>
      <c r="H818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18" s="169">
        <f>IF(Tabuľka1[[#This Row],[Stĺpec7]]="chyba",1,0)</f>
        <v>0</v>
      </c>
    </row>
    <row r="819" spans="1:9" x14ac:dyDescent="0.25">
      <c r="A819" s="178"/>
      <c r="B819" s="169"/>
      <c r="C819" s="169"/>
      <c r="D819" s="179"/>
      <c r="E819" s="169"/>
      <c r="F819" s="180"/>
      <c r="G819" s="169" t="str">
        <f t="shared" si="18"/>
        <v/>
      </c>
      <c r="H819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19" s="169">
        <f>IF(Tabuľka1[[#This Row],[Stĺpec7]]="chyba",1,0)</f>
        <v>0</v>
      </c>
    </row>
    <row r="820" spans="1:9" x14ac:dyDescent="0.25">
      <c r="A820" s="178"/>
      <c r="B820" s="169"/>
      <c r="C820" s="169"/>
      <c r="D820" s="179"/>
      <c r="E820" s="169"/>
      <c r="F820" s="180"/>
      <c r="G820" s="169" t="str">
        <f t="shared" si="18"/>
        <v/>
      </c>
      <c r="H820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20" s="169">
        <f>IF(Tabuľka1[[#This Row],[Stĺpec7]]="chyba",1,0)</f>
        <v>0</v>
      </c>
    </row>
    <row r="821" spans="1:9" x14ac:dyDescent="0.25">
      <c r="A821" s="178"/>
      <c r="B821" s="169"/>
      <c r="C821" s="169"/>
      <c r="D821" s="179"/>
      <c r="E821" s="169"/>
      <c r="F821" s="180"/>
      <c r="G821" s="169" t="str">
        <f t="shared" si="18"/>
        <v/>
      </c>
      <c r="H821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21" s="169">
        <f>IF(Tabuľka1[[#This Row],[Stĺpec7]]="chyba",1,0)</f>
        <v>0</v>
      </c>
    </row>
    <row r="822" spans="1:9" x14ac:dyDescent="0.25">
      <c r="A822" s="178"/>
      <c r="B822" s="169"/>
      <c r="C822" s="169"/>
      <c r="D822" s="179"/>
      <c r="E822" s="169"/>
      <c r="F822" s="180"/>
      <c r="G822" s="169" t="str">
        <f t="shared" si="18"/>
        <v/>
      </c>
      <c r="H822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22" s="169">
        <f>IF(Tabuľka1[[#This Row],[Stĺpec7]]="chyba",1,0)</f>
        <v>0</v>
      </c>
    </row>
    <row r="823" spans="1:9" x14ac:dyDescent="0.25">
      <c r="A823" s="178"/>
      <c r="B823" s="169"/>
      <c r="C823" s="169"/>
      <c r="D823" s="179"/>
      <c r="E823" s="169"/>
      <c r="F823" s="180"/>
      <c r="G823" s="169" t="str">
        <f t="shared" si="18"/>
        <v/>
      </c>
      <c r="H823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23" s="169">
        <f>IF(Tabuľka1[[#This Row],[Stĺpec7]]="chyba",1,0)</f>
        <v>0</v>
      </c>
    </row>
    <row r="824" spans="1:9" x14ac:dyDescent="0.25">
      <c r="A824" s="178"/>
      <c r="B824" s="169"/>
      <c r="C824" s="169"/>
      <c r="D824" s="179"/>
      <c r="E824" s="169"/>
      <c r="F824" s="180"/>
      <c r="G824" s="169" t="str">
        <f t="shared" si="18"/>
        <v/>
      </c>
      <c r="H824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24" s="169">
        <f>IF(Tabuľka1[[#This Row],[Stĺpec7]]="chyba",1,0)</f>
        <v>0</v>
      </c>
    </row>
    <row r="825" spans="1:9" x14ac:dyDescent="0.25">
      <c r="A825" s="178"/>
      <c r="B825" s="169"/>
      <c r="C825" s="169"/>
      <c r="D825" s="179"/>
      <c r="E825" s="169"/>
      <c r="F825" s="180"/>
      <c r="G825" s="169" t="str">
        <f t="shared" si="18"/>
        <v/>
      </c>
      <c r="H825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25" s="169">
        <f>IF(Tabuľka1[[#This Row],[Stĺpec7]]="chyba",1,0)</f>
        <v>0</v>
      </c>
    </row>
    <row r="826" spans="1:9" x14ac:dyDescent="0.25">
      <c r="A826" s="178"/>
      <c r="B826" s="169"/>
      <c r="C826" s="169"/>
      <c r="D826" s="179"/>
      <c r="E826" s="169"/>
      <c r="F826" s="180"/>
      <c r="G826" s="169" t="str">
        <f t="shared" si="18"/>
        <v/>
      </c>
      <c r="H826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26" s="169">
        <f>IF(Tabuľka1[[#This Row],[Stĺpec7]]="chyba",1,0)</f>
        <v>0</v>
      </c>
    </row>
    <row r="827" spans="1:9" x14ac:dyDescent="0.25">
      <c r="A827" s="178"/>
      <c r="B827" s="169"/>
      <c r="C827" s="169"/>
      <c r="D827" s="179"/>
      <c r="E827" s="169"/>
      <c r="F827" s="180"/>
      <c r="G827" s="169" t="str">
        <f t="shared" si="18"/>
        <v/>
      </c>
      <c r="H82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27" s="169">
        <f>IF(Tabuľka1[[#This Row],[Stĺpec7]]="chyba",1,0)</f>
        <v>0</v>
      </c>
    </row>
    <row r="828" spans="1:9" x14ac:dyDescent="0.25">
      <c r="A828" s="178"/>
      <c r="B828" s="169"/>
      <c r="C828" s="169"/>
      <c r="D828" s="179"/>
      <c r="E828" s="169"/>
      <c r="F828" s="180"/>
      <c r="G828" s="169" t="str">
        <f t="shared" si="18"/>
        <v/>
      </c>
      <c r="H828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28" s="169">
        <f>IF(Tabuľka1[[#This Row],[Stĺpec7]]="chyba",1,0)</f>
        <v>0</v>
      </c>
    </row>
    <row r="829" spans="1:9" x14ac:dyDescent="0.25">
      <c r="A829" s="178"/>
      <c r="B829" s="169"/>
      <c r="C829" s="169"/>
      <c r="D829" s="179"/>
      <c r="E829" s="169"/>
      <c r="F829" s="180"/>
      <c r="G829" s="169" t="str">
        <f t="shared" si="18"/>
        <v/>
      </c>
      <c r="H829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29" s="169">
        <f>IF(Tabuľka1[[#This Row],[Stĺpec7]]="chyba",1,0)</f>
        <v>0</v>
      </c>
    </row>
    <row r="830" spans="1:9" x14ac:dyDescent="0.25">
      <c r="A830" s="178"/>
      <c r="B830" s="169"/>
      <c r="C830" s="169"/>
      <c r="D830" s="179"/>
      <c r="E830" s="169"/>
      <c r="F830" s="180"/>
      <c r="G830" s="169" t="str">
        <f t="shared" si="18"/>
        <v/>
      </c>
      <c r="H830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30" s="169">
        <f>IF(Tabuľka1[[#This Row],[Stĺpec7]]="chyba",1,0)</f>
        <v>0</v>
      </c>
    </row>
    <row r="831" spans="1:9" x14ac:dyDescent="0.25">
      <c r="A831" s="178"/>
      <c r="B831" s="169"/>
      <c r="C831" s="169"/>
      <c r="D831" s="179"/>
      <c r="E831" s="169"/>
      <c r="F831" s="180"/>
      <c r="G831" s="169" t="str">
        <f t="shared" si="18"/>
        <v/>
      </c>
      <c r="H831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31" s="169">
        <f>IF(Tabuľka1[[#This Row],[Stĺpec7]]="chyba",1,0)</f>
        <v>0</v>
      </c>
    </row>
    <row r="832" spans="1:9" x14ac:dyDescent="0.25">
      <c r="A832" s="178"/>
      <c r="B832" s="169"/>
      <c r="C832" s="169"/>
      <c r="D832" s="179"/>
      <c r="E832" s="169"/>
      <c r="F832" s="180"/>
      <c r="G832" s="169" t="str">
        <f t="shared" si="18"/>
        <v/>
      </c>
      <c r="H832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32" s="169">
        <f>IF(Tabuľka1[[#This Row],[Stĺpec7]]="chyba",1,0)</f>
        <v>0</v>
      </c>
    </row>
    <row r="833" spans="1:9" x14ac:dyDescent="0.25">
      <c r="A833" s="178"/>
      <c r="B833" s="169"/>
      <c r="C833" s="169"/>
      <c r="D833" s="179"/>
      <c r="E833" s="169"/>
      <c r="F833" s="180"/>
      <c r="G833" s="169" t="str">
        <f t="shared" si="18"/>
        <v/>
      </c>
      <c r="H833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33" s="169">
        <f>IF(Tabuľka1[[#This Row],[Stĺpec7]]="chyba",1,0)</f>
        <v>0</v>
      </c>
    </row>
    <row r="834" spans="1:9" x14ac:dyDescent="0.25">
      <c r="A834" s="178"/>
      <c r="B834" s="169"/>
      <c r="C834" s="169"/>
      <c r="D834" s="179"/>
      <c r="E834" s="169"/>
      <c r="F834" s="180"/>
      <c r="G834" s="169" t="str">
        <f t="shared" si="18"/>
        <v/>
      </c>
      <c r="H834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34" s="169">
        <f>IF(Tabuľka1[[#This Row],[Stĺpec7]]="chyba",1,0)</f>
        <v>0</v>
      </c>
    </row>
    <row r="835" spans="1:9" x14ac:dyDescent="0.25">
      <c r="A835" s="178"/>
      <c r="B835" s="169"/>
      <c r="C835" s="169"/>
      <c r="D835" s="179"/>
      <c r="E835" s="169"/>
      <c r="F835" s="180"/>
      <c r="G835" s="169" t="str">
        <f t="shared" si="18"/>
        <v/>
      </c>
      <c r="H835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35" s="169">
        <f>IF(Tabuľka1[[#This Row],[Stĺpec7]]="chyba",1,0)</f>
        <v>0</v>
      </c>
    </row>
    <row r="836" spans="1:9" x14ac:dyDescent="0.25">
      <c r="A836" s="178"/>
      <c r="B836" s="169"/>
      <c r="C836" s="169"/>
      <c r="D836" s="179"/>
      <c r="E836" s="169"/>
      <c r="F836" s="180"/>
      <c r="G836" s="169" t="str">
        <f t="shared" si="18"/>
        <v/>
      </c>
      <c r="H836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36" s="169">
        <f>IF(Tabuľka1[[#This Row],[Stĺpec7]]="chyba",1,0)</f>
        <v>0</v>
      </c>
    </row>
    <row r="837" spans="1:9" x14ac:dyDescent="0.25">
      <c r="A837" s="178"/>
      <c r="B837" s="169"/>
      <c r="C837" s="169"/>
      <c r="D837" s="179"/>
      <c r="E837" s="169"/>
      <c r="F837" s="180"/>
      <c r="G837" s="169" t="str">
        <f t="shared" si="18"/>
        <v/>
      </c>
      <c r="H83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37" s="169">
        <f>IF(Tabuľka1[[#This Row],[Stĺpec7]]="chyba",1,0)</f>
        <v>0</v>
      </c>
    </row>
    <row r="838" spans="1:9" x14ac:dyDescent="0.25">
      <c r="A838" s="178"/>
      <c r="B838" s="169"/>
      <c r="C838" s="169"/>
      <c r="D838" s="179"/>
      <c r="E838" s="169"/>
      <c r="F838" s="180"/>
      <c r="G838" s="169" t="str">
        <f t="shared" si="18"/>
        <v/>
      </c>
      <c r="H838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38" s="169">
        <f>IF(Tabuľka1[[#This Row],[Stĺpec7]]="chyba",1,0)</f>
        <v>0</v>
      </c>
    </row>
    <row r="839" spans="1:9" x14ac:dyDescent="0.25">
      <c r="A839" s="178"/>
      <c r="B839" s="169"/>
      <c r="C839" s="169"/>
      <c r="D839" s="179"/>
      <c r="E839" s="169"/>
      <c r="F839" s="180"/>
      <c r="G839" s="169" t="str">
        <f t="shared" si="18"/>
        <v/>
      </c>
      <c r="H839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39" s="169">
        <f>IF(Tabuľka1[[#This Row],[Stĺpec7]]="chyba",1,0)</f>
        <v>0</v>
      </c>
    </row>
    <row r="840" spans="1:9" x14ac:dyDescent="0.25">
      <c r="A840" s="178"/>
      <c r="B840" s="169"/>
      <c r="C840" s="169"/>
      <c r="D840" s="179"/>
      <c r="E840" s="169"/>
      <c r="F840" s="180"/>
      <c r="G840" s="169" t="str">
        <f t="shared" si="18"/>
        <v/>
      </c>
      <c r="H840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40" s="169">
        <f>IF(Tabuľka1[[#This Row],[Stĺpec7]]="chyba",1,0)</f>
        <v>0</v>
      </c>
    </row>
    <row r="841" spans="1:9" x14ac:dyDescent="0.25">
      <c r="A841" s="178"/>
      <c r="B841" s="169"/>
      <c r="C841" s="169"/>
      <c r="D841" s="179"/>
      <c r="E841" s="169"/>
      <c r="F841" s="180"/>
      <c r="G841" s="169" t="str">
        <f t="shared" si="18"/>
        <v/>
      </c>
      <c r="H841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41" s="169">
        <f>IF(Tabuľka1[[#This Row],[Stĺpec7]]="chyba",1,0)</f>
        <v>0</v>
      </c>
    </row>
    <row r="842" spans="1:9" x14ac:dyDescent="0.25">
      <c r="A842" s="178"/>
      <c r="B842" s="169"/>
      <c r="C842" s="169"/>
      <c r="D842" s="179"/>
      <c r="E842" s="169"/>
      <c r="F842" s="180"/>
      <c r="G842" s="169" t="str">
        <f t="shared" si="18"/>
        <v/>
      </c>
      <c r="H842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42" s="169">
        <f>IF(Tabuľka1[[#This Row],[Stĺpec7]]="chyba",1,0)</f>
        <v>0</v>
      </c>
    </row>
    <row r="843" spans="1:9" x14ac:dyDescent="0.25">
      <c r="A843" s="178"/>
      <c r="B843" s="169"/>
      <c r="C843" s="169"/>
      <c r="D843" s="179"/>
      <c r="E843" s="169"/>
      <c r="F843" s="180"/>
      <c r="G843" s="169" t="str">
        <f t="shared" si="18"/>
        <v/>
      </c>
      <c r="H843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43" s="169">
        <f>IF(Tabuľka1[[#This Row],[Stĺpec7]]="chyba",1,0)</f>
        <v>0</v>
      </c>
    </row>
    <row r="844" spans="1:9" x14ac:dyDescent="0.25">
      <c r="A844" s="178"/>
      <c r="B844" s="169"/>
      <c r="C844" s="169"/>
      <c r="D844" s="179"/>
      <c r="E844" s="169"/>
      <c r="F844" s="180"/>
      <c r="G844" s="169" t="str">
        <f t="shared" si="18"/>
        <v/>
      </c>
      <c r="H844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44" s="169">
        <f>IF(Tabuľka1[[#This Row],[Stĺpec7]]="chyba",1,0)</f>
        <v>0</v>
      </c>
    </row>
    <row r="845" spans="1:9" x14ac:dyDescent="0.25">
      <c r="A845" s="178"/>
      <c r="B845" s="169"/>
      <c r="C845" s="169"/>
      <c r="D845" s="179"/>
      <c r="E845" s="169"/>
      <c r="F845" s="180"/>
      <c r="G845" s="169" t="str">
        <f t="shared" si="18"/>
        <v/>
      </c>
      <c r="H845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45" s="169">
        <f>IF(Tabuľka1[[#This Row],[Stĺpec7]]="chyba",1,0)</f>
        <v>0</v>
      </c>
    </row>
    <row r="846" spans="1:9" x14ac:dyDescent="0.25">
      <c r="A846" s="178"/>
      <c r="B846" s="169"/>
      <c r="C846" s="169"/>
      <c r="D846" s="179"/>
      <c r="E846" s="169"/>
      <c r="F846" s="180"/>
      <c r="G846" s="169" t="str">
        <f t="shared" si="18"/>
        <v/>
      </c>
      <c r="H846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46" s="169">
        <f>IF(Tabuľka1[[#This Row],[Stĺpec7]]="chyba",1,0)</f>
        <v>0</v>
      </c>
    </row>
    <row r="847" spans="1:9" x14ac:dyDescent="0.25">
      <c r="A847" s="178"/>
      <c r="B847" s="169"/>
      <c r="C847" s="169"/>
      <c r="D847" s="179"/>
      <c r="E847" s="169"/>
      <c r="F847" s="180"/>
      <c r="G847" s="169" t="str">
        <f t="shared" si="18"/>
        <v/>
      </c>
      <c r="H84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47" s="169">
        <f>IF(Tabuľka1[[#This Row],[Stĺpec7]]="chyba",1,0)</f>
        <v>0</v>
      </c>
    </row>
    <row r="848" spans="1:9" x14ac:dyDescent="0.25">
      <c r="A848" s="178"/>
      <c r="B848" s="169"/>
      <c r="C848" s="169"/>
      <c r="D848" s="179"/>
      <c r="E848" s="169"/>
      <c r="F848" s="180"/>
      <c r="G848" s="169" t="str">
        <f t="shared" si="18"/>
        <v/>
      </c>
      <c r="H848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48" s="169">
        <f>IF(Tabuľka1[[#This Row],[Stĺpec7]]="chyba",1,0)</f>
        <v>0</v>
      </c>
    </row>
    <row r="849" spans="1:9" x14ac:dyDescent="0.25">
      <c r="A849" s="178"/>
      <c r="B849" s="169"/>
      <c r="C849" s="169"/>
      <c r="D849" s="179"/>
      <c r="E849" s="169"/>
      <c r="F849" s="180"/>
      <c r="G849" s="169" t="str">
        <f t="shared" si="18"/>
        <v/>
      </c>
      <c r="H849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49" s="169">
        <f>IF(Tabuľka1[[#This Row],[Stĺpec7]]="chyba",1,0)</f>
        <v>0</v>
      </c>
    </row>
    <row r="850" spans="1:9" x14ac:dyDescent="0.25">
      <c r="A850" s="178"/>
      <c r="B850" s="169"/>
      <c r="C850" s="169"/>
      <c r="D850" s="179"/>
      <c r="E850" s="169"/>
      <c r="F850" s="180"/>
      <c r="G850" s="169" t="str">
        <f t="shared" si="18"/>
        <v/>
      </c>
      <c r="H850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50" s="169">
        <f>IF(Tabuľka1[[#This Row],[Stĺpec7]]="chyba",1,0)</f>
        <v>0</v>
      </c>
    </row>
    <row r="851" spans="1:9" x14ac:dyDescent="0.25">
      <c r="A851" s="178"/>
      <c r="B851" s="169"/>
      <c r="C851" s="169"/>
      <c r="D851" s="179"/>
      <c r="E851" s="169"/>
      <c r="F851" s="180"/>
      <c r="G851" s="169" t="str">
        <f t="shared" si="18"/>
        <v/>
      </c>
      <c r="H851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51" s="169">
        <f>IF(Tabuľka1[[#This Row],[Stĺpec7]]="chyba",1,0)</f>
        <v>0</v>
      </c>
    </row>
    <row r="852" spans="1:9" x14ac:dyDescent="0.25">
      <c r="A852" s="178"/>
      <c r="B852" s="169"/>
      <c r="C852" s="169"/>
      <c r="D852" s="179"/>
      <c r="E852" s="169"/>
      <c r="F852" s="180"/>
      <c r="G852" s="169" t="str">
        <f t="shared" si="18"/>
        <v/>
      </c>
      <c r="H852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52" s="169">
        <f>IF(Tabuľka1[[#This Row],[Stĺpec7]]="chyba",1,0)</f>
        <v>0</v>
      </c>
    </row>
    <row r="853" spans="1:9" x14ac:dyDescent="0.25">
      <c r="A853" s="178"/>
      <c r="B853" s="169"/>
      <c r="C853" s="169"/>
      <c r="D853" s="179"/>
      <c r="E853" s="169"/>
      <c r="F853" s="180"/>
      <c r="G853" s="169" t="str">
        <f t="shared" si="18"/>
        <v/>
      </c>
      <c r="H853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53" s="169">
        <f>IF(Tabuľka1[[#This Row],[Stĺpec7]]="chyba",1,0)</f>
        <v>0</v>
      </c>
    </row>
    <row r="854" spans="1:9" x14ac:dyDescent="0.25">
      <c r="A854" s="178"/>
      <c r="B854" s="169"/>
      <c r="C854" s="169"/>
      <c r="D854" s="179"/>
      <c r="E854" s="169"/>
      <c r="F854" s="180"/>
      <c r="G854" s="169" t="str">
        <f t="shared" si="18"/>
        <v/>
      </c>
      <c r="H854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54" s="169">
        <f>IF(Tabuľka1[[#This Row],[Stĺpec7]]="chyba",1,0)</f>
        <v>0</v>
      </c>
    </row>
    <row r="855" spans="1:9" x14ac:dyDescent="0.25">
      <c r="A855" s="178"/>
      <c r="B855" s="169"/>
      <c r="C855" s="169"/>
      <c r="D855" s="179"/>
      <c r="E855" s="169"/>
      <c r="F855" s="180"/>
      <c r="G855" s="169" t="str">
        <f t="shared" si="18"/>
        <v/>
      </c>
      <c r="H855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55" s="169">
        <f>IF(Tabuľka1[[#This Row],[Stĺpec7]]="chyba",1,0)</f>
        <v>0</v>
      </c>
    </row>
    <row r="856" spans="1:9" x14ac:dyDescent="0.25">
      <c r="A856" s="178"/>
      <c r="B856" s="169"/>
      <c r="C856" s="169"/>
      <c r="D856" s="179"/>
      <c r="E856" s="169"/>
      <c r="F856" s="180"/>
      <c r="G856" s="169" t="str">
        <f t="shared" si="18"/>
        <v/>
      </c>
      <c r="H856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56" s="169">
        <f>IF(Tabuľka1[[#This Row],[Stĺpec7]]="chyba",1,0)</f>
        <v>0</v>
      </c>
    </row>
    <row r="857" spans="1:9" x14ac:dyDescent="0.25">
      <c r="A857" s="178"/>
      <c r="B857" s="169"/>
      <c r="C857" s="169"/>
      <c r="D857" s="179"/>
      <c r="E857" s="169"/>
      <c r="F857" s="180"/>
      <c r="G857" s="169" t="str">
        <f t="shared" si="18"/>
        <v/>
      </c>
      <c r="H85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57" s="169">
        <f>IF(Tabuľka1[[#This Row],[Stĺpec7]]="chyba",1,0)</f>
        <v>0</v>
      </c>
    </row>
    <row r="858" spans="1:9" x14ac:dyDescent="0.25">
      <c r="A858" s="178"/>
      <c r="B858" s="169"/>
      <c r="C858" s="169"/>
      <c r="D858" s="179"/>
      <c r="E858" s="169"/>
      <c r="F858" s="180"/>
      <c r="G858" s="169" t="str">
        <f t="shared" si="18"/>
        <v/>
      </c>
      <c r="H858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58" s="169">
        <f>IF(Tabuľka1[[#This Row],[Stĺpec7]]="chyba",1,0)</f>
        <v>0</v>
      </c>
    </row>
    <row r="859" spans="1:9" x14ac:dyDescent="0.25">
      <c r="A859" s="178"/>
      <c r="B859" s="169"/>
      <c r="C859" s="169"/>
      <c r="D859" s="179"/>
      <c r="E859" s="169"/>
      <c r="F859" s="180"/>
      <c r="G859" s="169" t="str">
        <f t="shared" si="18"/>
        <v/>
      </c>
      <c r="H859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59" s="169">
        <f>IF(Tabuľka1[[#This Row],[Stĺpec7]]="chyba",1,0)</f>
        <v>0</v>
      </c>
    </row>
    <row r="860" spans="1:9" x14ac:dyDescent="0.25">
      <c r="A860" s="178"/>
      <c r="B860" s="169"/>
      <c r="C860" s="169"/>
      <c r="D860" s="179"/>
      <c r="E860" s="169"/>
      <c r="F860" s="180"/>
      <c r="G860" s="169" t="str">
        <f t="shared" si="18"/>
        <v/>
      </c>
      <c r="H860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60" s="169">
        <f>IF(Tabuľka1[[#This Row],[Stĺpec7]]="chyba",1,0)</f>
        <v>0</v>
      </c>
    </row>
    <row r="861" spans="1:9" x14ac:dyDescent="0.25">
      <c r="A861" s="178"/>
      <c r="B861" s="169"/>
      <c r="C861" s="169"/>
      <c r="D861" s="179"/>
      <c r="E861" s="169"/>
      <c r="F861" s="180"/>
      <c r="G861" s="169" t="str">
        <f t="shared" si="18"/>
        <v/>
      </c>
      <c r="H861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61" s="169">
        <f>IF(Tabuľka1[[#This Row],[Stĺpec7]]="chyba",1,0)</f>
        <v>0</v>
      </c>
    </row>
    <row r="862" spans="1:9" x14ac:dyDescent="0.25">
      <c r="A862" s="178"/>
      <c r="B862" s="169"/>
      <c r="C862" s="169"/>
      <c r="D862" s="179"/>
      <c r="E862" s="169"/>
      <c r="F862" s="180"/>
      <c r="G862" s="169" t="str">
        <f t="shared" si="18"/>
        <v/>
      </c>
      <c r="H862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62" s="169">
        <f>IF(Tabuľka1[[#This Row],[Stĺpec7]]="chyba",1,0)</f>
        <v>0</v>
      </c>
    </row>
    <row r="863" spans="1:9" x14ac:dyDescent="0.25">
      <c r="A863" s="178"/>
      <c r="B863" s="169"/>
      <c r="C863" s="169"/>
      <c r="D863" s="179"/>
      <c r="E863" s="169"/>
      <c r="F863" s="180"/>
      <c r="G863" s="169" t="str">
        <f t="shared" si="18"/>
        <v/>
      </c>
      <c r="H863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63" s="169">
        <f>IF(Tabuľka1[[#This Row],[Stĺpec7]]="chyba",1,0)</f>
        <v>0</v>
      </c>
    </row>
    <row r="864" spans="1:9" x14ac:dyDescent="0.25">
      <c r="A864" s="178"/>
      <c r="B864" s="169"/>
      <c r="C864" s="169"/>
      <c r="D864" s="179"/>
      <c r="E864" s="169"/>
      <c r="F864" s="180"/>
      <c r="G864" s="169" t="str">
        <f t="shared" si="18"/>
        <v/>
      </c>
      <c r="H864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64" s="169">
        <f>IF(Tabuľka1[[#This Row],[Stĺpec7]]="chyba",1,0)</f>
        <v>0</v>
      </c>
    </row>
    <row r="865" spans="1:9" x14ac:dyDescent="0.25">
      <c r="A865" s="178"/>
      <c r="B865" s="169"/>
      <c r="C865" s="169"/>
      <c r="D865" s="179"/>
      <c r="E865" s="169"/>
      <c r="F865" s="180"/>
      <c r="G865" s="169" t="str">
        <f t="shared" si="18"/>
        <v/>
      </c>
      <c r="H865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65" s="169">
        <f>IF(Tabuľka1[[#This Row],[Stĺpec7]]="chyba",1,0)</f>
        <v>0</v>
      </c>
    </row>
    <row r="866" spans="1:9" x14ac:dyDescent="0.25">
      <c r="A866" s="178"/>
      <c r="B866" s="169"/>
      <c r="C866" s="169"/>
      <c r="D866" s="179"/>
      <c r="E866" s="169"/>
      <c r="F866" s="180"/>
      <c r="G866" s="169" t="str">
        <f t="shared" si="18"/>
        <v/>
      </c>
      <c r="H866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66" s="169">
        <f>IF(Tabuľka1[[#This Row],[Stĺpec7]]="chyba",1,0)</f>
        <v>0</v>
      </c>
    </row>
    <row r="867" spans="1:9" x14ac:dyDescent="0.25">
      <c r="A867" s="178"/>
      <c r="B867" s="169"/>
      <c r="C867" s="169"/>
      <c r="D867" s="179"/>
      <c r="E867" s="169"/>
      <c r="F867" s="180"/>
      <c r="G867" s="169" t="str">
        <f t="shared" ref="G867:G930" si="19">IF($B$7=$N$37,"vyroba",IF($B$7=$N$38,"sluzby",IF($B$7=$N$39,"kombinacia","")))</f>
        <v/>
      </c>
      <c r="H86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67" s="169">
        <f>IF(Tabuľka1[[#This Row],[Stĺpec7]]="chyba",1,0)</f>
        <v>0</v>
      </c>
    </row>
    <row r="868" spans="1:9" x14ac:dyDescent="0.25">
      <c r="A868" s="178"/>
      <c r="B868" s="169"/>
      <c r="C868" s="169"/>
      <c r="D868" s="179"/>
      <c r="E868" s="169"/>
      <c r="F868" s="180"/>
      <c r="G868" s="169" t="str">
        <f t="shared" si="19"/>
        <v/>
      </c>
      <c r="H868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68" s="169">
        <f>IF(Tabuľka1[[#This Row],[Stĺpec7]]="chyba",1,0)</f>
        <v>0</v>
      </c>
    </row>
    <row r="869" spans="1:9" x14ac:dyDescent="0.25">
      <c r="A869" s="178"/>
      <c r="B869" s="169"/>
      <c r="C869" s="169"/>
      <c r="D869" s="179"/>
      <c r="E869" s="169"/>
      <c r="F869" s="180"/>
      <c r="G869" s="169" t="str">
        <f t="shared" si="19"/>
        <v/>
      </c>
      <c r="H869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69" s="169">
        <f>IF(Tabuľka1[[#This Row],[Stĺpec7]]="chyba",1,0)</f>
        <v>0</v>
      </c>
    </row>
    <row r="870" spans="1:9" x14ac:dyDescent="0.25">
      <c r="A870" s="178"/>
      <c r="B870" s="169"/>
      <c r="C870" s="169"/>
      <c r="D870" s="179"/>
      <c r="E870" s="169"/>
      <c r="F870" s="180"/>
      <c r="G870" s="169" t="str">
        <f t="shared" si="19"/>
        <v/>
      </c>
      <c r="H870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70" s="169">
        <f>IF(Tabuľka1[[#This Row],[Stĺpec7]]="chyba",1,0)</f>
        <v>0</v>
      </c>
    </row>
    <row r="871" spans="1:9" x14ac:dyDescent="0.25">
      <c r="A871" s="178"/>
      <c r="B871" s="169"/>
      <c r="C871" s="169"/>
      <c r="D871" s="179"/>
      <c r="E871" s="169"/>
      <c r="F871" s="180"/>
      <c r="G871" s="169" t="str">
        <f t="shared" si="19"/>
        <v/>
      </c>
      <c r="H871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71" s="169">
        <f>IF(Tabuľka1[[#This Row],[Stĺpec7]]="chyba",1,0)</f>
        <v>0</v>
      </c>
    </row>
    <row r="872" spans="1:9" x14ac:dyDescent="0.25">
      <c r="A872" s="178"/>
      <c r="B872" s="169"/>
      <c r="C872" s="169"/>
      <c r="D872" s="179"/>
      <c r="E872" s="169"/>
      <c r="F872" s="180"/>
      <c r="G872" s="169" t="str">
        <f t="shared" si="19"/>
        <v/>
      </c>
      <c r="H872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72" s="169">
        <f>IF(Tabuľka1[[#This Row],[Stĺpec7]]="chyba",1,0)</f>
        <v>0</v>
      </c>
    </row>
    <row r="873" spans="1:9" x14ac:dyDescent="0.25">
      <c r="A873" s="178"/>
      <c r="B873" s="169"/>
      <c r="C873" s="169"/>
      <c r="D873" s="179"/>
      <c r="E873" s="169"/>
      <c r="F873" s="180"/>
      <c r="G873" s="169" t="str">
        <f t="shared" si="19"/>
        <v/>
      </c>
      <c r="H873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73" s="169">
        <f>IF(Tabuľka1[[#This Row],[Stĺpec7]]="chyba",1,0)</f>
        <v>0</v>
      </c>
    </row>
    <row r="874" spans="1:9" x14ac:dyDescent="0.25">
      <c r="A874" s="178"/>
      <c r="B874" s="169"/>
      <c r="C874" s="169"/>
      <c r="D874" s="179"/>
      <c r="E874" s="169"/>
      <c r="F874" s="180"/>
      <c r="G874" s="169" t="str">
        <f t="shared" si="19"/>
        <v/>
      </c>
      <c r="H874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74" s="169">
        <f>IF(Tabuľka1[[#This Row],[Stĺpec7]]="chyba",1,0)</f>
        <v>0</v>
      </c>
    </row>
    <row r="875" spans="1:9" x14ac:dyDescent="0.25">
      <c r="A875" s="178"/>
      <c r="B875" s="169"/>
      <c r="C875" s="169"/>
      <c r="D875" s="179"/>
      <c r="E875" s="169"/>
      <c r="F875" s="180"/>
      <c r="G875" s="169" t="str">
        <f t="shared" si="19"/>
        <v/>
      </c>
      <c r="H875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75" s="169">
        <f>IF(Tabuľka1[[#This Row],[Stĺpec7]]="chyba",1,0)</f>
        <v>0</v>
      </c>
    </row>
    <row r="876" spans="1:9" x14ac:dyDescent="0.25">
      <c r="A876" s="178"/>
      <c r="B876" s="169"/>
      <c r="C876" s="169"/>
      <c r="D876" s="179"/>
      <c r="E876" s="169"/>
      <c r="F876" s="180"/>
      <c r="G876" s="169" t="str">
        <f t="shared" si="19"/>
        <v/>
      </c>
      <c r="H876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76" s="169">
        <f>IF(Tabuľka1[[#This Row],[Stĺpec7]]="chyba",1,0)</f>
        <v>0</v>
      </c>
    </row>
    <row r="877" spans="1:9" x14ac:dyDescent="0.25">
      <c r="A877" s="178"/>
      <c r="B877" s="169"/>
      <c r="C877" s="169"/>
      <c r="D877" s="179"/>
      <c r="E877" s="169"/>
      <c r="F877" s="180"/>
      <c r="G877" s="169" t="str">
        <f t="shared" si="19"/>
        <v/>
      </c>
      <c r="H87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77" s="169">
        <f>IF(Tabuľka1[[#This Row],[Stĺpec7]]="chyba",1,0)</f>
        <v>0</v>
      </c>
    </row>
    <row r="878" spans="1:9" x14ac:dyDescent="0.25">
      <c r="A878" s="178"/>
      <c r="B878" s="169"/>
      <c r="C878" s="169"/>
      <c r="D878" s="179"/>
      <c r="E878" s="169"/>
      <c r="F878" s="180"/>
      <c r="G878" s="169" t="str">
        <f t="shared" si="19"/>
        <v/>
      </c>
      <c r="H878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78" s="169">
        <f>IF(Tabuľka1[[#This Row],[Stĺpec7]]="chyba",1,0)</f>
        <v>0</v>
      </c>
    </row>
    <row r="879" spans="1:9" x14ac:dyDescent="0.25">
      <c r="A879" s="178"/>
      <c r="B879" s="169"/>
      <c r="C879" s="169"/>
      <c r="D879" s="179"/>
      <c r="E879" s="169"/>
      <c r="F879" s="180"/>
      <c r="G879" s="169" t="str">
        <f t="shared" si="19"/>
        <v/>
      </c>
      <c r="H879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79" s="169">
        <f>IF(Tabuľka1[[#This Row],[Stĺpec7]]="chyba",1,0)</f>
        <v>0</v>
      </c>
    </row>
    <row r="880" spans="1:9" x14ac:dyDescent="0.25">
      <c r="A880" s="178"/>
      <c r="B880" s="169"/>
      <c r="C880" s="169"/>
      <c r="D880" s="179"/>
      <c r="E880" s="169"/>
      <c r="F880" s="180"/>
      <c r="G880" s="169" t="str">
        <f t="shared" si="19"/>
        <v/>
      </c>
      <c r="H880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80" s="169">
        <f>IF(Tabuľka1[[#This Row],[Stĺpec7]]="chyba",1,0)</f>
        <v>0</v>
      </c>
    </row>
    <row r="881" spans="1:9" x14ac:dyDescent="0.25">
      <c r="A881" s="178"/>
      <c r="B881" s="169"/>
      <c r="C881" s="169"/>
      <c r="D881" s="179"/>
      <c r="E881" s="169"/>
      <c r="F881" s="180"/>
      <c r="G881" s="169" t="str">
        <f t="shared" si="19"/>
        <v/>
      </c>
      <c r="H881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81" s="169">
        <f>IF(Tabuľka1[[#This Row],[Stĺpec7]]="chyba",1,0)</f>
        <v>0</v>
      </c>
    </row>
    <row r="882" spans="1:9" x14ac:dyDescent="0.25">
      <c r="A882" s="178"/>
      <c r="B882" s="169"/>
      <c r="C882" s="169"/>
      <c r="D882" s="179"/>
      <c r="E882" s="169"/>
      <c r="F882" s="180"/>
      <c r="G882" s="169" t="str">
        <f t="shared" si="19"/>
        <v/>
      </c>
      <c r="H882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82" s="169">
        <f>IF(Tabuľka1[[#This Row],[Stĺpec7]]="chyba",1,0)</f>
        <v>0</v>
      </c>
    </row>
    <row r="883" spans="1:9" x14ac:dyDescent="0.25">
      <c r="A883" s="178"/>
      <c r="B883" s="169"/>
      <c r="C883" s="169"/>
      <c r="D883" s="179"/>
      <c r="E883" s="169"/>
      <c r="F883" s="180"/>
      <c r="G883" s="169" t="str">
        <f t="shared" si="19"/>
        <v/>
      </c>
      <c r="H883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83" s="169">
        <f>IF(Tabuľka1[[#This Row],[Stĺpec7]]="chyba",1,0)</f>
        <v>0</v>
      </c>
    </row>
    <row r="884" spans="1:9" x14ac:dyDescent="0.25">
      <c r="A884" s="178"/>
      <c r="B884" s="169"/>
      <c r="C884" s="169"/>
      <c r="D884" s="179"/>
      <c r="E884" s="169"/>
      <c r="F884" s="180"/>
      <c r="G884" s="169" t="str">
        <f t="shared" si="19"/>
        <v/>
      </c>
      <c r="H884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84" s="169">
        <f>IF(Tabuľka1[[#This Row],[Stĺpec7]]="chyba",1,0)</f>
        <v>0</v>
      </c>
    </row>
    <row r="885" spans="1:9" x14ac:dyDescent="0.25">
      <c r="A885" s="178"/>
      <c r="B885" s="169"/>
      <c r="C885" s="169"/>
      <c r="D885" s="179"/>
      <c r="E885" s="169"/>
      <c r="F885" s="180"/>
      <c r="G885" s="169" t="str">
        <f t="shared" si="19"/>
        <v/>
      </c>
      <c r="H885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85" s="169">
        <f>IF(Tabuľka1[[#This Row],[Stĺpec7]]="chyba",1,0)</f>
        <v>0</v>
      </c>
    </row>
    <row r="886" spans="1:9" x14ac:dyDescent="0.25">
      <c r="A886" s="178"/>
      <c r="B886" s="169"/>
      <c r="C886" s="169"/>
      <c r="D886" s="179"/>
      <c r="E886" s="169"/>
      <c r="F886" s="180"/>
      <c r="G886" s="169" t="str">
        <f t="shared" si="19"/>
        <v/>
      </c>
      <c r="H886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86" s="169">
        <f>IF(Tabuľka1[[#This Row],[Stĺpec7]]="chyba",1,0)</f>
        <v>0</v>
      </c>
    </row>
    <row r="887" spans="1:9" x14ac:dyDescent="0.25">
      <c r="A887" s="178"/>
      <c r="B887" s="169"/>
      <c r="C887" s="169"/>
      <c r="D887" s="179"/>
      <c r="E887" s="169"/>
      <c r="F887" s="180"/>
      <c r="G887" s="169" t="str">
        <f t="shared" si="19"/>
        <v/>
      </c>
      <c r="H88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87" s="169">
        <f>IF(Tabuľka1[[#This Row],[Stĺpec7]]="chyba",1,0)</f>
        <v>0</v>
      </c>
    </row>
    <row r="888" spans="1:9" x14ac:dyDescent="0.25">
      <c r="A888" s="178"/>
      <c r="B888" s="169"/>
      <c r="C888" s="169"/>
      <c r="D888" s="179"/>
      <c r="E888" s="169"/>
      <c r="F888" s="180"/>
      <c r="G888" s="169" t="str">
        <f t="shared" si="19"/>
        <v/>
      </c>
      <c r="H888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88" s="169">
        <f>IF(Tabuľka1[[#This Row],[Stĺpec7]]="chyba",1,0)</f>
        <v>0</v>
      </c>
    </row>
    <row r="889" spans="1:9" x14ac:dyDescent="0.25">
      <c r="A889" s="178"/>
      <c r="B889" s="169"/>
      <c r="C889" s="169"/>
      <c r="D889" s="179"/>
      <c r="E889" s="169"/>
      <c r="F889" s="180"/>
      <c r="G889" s="169" t="str">
        <f t="shared" si="19"/>
        <v/>
      </c>
      <c r="H889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89" s="169">
        <f>IF(Tabuľka1[[#This Row],[Stĺpec7]]="chyba",1,0)</f>
        <v>0</v>
      </c>
    </row>
    <row r="890" spans="1:9" x14ac:dyDescent="0.25">
      <c r="A890" s="178"/>
      <c r="B890" s="169"/>
      <c r="C890" s="169"/>
      <c r="D890" s="179"/>
      <c r="E890" s="169"/>
      <c r="F890" s="180"/>
      <c r="G890" s="169" t="str">
        <f t="shared" si="19"/>
        <v/>
      </c>
      <c r="H890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90" s="169">
        <f>IF(Tabuľka1[[#This Row],[Stĺpec7]]="chyba",1,0)</f>
        <v>0</v>
      </c>
    </row>
    <row r="891" spans="1:9" x14ac:dyDescent="0.25">
      <c r="A891" s="178"/>
      <c r="B891" s="169"/>
      <c r="C891" s="169"/>
      <c r="D891" s="179"/>
      <c r="E891" s="169"/>
      <c r="F891" s="180"/>
      <c r="G891" s="169" t="str">
        <f t="shared" si="19"/>
        <v/>
      </c>
      <c r="H891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91" s="169">
        <f>IF(Tabuľka1[[#This Row],[Stĺpec7]]="chyba",1,0)</f>
        <v>0</v>
      </c>
    </row>
    <row r="892" spans="1:9" x14ac:dyDescent="0.25">
      <c r="A892" s="178"/>
      <c r="B892" s="169"/>
      <c r="C892" s="169"/>
      <c r="D892" s="179"/>
      <c r="E892" s="169"/>
      <c r="F892" s="180"/>
      <c r="G892" s="169" t="str">
        <f t="shared" si="19"/>
        <v/>
      </c>
      <c r="H892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92" s="169">
        <f>IF(Tabuľka1[[#This Row],[Stĺpec7]]="chyba",1,0)</f>
        <v>0</v>
      </c>
    </row>
    <row r="893" spans="1:9" x14ac:dyDescent="0.25">
      <c r="A893" s="178"/>
      <c r="B893" s="169"/>
      <c r="C893" s="169"/>
      <c r="D893" s="179"/>
      <c r="E893" s="169"/>
      <c r="F893" s="180"/>
      <c r="G893" s="169" t="str">
        <f t="shared" si="19"/>
        <v/>
      </c>
      <c r="H893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93" s="169">
        <f>IF(Tabuľka1[[#This Row],[Stĺpec7]]="chyba",1,0)</f>
        <v>0</v>
      </c>
    </row>
    <row r="894" spans="1:9" x14ac:dyDescent="0.25">
      <c r="A894" s="178"/>
      <c r="B894" s="169"/>
      <c r="C894" s="169"/>
      <c r="D894" s="179"/>
      <c r="E894" s="169"/>
      <c r="F894" s="180"/>
      <c r="G894" s="169" t="str">
        <f t="shared" si="19"/>
        <v/>
      </c>
      <c r="H894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94" s="169">
        <f>IF(Tabuľka1[[#This Row],[Stĺpec7]]="chyba",1,0)</f>
        <v>0</v>
      </c>
    </row>
    <row r="895" spans="1:9" x14ac:dyDescent="0.25">
      <c r="A895" s="178"/>
      <c r="B895" s="169"/>
      <c r="C895" s="169"/>
      <c r="D895" s="179"/>
      <c r="E895" s="169"/>
      <c r="F895" s="180"/>
      <c r="G895" s="169" t="str">
        <f t="shared" si="19"/>
        <v/>
      </c>
      <c r="H895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95" s="169">
        <f>IF(Tabuľka1[[#This Row],[Stĺpec7]]="chyba",1,0)</f>
        <v>0</v>
      </c>
    </row>
    <row r="896" spans="1:9" x14ac:dyDescent="0.25">
      <c r="A896" s="178"/>
      <c r="B896" s="169"/>
      <c r="C896" s="169"/>
      <c r="D896" s="179"/>
      <c r="E896" s="169"/>
      <c r="F896" s="180"/>
      <c r="G896" s="169" t="str">
        <f t="shared" si="19"/>
        <v/>
      </c>
      <c r="H896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96" s="169">
        <f>IF(Tabuľka1[[#This Row],[Stĺpec7]]="chyba",1,0)</f>
        <v>0</v>
      </c>
    </row>
    <row r="897" spans="1:9" x14ac:dyDescent="0.25">
      <c r="A897" s="178"/>
      <c r="B897" s="169"/>
      <c r="C897" s="169"/>
      <c r="D897" s="179"/>
      <c r="E897" s="169"/>
      <c r="F897" s="180"/>
      <c r="G897" s="169" t="str">
        <f t="shared" si="19"/>
        <v/>
      </c>
      <c r="H89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97" s="169">
        <f>IF(Tabuľka1[[#This Row],[Stĺpec7]]="chyba",1,0)</f>
        <v>0</v>
      </c>
    </row>
    <row r="898" spans="1:9" x14ac:dyDescent="0.25">
      <c r="A898" s="178"/>
      <c r="B898" s="169"/>
      <c r="C898" s="169"/>
      <c r="D898" s="179"/>
      <c r="E898" s="169"/>
      <c r="F898" s="180"/>
      <c r="G898" s="169" t="str">
        <f t="shared" si="19"/>
        <v/>
      </c>
      <c r="H898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98" s="169">
        <f>IF(Tabuľka1[[#This Row],[Stĺpec7]]="chyba",1,0)</f>
        <v>0</v>
      </c>
    </row>
    <row r="899" spans="1:9" x14ac:dyDescent="0.25">
      <c r="A899" s="178"/>
      <c r="B899" s="169"/>
      <c r="C899" s="169"/>
      <c r="D899" s="179"/>
      <c r="E899" s="169"/>
      <c r="F899" s="180"/>
      <c r="G899" s="169" t="str">
        <f t="shared" si="19"/>
        <v/>
      </c>
      <c r="H899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99" s="169">
        <f>IF(Tabuľka1[[#This Row],[Stĺpec7]]="chyba",1,0)</f>
        <v>0</v>
      </c>
    </row>
    <row r="900" spans="1:9" x14ac:dyDescent="0.25">
      <c r="A900" s="178"/>
      <c r="B900" s="169"/>
      <c r="C900" s="169"/>
      <c r="D900" s="179"/>
      <c r="E900" s="169"/>
      <c r="F900" s="180"/>
      <c r="G900" s="169" t="str">
        <f t="shared" si="19"/>
        <v/>
      </c>
      <c r="H900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00" s="169">
        <f>IF(Tabuľka1[[#This Row],[Stĺpec7]]="chyba",1,0)</f>
        <v>0</v>
      </c>
    </row>
    <row r="901" spans="1:9" x14ac:dyDescent="0.25">
      <c r="A901" s="178"/>
      <c r="B901" s="169"/>
      <c r="C901" s="169"/>
      <c r="D901" s="179"/>
      <c r="E901" s="169"/>
      <c r="F901" s="180"/>
      <c r="G901" s="169" t="str">
        <f t="shared" si="19"/>
        <v/>
      </c>
      <c r="H901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01" s="169">
        <f>IF(Tabuľka1[[#This Row],[Stĺpec7]]="chyba",1,0)</f>
        <v>0</v>
      </c>
    </row>
    <row r="902" spans="1:9" x14ac:dyDescent="0.25">
      <c r="A902" s="178"/>
      <c r="B902" s="169"/>
      <c r="C902" s="169"/>
      <c r="D902" s="179"/>
      <c r="E902" s="169"/>
      <c r="F902" s="180"/>
      <c r="G902" s="169" t="str">
        <f t="shared" si="19"/>
        <v/>
      </c>
      <c r="H902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02" s="169">
        <f>IF(Tabuľka1[[#This Row],[Stĺpec7]]="chyba",1,0)</f>
        <v>0</v>
      </c>
    </row>
    <row r="903" spans="1:9" x14ac:dyDescent="0.25">
      <c r="A903" s="178"/>
      <c r="B903" s="169"/>
      <c r="C903" s="169"/>
      <c r="D903" s="179"/>
      <c r="E903" s="169"/>
      <c r="F903" s="180"/>
      <c r="G903" s="169" t="str">
        <f t="shared" si="19"/>
        <v/>
      </c>
      <c r="H903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03" s="169">
        <f>IF(Tabuľka1[[#This Row],[Stĺpec7]]="chyba",1,0)</f>
        <v>0</v>
      </c>
    </row>
    <row r="904" spans="1:9" x14ac:dyDescent="0.25">
      <c r="A904" s="178"/>
      <c r="B904" s="169"/>
      <c r="C904" s="169"/>
      <c r="D904" s="179"/>
      <c r="E904" s="169"/>
      <c r="F904" s="180"/>
      <c r="G904" s="169" t="str">
        <f t="shared" si="19"/>
        <v/>
      </c>
      <c r="H904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04" s="169">
        <f>IF(Tabuľka1[[#This Row],[Stĺpec7]]="chyba",1,0)</f>
        <v>0</v>
      </c>
    </row>
    <row r="905" spans="1:9" x14ac:dyDescent="0.25">
      <c r="A905" s="178"/>
      <c r="B905" s="169"/>
      <c r="C905" s="169"/>
      <c r="D905" s="179"/>
      <c r="E905" s="169"/>
      <c r="F905" s="180"/>
      <c r="G905" s="169" t="str">
        <f t="shared" si="19"/>
        <v/>
      </c>
      <c r="H905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05" s="169">
        <f>IF(Tabuľka1[[#This Row],[Stĺpec7]]="chyba",1,0)</f>
        <v>0</v>
      </c>
    </row>
    <row r="906" spans="1:9" x14ac:dyDescent="0.25">
      <c r="A906" s="178"/>
      <c r="B906" s="169"/>
      <c r="C906" s="169"/>
      <c r="D906" s="179"/>
      <c r="E906" s="169"/>
      <c r="F906" s="180"/>
      <c r="G906" s="169" t="str">
        <f t="shared" si="19"/>
        <v/>
      </c>
      <c r="H906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06" s="169">
        <f>IF(Tabuľka1[[#This Row],[Stĺpec7]]="chyba",1,0)</f>
        <v>0</v>
      </c>
    </row>
    <row r="907" spans="1:9" x14ac:dyDescent="0.25">
      <c r="A907" s="178"/>
      <c r="B907" s="169"/>
      <c r="C907" s="169"/>
      <c r="D907" s="179"/>
      <c r="E907" s="169"/>
      <c r="F907" s="180"/>
      <c r="G907" s="169" t="str">
        <f t="shared" si="19"/>
        <v/>
      </c>
      <c r="H90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07" s="169">
        <f>IF(Tabuľka1[[#This Row],[Stĺpec7]]="chyba",1,0)</f>
        <v>0</v>
      </c>
    </row>
    <row r="908" spans="1:9" x14ac:dyDescent="0.25">
      <c r="A908" s="178"/>
      <c r="B908" s="169"/>
      <c r="C908" s="169"/>
      <c r="D908" s="179"/>
      <c r="E908" s="169"/>
      <c r="F908" s="180"/>
      <c r="G908" s="169" t="str">
        <f t="shared" si="19"/>
        <v/>
      </c>
      <c r="H908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08" s="169">
        <f>IF(Tabuľka1[[#This Row],[Stĺpec7]]="chyba",1,0)</f>
        <v>0</v>
      </c>
    </row>
    <row r="909" spans="1:9" x14ac:dyDescent="0.25">
      <c r="A909" s="178"/>
      <c r="B909" s="169"/>
      <c r="C909" s="169"/>
      <c r="D909" s="179"/>
      <c r="E909" s="169"/>
      <c r="F909" s="180"/>
      <c r="G909" s="169" t="str">
        <f t="shared" si="19"/>
        <v/>
      </c>
      <c r="H909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09" s="169">
        <f>IF(Tabuľka1[[#This Row],[Stĺpec7]]="chyba",1,0)</f>
        <v>0</v>
      </c>
    </row>
    <row r="910" spans="1:9" x14ac:dyDescent="0.25">
      <c r="A910" s="178"/>
      <c r="B910" s="169"/>
      <c r="C910" s="169"/>
      <c r="D910" s="179"/>
      <c r="E910" s="169"/>
      <c r="F910" s="180"/>
      <c r="G910" s="169" t="str">
        <f t="shared" si="19"/>
        <v/>
      </c>
      <c r="H910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10" s="169">
        <f>IF(Tabuľka1[[#This Row],[Stĺpec7]]="chyba",1,0)</f>
        <v>0</v>
      </c>
    </row>
    <row r="911" spans="1:9" x14ac:dyDescent="0.25">
      <c r="A911" s="178"/>
      <c r="B911" s="169"/>
      <c r="C911" s="169"/>
      <c r="D911" s="179"/>
      <c r="E911" s="169"/>
      <c r="F911" s="180"/>
      <c r="G911" s="169" t="str">
        <f t="shared" si="19"/>
        <v/>
      </c>
      <c r="H911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11" s="169">
        <f>IF(Tabuľka1[[#This Row],[Stĺpec7]]="chyba",1,0)</f>
        <v>0</v>
      </c>
    </row>
    <row r="912" spans="1:9" x14ac:dyDescent="0.25">
      <c r="A912" s="178"/>
      <c r="B912" s="169"/>
      <c r="C912" s="169"/>
      <c r="D912" s="179"/>
      <c r="E912" s="169"/>
      <c r="F912" s="180"/>
      <c r="G912" s="169" t="str">
        <f t="shared" si="19"/>
        <v/>
      </c>
      <c r="H912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12" s="169">
        <f>IF(Tabuľka1[[#This Row],[Stĺpec7]]="chyba",1,0)</f>
        <v>0</v>
      </c>
    </row>
    <row r="913" spans="1:9" x14ac:dyDescent="0.25">
      <c r="A913" s="178"/>
      <c r="B913" s="169"/>
      <c r="C913" s="169"/>
      <c r="D913" s="179"/>
      <c r="E913" s="169"/>
      <c r="F913" s="180"/>
      <c r="G913" s="169" t="str">
        <f t="shared" si="19"/>
        <v/>
      </c>
      <c r="H913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13" s="169">
        <f>IF(Tabuľka1[[#This Row],[Stĺpec7]]="chyba",1,0)</f>
        <v>0</v>
      </c>
    </row>
    <row r="914" spans="1:9" x14ac:dyDescent="0.25">
      <c r="A914" s="178"/>
      <c r="B914" s="169"/>
      <c r="C914" s="169"/>
      <c r="D914" s="179"/>
      <c r="E914" s="169"/>
      <c r="F914" s="180"/>
      <c r="G914" s="169" t="str">
        <f t="shared" si="19"/>
        <v/>
      </c>
      <c r="H914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14" s="169">
        <f>IF(Tabuľka1[[#This Row],[Stĺpec7]]="chyba",1,0)</f>
        <v>0</v>
      </c>
    </row>
    <row r="915" spans="1:9" x14ac:dyDescent="0.25">
      <c r="A915" s="178"/>
      <c r="B915" s="169"/>
      <c r="C915" s="169"/>
      <c r="D915" s="179"/>
      <c r="E915" s="169"/>
      <c r="F915" s="180"/>
      <c r="G915" s="169" t="str">
        <f t="shared" si="19"/>
        <v/>
      </c>
      <c r="H915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15" s="169">
        <f>IF(Tabuľka1[[#This Row],[Stĺpec7]]="chyba",1,0)</f>
        <v>0</v>
      </c>
    </row>
    <row r="916" spans="1:9" x14ac:dyDescent="0.25">
      <c r="A916" s="178"/>
      <c r="B916" s="169"/>
      <c r="C916" s="169"/>
      <c r="D916" s="179"/>
      <c r="E916" s="169"/>
      <c r="F916" s="180"/>
      <c r="G916" s="169" t="str">
        <f t="shared" si="19"/>
        <v/>
      </c>
      <c r="H916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16" s="169">
        <f>IF(Tabuľka1[[#This Row],[Stĺpec7]]="chyba",1,0)</f>
        <v>0</v>
      </c>
    </row>
    <row r="917" spans="1:9" x14ac:dyDescent="0.25">
      <c r="A917" s="178"/>
      <c r="B917" s="169"/>
      <c r="C917" s="169"/>
      <c r="D917" s="179"/>
      <c r="E917" s="169"/>
      <c r="F917" s="180"/>
      <c r="G917" s="169" t="str">
        <f t="shared" si="19"/>
        <v/>
      </c>
      <c r="H91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17" s="169">
        <f>IF(Tabuľka1[[#This Row],[Stĺpec7]]="chyba",1,0)</f>
        <v>0</v>
      </c>
    </row>
    <row r="918" spans="1:9" x14ac:dyDescent="0.25">
      <c r="A918" s="178"/>
      <c r="B918" s="169"/>
      <c r="C918" s="169"/>
      <c r="D918" s="179"/>
      <c r="E918" s="169"/>
      <c r="F918" s="180"/>
      <c r="G918" s="169" t="str">
        <f t="shared" si="19"/>
        <v/>
      </c>
      <c r="H918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18" s="169">
        <f>IF(Tabuľka1[[#This Row],[Stĺpec7]]="chyba",1,0)</f>
        <v>0</v>
      </c>
    </row>
    <row r="919" spans="1:9" x14ac:dyDescent="0.25">
      <c r="A919" s="178"/>
      <c r="B919" s="169"/>
      <c r="C919" s="169"/>
      <c r="D919" s="179"/>
      <c r="E919" s="169"/>
      <c r="F919" s="180"/>
      <c r="G919" s="169" t="str">
        <f t="shared" si="19"/>
        <v/>
      </c>
      <c r="H919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19" s="169">
        <f>IF(Tabuľka1[[#This Row],[Stĺpec7]]="chyba",1,0)</f>
        <v>0</v>
      </c>
    </row>
    <row r="920" spans="1:9" x14ac:dyDescent="0.25">
      <c r="A920" s="178"/>
      <c r="B920" s="169"/>
      <c r="C920" s="169"/>
      <c r="D920" s="179"/>
      <c r="E920" s="169"/>
      <c r="F920" s="180"/>
      <c r="G920" s="169" t="str">
        <f t="shared" si="19"/>
        <v/>
      </c>
      <c r="H920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20" s="169">
        <f>IF(Tabuľka1[[#This Row],[Stĺpec7]]="chyba",1,0)</f>
        <v>0</v>
      </c>
    </row>
    <row r="921" spans="1:9" x14ac:dyDescent="0.25">
      <c r="A921" s="178"/>
      <c r="B921" s="169"/>
      <c r="C921" s="169"/>
      <c r="D921" s="179"/>
      <c r="E921" s="169"/>
      <c r="F921" s="180"/>
      <c r="G921" s="169" t="str">
        <f t="shared" si="19"/>
        <v/>
      </c>
      <c r="H921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21" s="169">
        <f>IF(Tabuľka1[[#This Row],[Stĺpec7]]="chyba",1,0)</f>
        <v>0</v>
      </c>
    </row>
    <row r="922" spans="1:9" x14ac:dyDescent="0.25">
      <c r="A922" s="178"/>
      <c r="B922" s="169"/>
      <c r="C922" s="169"/>
      <c r="D922" s="179"/>
      <c r="E922" s="169"/>
      <c r="F922" s="180"/>
      <c r="G922" s="169" t="str">
        <f t="shared" si="19"/>
        <v/>
      </c>
      <c r="H922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22" s="169">
        <f>IF(Tabuľka1[[#This Row],[Stĺpec7]]="chyba",1,0)</f>
        <v>0</v>
      </c>
    </row>
    <row r="923" spans="1:9" x14ac:dyDescent="0.25">
      <c r="A923" s="178"/>
      <c r="B923" s="169"/>
      <c r="C923" s="169"/>
      <c r="D923" s="179"/>
      <c r="E923" s="169"/>
      <c r="F923" s="180"/>
      <c r="G923" s="169" t="str">
        <f t="shared" si="19"/>
        <v/>
      </c>
      <c r="H923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23" s="169">
        <f>IF(Tabuľka1[[#This Row],[Stĺpec7]]="chyba",1,0)</f>
        <v>0</v>
      </c>
    </row>
    <row r="924" spans="1:9" x14ac:dyDescent="0.25">
      <c r="A924" s="178"/>
      <c r="B924" s="169"/>
      <c r="C924" s="169"/>
      <c r="D924" s="179"/>
      <c r="E924" s="169"/>
      <c r="F924" s="180"/>
      <c r="G924" s="169" t="str">
        <f t="shared" si="19"/>
        <v/>
      </c>
      <c r="H924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24" s="169">
        <f>IF(Tabuľka1[[#This Row],[Stĺpec7]]="chyba",1,0)</f>
        <v>0</v>
      </c>
    </row>
    <row r="925" spans="1:9" x14ac:dyDescent="0.25">
      <c r="A925" s="178"/>
      <c r="B925" s="169"/>
      <c r="C925" s="169"/>
      <c r="D925" s="179"/>
      <c r="E925" s="169"/>
      <c r="F925" s="180"/>
      <c r="G925" s="169" t="str">
        <f t="shared" si="19"/>
        <v/>
      </c>
      <c r="H925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25" s="169">
        <f>IF(Tabuľka1[[#This Row],[Stĺpec7]]="chyba",1,0)</f>
        <v>0</v>
      </c>
    </row>
    <row r="926" spans="1:9" x14ac:dyDescent="0.25">
      <c r="A926" s="178"/>
      <c r="B926" s="169"/>
      <c r="C926" s="169"/>
      <c r="D926" s="179"/>
      <c r="E926" s="169"/>
      <c r="F926" s="180"/>
      <c r="G926" s="169" t="str">
        <f t="shared" si="19"/>
        <v/>
      </c>
      <c r="H926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26" s="169">
        <f>IF(Tabuľka1[[#This Row],[Stĺpec7]]="chyba",1,0)</f>
        <v>0</v>
      </c>
    </row>
    <row r="927" spans="1:9" x14ac:dyDescent="0.25">
      <c r="A927" s="178"/>
      <c r="B927" s="169"/>
      <c r="C927" s="169"/>
      <c r="D927" s="179"/>
      <c r="E927" s="169"/>
      <c r="F927" s="180"/>
      <c r="G927" s="169" t="str">
        <f t="shared" si="19"/>
        <v/>
      </c>
      <c r="H92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27" s="169">
        <f>IF(Tabuľka1[[#This Row],[Stĺpec7]]="chyba",1,0)</f>
        <v>0</v>
      </c>
    </row>
    <row r="928" spans="1:9" x14ac:dyDescent="0.25">
      <c r="A928" s="178"/>
      <c r="B928" s="169"/>
      <c r="C928" s="169"/>
      <c r="D928" s="179"/>
      <c r="E928" s="169"/>
      <c r="F928" s="180"/>
      <c r="G928" s="169" t="str">
        <f t="shared" si="19"/>
        <v/>
      </c>
      <c r="H928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28" s="169">
        <f>IF(Tabuľka1[[#This Row],[Stĺpec7]]="chyba",1,0)</f>
        <v>0</v>
      </c>
    </row>
    <row r="929" spans="1:9" x14ac:dyDescent="0.25">
      <c r="A929" s="178"/>
      <c r="B929" s="169"/>
      <c r="C929" s="169"/>
      <c r="D929" s="179"/>
      <c r="E929" s="169"/>
      <c r="F929" s="180"/>
      <c r="G929" s="169" t="str">
        <f t="shared" si="19"/>
        <v/>
      </c>
      <c r="H929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29" s="169">
        <f>IF(Tabuľka1[[#This Row],[Stĺpec7]]="chyba",1,0)</f>
        <v>0</v>
      </c>
    </row>
    <row r="930" spans="1:9" x14ac:dyDescent="0.25">
      <c r="A930" s="178"/>
      <c r="B930" s="169"/>
      <c r="C930" s="169"/>
      <c r="D930" s="179"/>
      <c r="E930" s="169"/>
      <c r="F930" s="180"/>
      <c r="G930" s="169" t="str">
        <f t="shared" si="19"/>
        <v/>
      </c>
      <c r="H930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30" s="169">
        <f>IF(Tabuľka1[[#This Row],[Stĺpec7]]="chyba",1,0)</f>
        <v>0</v>
      </c>
    </row>
    <row r="931" spans="1:9" x14ac:dyDescent="0.25">
      <c r="A931" s="178"/>
      <c r="B931" s="169"/>
      <c r="C931" s="169"/>
      <c r="D931" s="179"/>
      <c r="E931" s="169"/>
      <c r="F931" s="180"/>
      <c r="G931" s="169" t="str">
        <f t="shared" ref="G931:G994" si="20">IF($B$7=$N$37,"vyroba",IF($B$7=$N$38,"sluzby",IF($B$7=$N$39,"kombinacia","")))</f>
        <v/>
      </c>
      <c r="H931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31" s="169">
        <f>IF(Tabuľka1[[#This Row],[Stĺpec7]]="chyba",1,0)</f>
        <v>0</v>
      </c>
    </row>
    <row r="932" spans="1:9" x14ac:dyDescent="0.25">
      <c r="A932" s="178"/>
      <c r="B932" s="169"/>
      <c r="C932" s="169"/>
      <c r="D932" s="179"/>
      <c r="E932" s="169"/>
      <c r="F932" s="180"/>
      <c r="G932" s="169" t="str">
        <f t="shared" si="20"/>
        <v/>
      </c>
      <c r="H932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32" s="169">
        <f>IF(Tabuľka1[[#This Row],[Stĺpec7]]="chyba",1,0)</f>
        <v>0</v>
      </c>
    </row>
    <row r="933" spans="1:9" x14ac:dyDescent="0.25">
      <c r="A933" s="178"/>
      <c r="B933" s="169"/>
      <c r="C933" s="169"/>
      <c r="D933" s="179"/>
      <c r="E933" s="169"/>
      <c r="F933" s="180"/>
      <c r="G933" s="169" t="str">
        <f t="shared" si="20"/>
        <v/>
      </c>
      <c r="H933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33" s="169">
        <f>IF(Tabuľka1[[#This Row],[Stĺpec7]]="chyba",1,0)</f>
        <v>0</v>
      </c>
    </row>
    <row r="934" spans="1:9" x14ac:dyDescent="0.25">
      <c r="A934" s="178"/>
      <c r="B934" s="169"/>
      <c r="C934" s="169"/>
      <c r="D934" s="179"/>
      <c r="E934" s="169"/>
      <c r="F934" s="180"/>
      <c r="G934" s="169" t="str">
        <f t="shared" si="20"/>
        <v/>
      </c>
      <c r="H934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34" s="169">
        <f>IF(Tabuľka1[[#This Row],[Stĺpec7]]="chyba",1,0)</f>
        <v>0</v>
      </c>
    </row>
    <row r="935" spans="1:9" x14ac:dyDescent="0.25">
      <c r="A935" s="178"/>
      <c r="B935" s="169"/>
      <c r="C935" s="169"/>
      <c r="D935" s="179"/>
      <c r="E935" s="169"/>
      <c r="F935" s="180"/>
      <c r="G935" s="169" t="str">
        <f t="shared" si="20"/>
        <v/>
      </c>
      <c r="H935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35" s="169">
        <f>IF(Tabuľka1[[#This Row],[Stĺpec7]]="chyba",1,0)</f>
        <v>0</v>
      </c>
    </row>
    <row r="936" spans="1:9" x14ac:dyDescent="0.25">
      <c r="A936" s="178"/>
      <c r="B936" s="169"/>
      <c r="C936" s="169"/>
      <c r="D936" s="179"/>
      <c r="E936" s="169"/>
      <c r="F936" s="180"/>
      <c r="G936" s="169" t="str">
        <f t="shared" si="20"/>
        <v/>
      </c>
      <c r="H936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36" s="169">
        <f>IF(Tabuľka1[[#This Row],[Stĺpec7]]="chyba",1,0)</f>
        <v>0</v>
      </c>
    </row>
    <row r="937" spans="1:9" x14ac:dyDescent="0.25">
      <c r="A937" s="178"/>
      <c r="B937" s="169"/>
      <c r="C937" s="169"/>
      <c r="D937" s="179"/>
      <c r="E937" s="169"/>
      <c r="F937" s="180"/>
      <c r="G937" s="169" t="str">
        <f t="shared" si="20"/>
        <v/>
      </c>
      <c r="H93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37" s="169">
        <f>IF(Tabuľka1[[#This Row],[Stĺpec7]]="chyba",1,0)</f>
        <v>0</v>
      </c>
    </row>
    <row r="938" spans="1:9" x14ac:dyDescent="0.25">
      <c r="A938" s="178"/>
      <c r="B938" s="169"/>
      <c r="C938" s="169"/>
      <c r="D938" s="179"/>
      <c r="E938" s="169"/>
      <c r="F938" s="180"/>
      <c r="G938" s="169" t="str">
        <f t="shared" si="20"/>
        <v/>
      </c>
      <c r="H938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38" s="169">
        <f>IF(Tabuľka1[[#This Row],[Stĺpec7]]="chyba",1,0)</f>
        <v>0</v>
      </c>
    </row>
    <row r="939" spans="1:9" x14ac:dyDescent="0.25">
      <c r="A939" s="178"/>
      <c r="B939" s="169"/>
      <c r="C939" s="169"/>
      <c r="D939" s="179"/>
      <c r="E939" s="169"/>
      <c r="F939" s="180"/>
      <c r="G939" s="169" t="str">
        <f t="shared" si="20"/>
        <v/>
      </c>
      <c r="H939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39" s="169">
        <f>IF(Tabuľka1[[#This Row],[Stĺpec7]]="chyba",1,0)</f>
        <v>0</v>
      </c>
    </row>
    <row r="940" spans="1:9" x14ac:dyDescent="0.25">
      <c r="A940" s="178"/>
      <c r="B940" s="169"/>
      <c r="C940" s="169"/>
      <c r="D940" s="179"/>
      <c r="E940" s="169"/>
      <c r="F940" s="180"/>
      <c r="G940" s="169" t="str">
        <f t="shared" si="20"/>
        <v/>
      </c>
      <c r="H940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40" s="169">
        <f>IF(Tabuľka1[[#This Row],[Stĺpec7]]="chyba",1,0)</f>
        <v>0</v>
      </c>
    </row>
    <row r="941" spans="1:9" x14ac:dyDescent="0.25">
      <c r="A941" s="178"/>
      <c r="B941" s="169"/>
      <c r="C941" s="169"/>
      <c r="D941" s="179"/>
      <c r="E941" s="169"/>
      <c r="F941" s="180"/>
      <c r="G941" s="169" t="str">
        <f t="shared" si="20"/>
        <v/>
      </c>
      <c r="H941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41" s="169">
        <f>IF(Tabuľka1[[#This Row],[Stĺpec7]]="chyba",1,0)</f>
        <v>0</v>
      </c>
    </row>
    <row r="942" spans="1:9" x14ac:dyDescent="0.25">
      <c r="A942" s="178"/>
      <c r="B942" s="169"/>
      <c r="C942" s="169"/>
      <c r="D942" s="179"/>
      <c r="E942" s="169"/>
      <c r="F942" s="180"/>
      <c r="G942" s="169" t="str">
        <f t="shared" si="20"/>
        <v/>
      </c>
      <c r="H942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42" s="169">
        <f>IF(Tabuľka1[[#This Row],[Stĺpec7]]="chyba",1,0)</f>
        <v>0</v>
      </c>
    </row>
    <row r="943" spans="1:9" x14ac:dyDescent="0.25">
      <c r="A943" s="178"/>
      <c r="B943" s="169"/>
      <c r="C943" s="169"/>
      <c r="D943" s="179"/>
      <c r="E943" s="169"/>
      <c r="F943" s="180"/>
      <c r="G943" s="169" t="str">
        <f t="shared" si="20"/>
        <v/>
      </c>
      <c r="H943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43" s="169">
        <f>IF(Tabuľka1[[#This Row],[Stĺpec7]]="chyba",1,0)</f>
        <v>0</v>
      </c>
    </row>
    <row r="944" spans="1:9" x14ac:dyDescent="0.25">
      <c r="A944" s="178"/>
      <c r="B944" s="169"/>
      <c r="C944" s="169"/>
      <c r="D944" s="179"/>
      <c r="E944" s="169"/>
      <c r="F944" s="180"/>
      <c r="G944" s="169" t="str">
        <f t="shared" si="20"/>
        <v/>
      </c>
      <c r="H944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44" s="169">
        <f>IF(Tabuľka1[[#This Row],[Stĺpec7]]="chyba",1,0)</f>
        <v>0</v>
      </c>
    </row>
    <row r="945" spans="1:9" x14ac:dyDescent="0.25">
      <c r="A945" s="178"/>
      <c r="B945" s="169"/>
      <c r="C945" s="169"/>
      <c r="D945" s="179"/>
      <c r="E945" s="169"/>
      <c r="F945" s="180"/>
      <c r="G945" s="169" t="str">
        <f t="shared" si="20"/>
        <v/>
      </c>
      <c r="H945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45" s="169">
        <f>IF(Tabuľka1[[#This Row],[Stĺpec7]]="chyba",1,0)</f>
        <v>0</v>
      </c>
    </row>
    <row r="946" spans="1:9" x14ac:dyDescent="0.25">
      <c r="A946" s="178"/>
      <c r="B946" s="169"/>
      <c r="C946" s="169"/>
      <c r="D946" s="179"/>
      <c r="E946" s="169"/>
      <c r="F946" s="180"/>
      <c r="G946" s="169" t="str">
        <f t="shared" si="20"/>
        <v/>
      </c>
      <c r="H946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46" s="169">
        <f>IF(Tabuľka1[[#This Row],[Stĺpec7]]="chyba",1,0)</f>
        <v>0</v>
      </c>
    </row>
    <row r="947" spans="1:9" x14ac:dyDescent="0.25">
      <c r="A947" s="178"/>
      <c r="B947" s="169"/>
      <c r="C947" s="169"/>
      <c r="D947" s="179"/>
      <c r="E947" s="169"/>
      <c r="F947" s="180"/>
      <c r="G947" s="169" t="str">
        <f t="shared" si="20"/>
        <v/>
      </c>
      <c r="H94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47" s="169">
        <f>IF(Tabuľka1[[#This Row],[Stĺpec7]]="chyba",1,0)</f>
        <v>0</v>
      </c>
    </row>
    <row r="948" spans="1:9" x14ac:dyDescent="0.25">
      <c r="A948" s="178"/>
      <c r="B948" s="169"/>
      <c r="C948" s="169"/>
      <c r="D948" s="179"/>
      <c r="E948" s="169"/>
      <c r="F948" s="180"/>
      <c r="G948" s="169" t="str">
        <f t="shared" si="20"/>
        <v/>
      </c>
      <c r="H948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48" s="169">
        <f>IF(Tabuľka1[[#This Row],[Stĺpec7]]="chyba",1,0)</f>
        <v>0</v>
      </c>
    </row>
    <row r="949" spans="1:9" x14ac:dyDescent="0.25">
      <c r="A949" s="178"/>
      <c r="B949" s="169"/>
      <c r="C949" s="169"/>
      <c r="D949" s="179"/>
      <c r="E949" s="169"/>
      <c r="F949" s="180"/>
      <c r="G949" s="169" t="str">
        <f t="shared" si="20"/>
        <v/>
      </c>
      <c r="H949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49" s="169">
        <f>IF(Tabuľka1[[#This Row],[Stĺpec7]]="chyba",1,0)</f>
        <v>0</v>
      </c>
    </row>
    <row r="950" spans="1:9" x14ac:dyDescent="0.25">
      <c r="A950" s="178"/>
      <c r="B950" s="169"/>
      <c r="C950" s="169"/>
      <c r="D950" s="179"/>
      <c r="E950" s="169"/>
      <c r="F950" s="180"/>
      <c r="G950" s="169" t="str">
        <f t="shared" si="20"/>
        <v/>
      </c>
      <c r="H950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50" s="169">
        <f>IF(Tabuľka1[[#This Row],[Stĺpec7]]="chyba",1,0)</f>
        <v>0</v>
      </c>
    </row>
    <row r="951" spans="1:9" x14ac:dyDescent="0.25">
      <c r="A951" s="178"/>
      <c r="B951" s="169"/>
      <c r="C951" s="169"/>
      <c r="D951" s="179"/>
      <c r="E951" s="169"/>
      <c r="F951" s="180"/>
      <c r="G951" s="169" t="str">
        <f t="shared" si="20"/>
        <v/>
      </c>
      <c r="H951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51" s="169">
        <f>IF(Tabuľka1[[#This Row],[Stĺpec7]]="chyba",1,0)</f>
        <v>0</v>
      </c>
    </row>
    <row r="952" spans="1:9" x14ac:dyDescent="0.25">
      <c r="A952" s="178"/>
      <c r="B952" s="169"/>
      <c r="C952" s="169"/>
      <c r="D952" s="179"/>
      <c r="E952" s="169"/>
      <c r="F952" s="180"/>
      <c r="G952" s="169" t="str">
        <f t="shared" si="20"/>
        <v/>
      </c>
      <c r="H952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52" s="169">
        <f>IF(Tabuľka1[[#This Row],[Stĺpec7]]="chyba",1,0)</f>
        <v>0</v>
      </c>
    </row>
    <row r="953" spans="1:9" x14ac:dyDescent="0.25">
      <c r="A953" s="178"/>
      <c r="B953" s="169"/>
      <c r="C953" s="169"/>
      <c r="D953" s="179"/>
      <c r="E953" s="169"/>
      <c r="F953" s="180"/>
      <c r="G953" s="169" t="str">
        <f t="shared" si="20"/>
        <v/>
      </c>
      <c r="H953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53" s="169">
        <f>IF(Tabuľka1[[#This Row],[Stĺpec7]]="chyba",1,0)</f>
        <v>0</v>
      </c>
    </row>
    <row r="954" spans="1:9" x14ac:dyDescent="0.25">
      <c r="A954" s="178"/>
      <c r="B954" s="169"/>
      <c r="C954" s="169"/>
      <c r="D954" s="179"/>
      <c r="E954" s="169"/>
      <c r="F954" s="180"/>
      <c r="G954" s="169" t="str">
        <f t="shared" si="20"/>
        <v/>
      </c>
      <c r="H954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54" s="169">
        <f>IF(Tabuľka1[[#This Row],[Stĺpec7]]="chyba",1,0)</f>
        <v>0</v>
      </c>
    </row>
    <row r="955" spans="1:9" x14ac:dyDescent="0.25">
      <c r="A955" s="178"/>
      <c r="B955" s="169"/>
      <c r="C955" s="169"/>
      <c r="D955" s="179"/>
      <c r="E955" s="169"/>
      <c r="F955" s="180"/>
      <c r="G955" s="169" t="str">
        <f t="shared" si="20"/>
        <v/>
      </c>
      <c r="H955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55" s="169">
        <f>IF(Tabuľka1[[#This Row],[Stĺpec7]]="chyba",1,0)</f>
        <v>0</v>
      </c>
    </row>
    <row r="956" spans="1:9" x14ac:dyDescent="0.25">
      <c r="A956" s="178"/>
      <c r="B956" s="169"/>
      <c r="C956" s="169"/>
      <c r="D956" s="179"/>
      <c r="E956" s="169"/>
      <c r="F956" s="180"/>
      <c r="G956" s="169" t="str">
        <f t="shared" si="20"/>
        <v/>
      </c>
      <c r="H956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56" s="169">
        <f>IF(Tabuľka1[[#This Row],[Stĺpec7]]="chyba",1,0)</f>
        <v>0</v>
      </c>
    </row>
    <row r="957" spans="1:9" x14ac:dyDescent="0.25">
      <c r="A957" s="178"/>
      <c r="B957" s="169"/>
      <c r="C957" s="169"/>
      <c r="D957" s="179"/>
      <c r="E957" s="169"/>
      <c r="F957" s="180"/>
      <c r="G957" s="169" t="str">
        <f t="shared" si="20"/>
        <v/>
      </c>
      <c r="H95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57" s="169">
        <f>IF(Tabuľka1[[#This Row],[Stĺpec7]]="chyba",1,0)</f>
        <v>0</v>
      </c>
    </row>
    <row r="958" spans="1:9" x14ac:dyDescent="0.25">
      <c r="A958" s="178"/>
      <c r="B958" s="169"/>
      <c r="C958" s="169"/>
      <c r="D958" s="179"/>
      <c r="E958" s="169"/>
      <c r="F958" s="180"/>
      <c r="G958" s="169" t="str">
        <f t="shared" si="20"/>
        <v/>
      </c>
      <c r="H958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58" s="169">
        <f>IF(Tabuľka1[[#This Row],[Stĺpec7]]="chyba",1,0)</f>
        <v>0</v>
      </c>
    </row>
    <row r="959" spans="1:9" x14ac:dyDescent="0.25">
      <c r="A959" s="178"/>
      <c r="B959" s="169"/>
      <c r="C959" s="169"/>
      <c r="D959" s="179"/>
      <c r="E959" s="169"/>
      <c r="F959" s="180"/>
      <c r="G959" s="169" t="str">
        <f t="shared" si="20"/>
        <v/>
      </c>
      <c r="H959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59" s="169">
        <f>IF(Tabuľka1[[#This Row],[Stĺpec7]]="chyba",1,0)</f>
        <v>0</v>
      </c>
    </row>
    <row r="960" spans="1:9" x14ac:dyDescent="0.25">
      <c r="A960" s="178"/>
      <c r="B960" s="169"/>
      <c r="C960" s="169"/>
      <c r="D960" s="179"/>
      <c r="E960" s="169"/>
      <c r="F960" s="180"/>
      <c r="G960" s="169" t="str">
        <f t="shared" si="20"/>
        <v/>
      </c>
      <c r="H960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60" s="169">
        <f>IF(Tabuľka1[[#This Row],[Stĺpec7]]="chyba",1,0)</f>
        <v>0</v>
      </c>
    </row>
    <row r="961" spans="1:9" x14ac:dyDescent="0.25">
      <c r="A961" s="178"/>
      <c r="B961" s="169"/>
      <c r="C961" s="169"/>
      <c r="D961" s="179"/>
      <c r="E961" s="169"/>
      <c r="F961" s="180"/>
      <c r="G961" s="169" t="str">
        <f t="shared" si="20"/>
        <v/>
      </c>
      <c r="H961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61" s="169">
        <f>IF(Tabuľka1[[#This Row],[Stĺpec7]]="chyba",1,0)</f>
        <v>0</v>
      </c>
    </row>
    <row r="962" spans="1:9" x14ac:dyDescent="0.25">
      <c r="A962" s="178"/>
      <c r="B962" s="169"/>
      <c r="C962" s="169"/>
      <c r="D962" s="179"/>
      <c r="E962" s="169"/>
      <c r="F962" s="180"/>
      <c r="G962" s="169" t="str">
        <f t="shared" si="20"/>
        <v/>
      </c>
      <c r="H962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62" s="169">
        <f>IF(Tabuľka1[[#This Row],[Stĺpec7]]="chyba",1,0)</f>
        <v>0</v>
      </c>
    </row>
    <row r="963" spans="1:9" x14ac:dyDescent="0.25">
      <c r="A963" s="178"/>
      <c r="B963" s="169"/>
      <c r="C963" s="169"/>
      <c r="D963" s="179"/>
      <c r="E963" s="169"/>
      <c r="F963" s="180"/>
      <c r="G963" s="169" t="str">
        <f t="shared" si="20"/>
        <v/>
      </c>
      <c r="H963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63" s="169">
        <f>IF(Tabuľka1[[#This Row],[Stĺpec7]]="chyba",1,0)</f>
        <v>0</v>
      </c>
    </row>
    <row r="964" spans="1:9" x14ac:dyDescent="0.25">
      <c r="A964" s="178"/>
      <c r="B964" s="169"/>
      <c r="C964" s="169"/>
      <c r="D964" s="179"/>
      <c r="E964" s="169"/>
      <c r="F964" s="180"/>
      <c r="G964" s="169" t="str">
        <f t="shared" si="20"/>
        <v/>
      </c>
      <c r="H964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64" s="169">
        <f>IF(Tabuľka1[[#This Row],[Stĺpec7]]="chyba",1,0)</f>
        <v>0</v>
      </c>
    </row>
    <row r="965" spans="1:9" x14ac:dyDescent="0.25">
      <c r="A965" s="178"/>
      <c r="B965" s="169"/>
      <c r="C965" s="169"/>
      <c r="D965" s="179"/>
      <c r="E965" s="169"/>
      <c r="F965" s="180"/>
      <c r="G965" s="169" t="str">
        <f t="shared" si="20"/>
        <v/>
      </c>
      <c r="H965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65" s="169">
        <f>IF(Tabuľka1[[#This Row],[Stĺpec7]]="chyba",1,0)</f>
        <v>0</v>
      </c>
    </row>
    <row r="966" spans="1:9" x14ac:dyDescent="0.25">
      <c r="A966" s="178"/>
      <c r="B966" s="169"/>
      <c r="C966" s="169"/>
      <c r="D966" s="179"/>
      <c r="E966" s="169"/>
      <c r="F966" s="180"/>
      <c r="G966" s="169" t="str">
        <f t="shared" si="20"/>
        <v/>
      </c>
      <c r="H966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66" s="169">
        <f>IF(Tabuľka1[[#This Row],[Stĺpec7]]="chyba",1,0)</f>
        <v>0</v>
      </c>
    </row>
    <row r="967" spans="1:9" x14ac:dyDescent="0.25">
      <c r="A967" s="178"/>
      <c r="B967" s="169"/>
      <c r="C967" s="169"/>
      <c r="D967" s="179"/>
      <c r="E967" s="169"/>
      <c r="F967" s="180"/>
      <c r="G967" s="169" t="str">
        <f t="shared" si="20"/>
        <v/>
      </c>
      <c r="H96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67" s="169">
        <f>IF(Tabuľka1[[#This Row],[Stĺpec7]]="chyba",1,0)</f>
        <v>0</v>
      </c>
    </row>
    <row r="968" spans="1:9" x14ac:dyDescent="0.25">
      <c r="A968" s="178"/>
      <c r="B968" s="169"/>
      <c r="C968" s="169"/>
      <c r="D968" s="179"/>
      <c r="E968" s="169"/>
      <c r="F968" s="180"/>
      <c r="G968" s="169" t="str">
        <f t="shared" si="20"/>
        <v/>
      </c>
      <c r="H968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68" s="169">
        <f>IF(Tabuľka1[[#This Row],[Stĺpec7]]="chyba",1,0)</f>
        <v>0</v>
      </c>
    </row>
    <row r="969" spans="1:9" x14ac:dyDescent="0.25">
      <c r="A969" s="178"/>
      <c r="B969" s="169"/>
      <c r="C969" s="169"/>
      <c r="D969" s="179"/>
      <c r="E969" s="169"/>
      <c r="F969" s="180"/>
      <c r="G969" s="169" t="str">
        <f t="shared" si="20"/>
        <v/>
      </c>
      <c r="H969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69" s="169">
        <f>IF(Tabuľka1[[#This Row],[Stĺpec7]]="chyba",1,0)</f>
        <v>0</v>
      </c>
    </row>
    <row r="970" spans="1:9" x14ac:dyDescent="0.25">
      <c r="A970" s="178"/>
      <c r="B970" s="169"/>
      <c r="C970" s="169"/>
      <c r="D970" s="179"/>
      <c r="E970" s="169"/>
      <c r="F970" s="180"/>
      <c r="G970" s="169" t="str">
        <f t="shared" si="20"/>
        <v/>
      </c>
      <c r="H970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70" s="169">
        <f>IF(Tabuľka1[[#This Row],[Stĺpec7]]="chyba",1,0)</f>
        <v>0</v>
      </c>
    </row>
    <row r="971" spans="1:9" x14ac:dyDescent="0.25">
      <c r="A971" s="178"/>
      <c r="B971" s="169"/>
      <c r="C971" s="169"/>
      <c r="D971" s="179"/>
      <c r="E971" s="169"/>
      <c r="F971" s="180"/>
      <c r="G971" s="169" t="str">
        <f t="shared" si="20"/>
        <v/>
      </c>
      <c r="H971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71" s="169">
        <f>IF(Tabuľka1[[#This Row],[Stĺpec7]]="chyba",1,0)</f>
        <v>0</v>
      </c>
    </row>
    <row r="972" spans="1:9" x14ac:dyDescent="0.25">
      <c r="A972" s="178"/>
      <c r="B972" s="169"/>
      <c r="C972" s="169"/>
      <c r="D972" s="179"/>
      <c r="E972" s="169"/>
      <c r="F972" s="180"/>
      <c r="G972" s="169" t="str">
        <f t="shared" si="20"/>
        <v/>
      </c>
      <c r="H972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72" s="169">
        <f>IF(Tabuľka1[[#This Row],[Stĺpec7]]="chyba",1,0)</f>
        <v>0</v>
      </c>
    </row>
    <row r="973" spans="1:9" x14ac:dyDescent="0.25">
      <c r="A973" s="178"/>
      <c r="B973" s="169"/>
      <c r="C973" s="169"/>
      <c r="D973" s="179"/>
      <c r="E973" s="169"/>
      <c r="F973" s="180"/>
      <c r="G973" s="169" t="str">
        <f t="shared" si="20"/>
        <v/>
      </c>
      <c r="H973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73" s="169">
        <f>IF(Tabuľka1[[#This Row],[Stĺpec7]]="chyba",1,0)</f>
        <v>0</v>
      </c>
    </row>
    <row r="974" spans="1:9" x14ac:dyDescent="0.25">
      <c r="A974" s="178"/>
      <c r="B974" s="169"/>
      <c r="C974" s="169"/>
      <c r="D974" s="179"/>
      <c r="E974" s="169"/>
      <c r="F974" s="180"/>
      <c r="G974" s="169" t="str">
        <f t="shared" si="20"/>
        <v/>
      </c>
      <c r="H974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74" s="169">
        <f>IF(Tabuľka1[[#This Row],[Stĺpec7]]="chyba",1,0)</f>
        <v>0</v>
      </c>
    </row>
    <row r="975" spans="1:9" x14ac:dyDescent="0.25">
      <c r="A975" s="178"/>
      <c r="B975" s="169"/>
      <c r="C975" s="169"/>
      <c r="D975" s="179"/>
      <c r="E975" s="169"/>
      <c r="F975" s="180"/>
      <c r="G975" s="169" t="str">
        <f t="shared" si="20"/>
        <v/>
      </c>
      <c r="H975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75" s="169">
        <f>IF(Tabuľka1[[#This Row],[Stĺpec7]]="chyba",1,0)</f>
        <v>0</v>
      </c>
    </row>
    <row r="976" spans="1:9" x14ac:dyDescent="0.25">
      <c r="A976" s="178"/>
      <c r="B976" s="169"/>
      <c r="C976" s="169"/>
      <c r="D976" s="179"/>
      <c r="E976" s="169"/>
      <c r="F976" s="180"/>
      <c r="G976" s="169" t="str">
        <f t="shared" si="20"/>
        <v/>
      </c>
      <c r="H976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76" s="169">
        <f>IF(Tabuľka1[[#This Row],[Stĺpec7]]="chyba",1,0)</f>
        <v>0</v>
      </c>
    </row>
    <row r="977" spans="1:9" x14ac:dyDescent="0.25">
      <c r="A977" s="178"/>
      <c r="B977" s="169"/>
      <c r="C977" s="169"/>
      <c r="D977" s="179"/>
      <c r="E977" s="169"/>
      <c r="F977" s="180"/>
      <c r="G977" s="169" t="str">
        <f t="shared" si="20"/>
        <v/>
      </c>
      <c r="H97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77" s="169">
        <f>IF(Tabuľka1[[#This Row],[Stĺpec7]]="chyba",1,0)</f>
        <v>0</v>
      </c>
    </row>
    <row r="978" spans="1:9" x14ac:dyDescent="0.25">
      <c r="A978" s="178"/>
      <c r="B978" s="169"/>
      <c r="C978" s="169"/>
      <c r="D978" s="179"/>
      <c r="E978" s="169"/>
      <c r="F978" s="180"/>
      <c r="G978" s="169" t="str">
        <f t="shared" si="20"/>
        <v/>
      </c>
      <c r="H978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78" s="169">
        <f>IF(Tabuľka1[[#This Row],[Stĺpec7]]="chyba",1,0)</f>
        <v>0</v>
      </c>
    </row>
    <row r="979" spans="1:9" x14ac:dyDescent="0.25">
      <c r="A979" s="178"/>
      <c r="B979" s="169"/>
      <c r="C979" s="169"/>
      <c r="D979" s="179"/>
      <c r="E979" s="169"/>
      <c r="F979" s="180"/>
      <c r="G979" s="169" t="str">
        <f t="shared" si="20"/>
        <v/>
      </c>
      <c r="H979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79" s="169">
        <f>IF(Tabuľka1[[#This Row],[Stĺpec7]]="chyba",1,0)</f>
        <v>0</v>
      </c>
    </row>
    <row r="980" spans="1:9" x14ac:dyDescent="0.25">
      <c r="A980" s="178"/>
      <c r="B980" s="169"/>
      <c r="C980" s="169"/>
      <c r="D980" s="179"/>
      <c r="E980" s="169"/>
      <c r="F980" s="180"/>
      <c r="G980" s="169" t="str">
        <f t="shared" si="20"/>
        <v/>
      </c>
      <c r="H980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80" s="169">
        <f>IF(Tabuľka1[[#This Row],[Stĺpec7]]="chyba",1,0)</f>
        <v>0</v>
      </c>
    </row>
    <row r="981" spans="1:9" x14ac:dyDescent="0.25">
      <c r="A981" s="178"/>
      <c r="B981" s="169"/>
      <c r="C981" s="169"/>
      <c r="D981" s="179"/>
      <c r="E981" s="169"/>
      <c r="F981" s="180"/>
      <c r="G981" s="169" t="str">
        <f t="shared" si="20"/>
        <v/>
      </c>
      <c r="H981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81" s="169">
        <f>IF(Tabuľka1[[#This Row],[Stĺpec7]]="chyba",1,0)</f>
        <v>0</v>
      </c>
    </row>
    <row r="982" spans="1:9" x14ac:dyDescent="0.25">
      <c r="A982" s="178"/>
      <c r="B982" s="169"/>
      <c r="C982" s="169"/>
      <c r="D982" s="179"/>
      <c r="E982" s="169"/>
      <c r="F982" s="180"/>
      <c r="G982" s="169" t="str">
        <f t="shared" si="20"/>
        <v/>
      </c>
      <c r="H982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82" s="169">
        <f>IF(Tabuľka1[[#This Row],[Stĺpec7]]="chyba",1,0)</f>
        <v>0</v>
      </c>
    </row>
    <row r="983" spans="1:9" x14ac:dyDescent="0.25">
      <c r="A983" s="178"/>
      <c r="B983" s="169"/>
      <c r="C983" s="169"/>
      <c r="D983" s="179"/>
      <c r="E983" s="169"/>
      <c r="F983" s="180"/>
      <c r="G983" s="169" t="str">
        <f t="shared" si="20"/>
        <v/>
      </c>
      <c r="H983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83" s="169">
        <f>IF(Tabuľka1[[#This Row],[Stĺpec7]]="chyba",1,0)</f>
        <v>0</v>
      </c>
    </row>
    <row r="984" spans="1:9" x14ac:dyDescent="0.25">
      <c r="A984" s="178"/>
      <c r="B984" s="169"/>
      <c r="C984" s="169"/>
      <c r="D984" s="179"/>
      <c r="E984" s="169"/>
      <c r="F984" s="180"/>
      <c r="G984" s="169" t="str">
        <f t="shared" si="20"/>
        <v/>
      </c>
      <c r="H984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84" s="169">
        <f>IF(Tabuľka1[[#This Row],[Stĺpec7]]="chyba",1,0)</f>
        <v>0</v>
      </c>
    </row>
    <row r="985" spans="1:9" x14ac:dyDescent="0.25">
      <c r="A985" s="178"/>
      <c r="B985" s="169"/>
      <c r="C985" s="169"/>
      <c r="D985" s="179"/>
      <c r="E985" s="169"/>
      <c r="F985" s="180"/>
      <c r="G985" s="169" t="str">
        <f t="shared" si="20"/>
        <v/>
      </c>
      <c r="H985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85" s="169">
        <f>IF(Tabuľka1[[#This Row],[Stĺpec7]]="chyba",1,0)</f>
        <v>0</v>
      </c>
    </row>
    <row r="986" spans="1:9" x14ac:dyDescent="0.25">
      <c r="A986" s="178"/>
      <c r="B986" s="169"/>
      <c r="C986" s="169"/>
      <c r="D986" s="179"/>
      <c r="E986" s="169"/>
      <c r="F986" s="180"/>
      <c r="G986" s="169" t="str">
        <f t="shared" si="20"/>
        <v/>
      </c>
      <c r="H986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86" s="169">
        <f>IF(Tabuľka1[[#This Row],[Stĺpec7]]="chyba",1,0)</f>
        <v>0</v>
      </c>
    </row>
    <row r="987" spans="1:9" x14ac:dyDescent="0.25">
      <c r="A987" s="178"/>
      <c r="B987" s="169"/>
      <c r="C987" s="169"/>
      <c r="D987" s="179"/>
      <c r="E987" s="169"/>
      <c r="F987" s="180"/>
      <c r="G987" s="169" t="str">
        <f t="shared" si="20"/>
        <v/>
      </c>
      <c r="H98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87" s="169">
        <f>IF(Tabuľka1[[#This Row],[Stĺpec7]]="chyba",1,0)</f>
        <v>0</v>
      </c>
    </row>
    <row r="988" spans="1:9" x14ac:dyDescent="0.25">
      <c r="A988" s="178"/>
      <c r="B988" s="169"/>
      <c r="C988" s="169"/>
      <c r="D988" s="179"/>
      <c r="E988" s="169"/>
      <c r="F988" s="180"/>
      <c r="G988" s="169" t="str">
        <f t="shared" si="20"/>
        <v/>
      </c>
      <c r="H988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88" s="169">
        <f>IF(Tabuľka1[[#This Row],[Stĺpec7]]="chyba",1,0)</f>
        <v>0</v>
      </c>
    </row>
    <row r="989" spans="1:9" x14ac:dyDescent="0.25">
      <c r="A989" s="178"/>
      <c r="B989" s="169"/>
      <c r="C989" s="169"/>
      <c r="D989" s="179"/>
      <c r="E989" s="169"/>
      <c r="F989" s="180"/>
      <c r="G989" s="169" t="str">
        <f t="shared" si="20"/>
        <v/>
      </c>
      <c r="H989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89" s="169">
        <f>IF(Tabuľka1[[#This Row],[Stĺpec7]]="chyba",1,0)</f>
        <v>0</v>
      </c>
    </row>
    <row r="990" spans="1:9" x14ac:dyDescent="0.25">
      <c r="A990" s="178"/>
      <c r="B990" s="169"/>
      <c r="C990" s="169"/>
      <c r="D990" s="179"/>
      <c r="E990" s="169"/>
      <c r="F990" s="180"/>
      <c r="G990" s="169" t="str">
        <f t="shared" si="20"/>
        <v/>
      </c>
      <c r="H990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90" s="169">
        <f>IF(Tabuľka1[[#This Row],[Stĺpec7]]="chyba",1,0)</f>
        <v>0</v>
      </c>
    </row>
    <row r="991" spans="1:9" x14ac:dyDescent="0.25">
      <c r="A991" s="178"/>
      <c r="B991" s="169"/>
      <c r="C991" s="169"/>
      <c r="D991" s="179"/>
      <c r="E991" s="169"/>
      <c r="F991" s="180"/>
      <c r="G991" s="169" t="str">
        <f t="shared" si="20"/>
        <v/>
      </c>
      <c r="H991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91" s="169">
        <f>IF(Tabuľka1[[#This Row],[Stĺpec7]]="chyba",1,0)</f>
        <v>0</v>
      </c>
    </row>
    <row r="992" spans="1:9" x14ac:dyDescent="0.25">
      <c r="A992" s="178"/>
      <c r="B992" s="169"/>
      <c r="C992" s="169"/>
      <c r="D992" s="179"/>
      <c r="E992" s="169"/>
      <c r="F992" s="180"/>
      <c r="G992" s="169" t="str">
        <f t="shared" si="20"/>
        <v/>
      </c>
      <c r="H992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92" s="169">
        <f>IF(Tabuľka1[[#This Row],[Stĺpec7]]="chyba",1,0)</f>
        <v>0</v>
      </c>
    </row>
    <row r="993" spans="1:9" x14ac:dyDescent="0.25">
      <c r="A993" s="178"/>
      <c r="B993" s="169"/>
      <c r="C993" s="169"/>
      <c r="D993" s="179"/>
      <c r="E993" s="169"/>
      <c r="F993" s="180"/>
      <c r="G993" s="169" t="str">
        <f t="shared" si="20"/>
        <v/>
      </c>
      <c r="H993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93" s="169">
        <f>IF(Tabuľka1[[#This Row],[Stĺpec7]]="chyba",1,0)</f>
        <v>0</v>
      </c>
    </row>
    <row r="994" spans="1:9" x14ac:dyDescent="0.25">
      <c r="A994" s="178"/>
      <c r="B994" s="169"/>
      <c r="C994" s="169"/>
      <c r="D994" s="179"/>
      <c r="E994" s="169"/>
      <c r="F994" s="180"/>
      <c r="G994" s="169" t="str">
        <f t="shared" si="20"/>
        <v/>
      </c>
      <c r="H994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94" s="169">
        <f>IF(Tabuľka1[[#This Row],[Stĺpec7]]="chyba",1,0)</f>
        <v>0</v>
      </c>
    </row>
    <row r="995" spans="1:9" x14ac:dyDescent="0.25">
      <c r="A995" s="178"/>
      <c r="B995" s="169"/>
      <c r="C995" s="169"/>
      <c r="D995" s="179"/>
      <c r="E995" s="169"/>
      <c r="F995" s="180"/>
      <c r="G995" s="169" t="str">
        <f t="shared" ref="G995:G1058" si="21">IF($B$7=$N$37,"vyroba",IF($B$7=$N$38,"sluzby",IF($B$7=$N$39,"kombinacia","")))</f>
        <v/>
      </c>
      <c r="H995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95" s="169">
        <f>IF(Tabuľka1[[#This Row],[Stĺpec7]]="chyba",1,0)</f>
        <v>0</v>
      </c>
    </row>
    <row r="996" spans="1:9" x14ac:dyDescent="0.25">
      <c r="A996" s="178"/>
      <c r="B996" s="169"/>
      <c r="C996" s="169"/>
      <c r="D996" s="179"/>
      <c r="E996" s="169"/>
      <c r="F996" s="180"/>
      <c r="G996" s="169" t="str">
        <f t="shared" si="21"/>
        <v/>
      </c>
      <c r="H996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96" s="169">
        <f>IF(Tabuľka1[[#This Row],[Stĺpec7]]="chyba",1,0)</f>
        <v>0</v>
      </c>
    </row>
    <row r="997" spans="1:9" x14ac:dyDescent="0.25">
      <c r="A997" s="178"/>
      <c r="B997" s="169"/>
      <c r="C997" s="169"/>
      <c r="D997" s="179"/>
      <c r="E997" s="169"/>
      <c r="F997" s="180"/>
      <c r="G997" s="169" t="str">
        <f t="shared" si="21"/>
        <v/>
      </c>
      <c r="H99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97" s="169">
        <f>IF(Tabuľka1[[#This Row],[Stĺpec7]]="chyba",1,0)</f>
        <v>0</v>
      </c>
    </row>
    <row r="998" spans="1:9" x14ac:dyDescent="0.25">
      <c r="A998" s="178"/>
      <c r="B998" s="169"/>
      <c r="C998" s="169"/>
      <c r="D998" s="179"/>
      <c r="E998" s="169"/>
      <c r="F998" s="180"/>
      <c r="G998" s="169" t="str">
        <f t="shared" si="21"/>
        <v/>
      </c>
      <c r="H998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98" s="169">
        <f>IF(Tabuľka1[[#This Row],[Stĺpec7]]="chyba",1,0)</f>
        <v>0</v>
      </c>
    </row>
    <row r="999" spans="1:9" x14ac:dyDescent="0.25">
      <c r="A999" s="178"/>
      <c r="B999" s="169"/>
      <c r="C999" s="169"/>
      <c r="D999" s="179"/>
      <c r="E999" s="169"/>
      <c r="F999" s="180"/>
      <c r="G999" s="169" t="str">
        <f t="shared" si="21"/>
        <v/>
      </c>
      <c r="H999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99" s="169">
        <f>IF(Tabuľka1[[#This Row],[Stĺpec7]]="chyba",1,0)</f>
        <v>0</v>
      </c>
    </row>
    <row r="1000" spans="1:9" x14ac:dyDescent="0.25">
      <c r="A1000" s="178"/>
      <c r="B1000" s="169"/>
      <c r="C1000" s="169"/>
      <c r="D1000" s="179"/>
      <c r="E1000" s="169"/>
      <c r="F1000" s="180"/>
      <c r="G1000" s="169" t="str">
        <f t="shared" si="21"/>
        <v/>
      </c>
      <c r="H1000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00" s="169">
        <f>IF(Tabuľka1[[#This Row],[Stĺpec7]]="chyba",1,0)</f>
        <v>0</v>
      </c>
    </row>
    <row r="1001" spans="1:9" x14ac:dyDescent="0.25">
      <c r="A1001" s="178"/>
      <c r="B1001" s="169"/>
      <c r="C1001" s="169"/>
      <c r="D1001" s="179"/>
      <c r="E1001" s="169"/>
      <c r="F1001" s="180"/>
      <c r="G1001" s="169" t="str">
        <f t="shared" si="21"/>
        <v/>
      </c>
      <c r="H1001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01" s="169">
        <f>IF(Tabuľka1[[#This Row],[Stĺpec7]]="chyba",1,0)</f>
        <v>0</v>
      </c>
    </row>
    <row r="1002" spans="1:9" x14ac:dyDescent="0.25">
      <c r="A1002" s="178"/>
      <c r="B1002" s="169"/>
      <c r="C1002" s="169"/>
      <c r="D1002" s="179"/>
      <c r="E1002" s="169"/>
      <c r="F1002" s="180"/>
      <c r="G1002" s="169" t="str">
        <f t="shared" si="21"/>
        <v/>
      </c>
      <c r="H1002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02" s="169">
        <f>IF(Tabuľka1[[#This Row],[Stĺpec7]]="chyba",1,0)</f>
        <v>0</v>
      </c>
    </row>
    <row r="1003" spans="1:9" x14ac:dyDescent="0.25">
      <c r="A1003" s="178"/>
      <c r="B1003" s="169"/>
      <c r="C1003" s="169"/>
      <c r="D1003" s="179"/>
      <c r="E1003" s="169"/>
      <c r="F1003" s="180"/>
      <c r="G1003" s="169" t="str">
        <f t="shared" si="21"/>
        <v/>
      </c>
      <c r="H1003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03" s="169">
        <f>IF(Tabuľka1[[#This Row],[Stĺpec7]]="chyba",1,0)</f>
        <v>0</v>
      </c>
    </row>
    <row r="1004" spans="1:9" x14ac:dyDescent="0.25">
      <c r="A1004" s="178"/>
      <c r="B1004" s="169"/>
      <c r="C1004" s="169"/>
      <c r="D1004" s="179"/>
      <c r="E1004" s="169"/>
      <c r="F1004" s="180"/>
      <c r="G1004" s="169" t="str">
        <f t="shared" si="21"/>
        <v/>
      </c>
      <c r="H1004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04" s="169">
        <f>IF(Tabuľka1[[#This Row],[Stĺpec7]]="chyba",1,0)</f>
        <v>0</v>
      </c>
    </row>
    <row r="1005" spans="1:9" x14ac:dyDescent="0.25">
      <c r="A1005" s="178"/>
      <c r="B1005" s="169"/>
      <c r="C1005" s="169"/>
      <c r="D1005" s="179"/>
      <c r="E1005" s="169"/>
      <c r="F1005" s="180"/>
      <c r="G1005" s="169" t="str">
        <f t="shared" si="21"/>
        <v/>
      </c>
      <c r="H1005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05" s="169">
        <f>IF(Tabuľka1[[#This Row],[Stĺpec7]]="chyba",1,0)</f>
        <v>0</v>
      </c>
    </row>
    <row r="1006" spans="1:9" x14ac:dyDescent="0.25">
      <c r="A1006" s="178"/>
      <c r="B1006" s="169"/>
      <c r="C1006" s="169"/>
      <c r="D1006" s="179"/>
      <c r="E1006" s="169"/>
      <c r="F1006" s="180"/>
      <c r="G1006" s="169" t="str">
        <f t="shared" si="21"/>
        <v/>
      </c>
      <c r="H1006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06" s="169">
        <f>IF(Tabuľka1[[#This Row],[Stĺpec7]]="chyba",1,0)</f>
        <v>0</v>
      </c>
    </row>
    <row r="1007" spans="1:9" x14ac:dyDescent="0.25">
      <c r="A1007" s="178"/>
      <c r="B1007" s="169"/>
      <c r="C1007" s="169"/>
      <c r="D1007" s="179"/>
      <c r="E1007" s="169"/>
      <c r="F1007" s="180"/>
      <c r="G1007" s="169" t="str">
        <f t="shared" si="21"/>
        <v/>
      </c>
      <c r="H100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07" s="169">
        <f>IF(Tabuľka1[[#This Row],[Stĺpec7]]="chyba",1,0)</f>
        <v>0</v>
      </c>
    </row>
    <row r="1008" spans="1:9" x14ac:dyDescent="0.25">
      <c r="A1008" s="178"/>
      <c r="B1008" s="169"/>
      <c r="C1008" s="169"/>
      <c r="D1008" s="179"/>
      <c r="E1008" s="169"/>
      <c r="F1008" s="180"/>
      <c r="G1008" s="169" t="str">
        <f t="shared" si="21"/>
        <v/>
      </c>
      <c r="H1008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08" s="169">
        <f>IF(Tabuľka1[[#This Row],[Stĺpec7]]="chyba",1,0)</f>
        <v>0</v>
      </c>
    </row>
    <row r="1009" spans="1:9" x14ac:dyDescent="0.25">
      <c r="A1009" s="178"/>
      <c r="B1009" s="169"/>
      <c r="C1009" s="169"/>
      <c r="D1009" s="179"/>
      <c r="E1009" s="169"/>
      <c r="F1009" s="180"/>
      <c r="G1009" s="169" t="str">
        <f t="shared" si="21"/>
        <v/>
      </c>
      <c r="H1009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09" s="169">
        <f>IF(Tabuľka1[[#This Row],[Stĺpec7]]="chyba",1,0)</f>
        <v>0</v>
      </c>
    </row>
    <row r="1010" spans="1:9" x14ac:dyDescent="0.25">
      <c r="A1010" s="178"/>
      <c r="B1010" s="169"/>
      <c r="C1010" s="169"/>
      <c r="D1010" s="179"/>
      <c r="E1010" s="169"/>
      <c r="F1010" s="180"/>
      <c r="G1010" s="169" t="str">
        <f t="shared" si="21"/>
        <v/>
      </c>
      <c r="H1010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10" s="169">
        <f>IF(Tabuľka1[[#This Row],[Stĺpec7]]="chyba",1,0)</f>
        <v>0</v>
      </c>
    </row>
    <row r="1011" spans="1:9" x14ac:dyDescent="0.25">
      <c r="A1011" s="178"/>
      <c r="B1011" s="169"/>
      <c r="C1011" s="169"/>
      <c r="D1011" s="179"/>
      <c r="E1011" s="169"/>
      <c r="F1011" s="180"/>
      <c r="G1011" s="169" t="str">
        <f t="shared" si="21"/>
        <v/>
      </c>
      <c r="H1011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11" s="169">
        <f>IF(Tabuľka1[[#This Row],[Stĺpec7]]="chyba",1,0)</f>
        <v>0</v>
      </c>
    </row>
    <row r="1012" spans="1:9" x14ac:dyDescent="0.25">
      <c r="A1012" s="178"/>
      <c r="B1012" s="169"/>
      <c r="C1012" s="169"/>
      <c r="D1012" s="179"/>
      <c r="E1012" s="169"/>
      <c r="F1012" s="180"/>
      <c r="G1012" s="169" t="str">
        <f t="shared" si="21"/>
        <v/>
      </c>
      <c r="H1012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12" s="169">
        <f>IF(Tabuľka1[[#This Row],[Stĺpec7]]="chyba",1,0)</f>
        <v>0</v>
      </c>
    </row>
    <row r="1013" spans="1:9" x14ac:dyDescent="0.25">
      <c r="A1013" s="178"/>
      <c r="B1013" s="169"/>
      <c r="C1013" s="169"/>
      <c r="D1013" s="179"/>
      <c r="E1013" s="169"/>
      <c r="F1013" s="180"/>
      <c r="G1013" s="169" t="str">
        <f t="shared" si="21"/>
        <v/>
      </c>
      <c r="H1013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13" s="169">
        <f>IF(Tabuľka1[[#This Row],[Stĺpec7]]="chyba",1,0)</f>
        <v>0</v>
      </c>
    </row>
    <row r="1014" spans="1:9" x14ac:dyDescent="0.25">
      <c r="A1014" s="178"/>
      <c r="B1014" s="169"/>
      <c r="C1014" s="169"/>
      <c r="D1014" s="179"/>
      <c r="E1014" s="169"/>
      <c r="F1014" s="180"/>
      <c r="G1014" s="169" t="str">
        <f t="shared" si="21"/>
        <v/>
      </c>
      <c r="H1014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14" s="169">
        <f>IF(Tabuľka1[[#This Row],[Stĺpec7]]="chyba",1,0)</f>
        <v>0</v>
      </c>
    </row>
    <row r="1015" spans="1:9" x14ac:dyDescent="0.25">
      <c r="A1015" s="178"/>
      <c r="B1015" s="169"/>
      <c r="C1015" s="169"/>
      <c r="D1015" s="179"/>
      <c r="E1015" s="169"/>
      <c r="F1015" s="180"/>
      <c r="G1015" s="169" t="str">
        <f t="shared" si="21"/>
        <v/>
      </c>
      <c r="H1015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15" s="169">
        <f>IF(Tabuľka1[[#This Row],[Stĺpec7]]="chyba",1,0)</f>
        <v>0</v>
      </c>
    </row>
    <row r="1016" spans="1:9" x14ac:dyDescent="0.25">
      <c r="A1016" s="178"/>
      <c r="B1016" s="169"/>
      <c r="C1016" s="169"/>
      <c r="D1016" s="179"/>
      <c r="E1016" s="169"/>
      <c r="F1016" s="180"/>
      <c r="G1016" s="169" t="str">
        <f t="shared" si="21"/>
        <v/>
      </c>
      <c r="H1016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16" s="169">
        <f>IF(Tabuľka1[[#This Row],[Stĺpec7]]="chyba",1,0)</f>
        <v>0</v>
      </c>
    </row>
    <row r="1017" spans="1:9" x14ac:dyDescent="0.25">
      <c r="A1017" s="178"/>
      <c r="B1017" s="169"/>
      <c r="C1017" s="169"/>
      <c r="D1017" s="179"/>
      <c r="E1017" s="169"/>
      <c r="F1017" s="180"/>
      <c r="G1017" s="169" t="str">
        <f t="shared" si="21"/>
        <v/>
      </c>
      <c r="H101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17" s="169">
        <f>IF(Tabuľka1[[#This Row],[Stĺpec7]]="chyba",1,0)</f>
        <v>0</v>
      </c>
    </row>
    <row r="1018" spans="1:9" x14ac:dyDescent="0.25">
      <c r="A1018" s="178"/>
      <c r="B1018" s="169"/>
      <c r="C1018" s="169"/>
      <c r="D1018" s="179"/>
      <c r="E1018" s="169"/>
      <c r="F1018" s="180"/>
      <c r="G1018" s="169" t="str">
        <f t="shared" si="21"/>
        <v/>
      </c>
      <c r="H1018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18" s="169">
        <f>IF(Tabuľka1[[#This Row],[Stĺpec7]]="chyba",1,0)</f>
        <v>0</v>
      </c>
    </row>
    <row r="1019" spans="1:9" x14ac:dyDescent="0.25">
      <c r="A1019" s="178"/>
      <c r="B1019" s="169"/>
      <c r="C1019" s="169"/>
      <c r="D1019" s="179"/>
      <c r="E1019" s="169"/>
      <c r="F1019" s="180"/>
      <c r="G1019" s="169" t="str">
        <f t="shared" si="21"/>
        <v/>
      </c>
      <c r="H1019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19" s="169">
        <f>IF(Tabuľka1[[#This Row],[Stĺpec7]]="chyba",1,0)</f>
        <v>0</v>
      </c>
    </row>
    <row r="1020" spans="1:9" x14ac:dyDescent="0.25">
      <c r="A1020" s="178"/>
      <c r="B1020" s="169"/>
      <c r="C1020" s="169"/>
      <c r="D1020" s="179"/>
      <c r="E1020" s="169"/>
      <c r="F1020" s="180"/>
      <c r="G1020" s="169" t="str">
        <f t="shared" si="21"/>
        <v/>
      </c>
      <c r="H1020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20" s="169">
        <f>IF(Tabuľka1[[#This Row],[Stĺpec7]]="chyba",1,0)</f>
        <v>0</v>
      </c>
    </row>
    <row r="1021" spans="1:9" x14ac:dyDescent="0.25">
      <c r="A1021" s="178"/>
      <c r="B1021" s="169"/>
      <c r="C1021" s="169"/>
      <c r="D1021" s="179"/>
      <c r="E1021" s="169"/>
      <c r="F1021" s="180"/>
      <c r="G1021" s="169" t="str">
        <f t="shared" si="21"/>
        <v/>
      </c>
      <c r="H1021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21" s="169">
        <f>IF(Tabuľka1[[#This Row],[Stĺpec7]]="chyba",1,0)</f>
        <v>0</v>
      </c>
    </row>
    <row r="1022" spans="1:9" x14ac:dyDescent="0.25">
      <c r="A1022" s="178"/>
      <c r="B1022" s="169"/>
      <c r="C1022" s="169"/>
      <c r="D1022" s="179"/>
      <c r="E1022" s="169"/>
      <c r="F1022" s="180"/>
      <c r="G1022" s="169" t="str">
        <f t="shared" si="21"/>
        <v/>
      </c>
      <c r="H1022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22" s="169">
        <f>IF(Tabuľka1[[#This Row],[Stĺpec7]]="chyba",1,0)</f>
        <v>0</v>
      </c>
    </row>
    <row r="1023" spans="1:9" x14ac:dyDescent="0.25">
      <c r="A1023" s="178"/>
      <c r="B1023" s="169"/>
      <c r="C1023" s="169"/>
      <c r="D1023" s="179"/>
      <c r="E1023" s="169"/>
      <c r="F1023" s="180"/>
      <c r="G1023" s="169" t="str">
        <f t="shared" si="21"/>
        <v/>
      </c>
      <c r="H1023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23" s="169">
        <f>IF(Tabuľka1[[#This Row],[Stĺpec7]]="chyba",1,0)</f>
        <v>0</v>
      </c>
    </row>
    <row r="1024" spans="1:9" x14ac:dyDescent="0.25">
      <c r="A1024" s="178"/>
      <c r="B1024" s="169"/>
      <c r="C1024" s="169"/>
      <c r="D1024" s="179"/>
      <c r="E1024" s="169"/>
      <c r="F1024" s="180"/>
      <c r="G1024" s="169" t="str">
        <f t="shared" si="21"/>
        <v/>
      </c>
      <c r="H1024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24" s="169">
        <f>IF(Tabuľka1[[#This Row],[Stĺpec7]]="chyba",1,0)</f>
        <v>0</v>
      </c>
    </row>
    <row r="1025" spans="1:9" x14ac:dyDescent="0.25">
      <c r="A1025" s="178"/>
      <c r="B1025" s="169"/>
      <c r="C1025" s="169"/>
      <c r="D1025" s="179"/>
      <c r="E1025" s="169"/>
      <c r="F1025" s="180"/>
      <c r="G1025" s="169" t="str">
        <f t="shared" si="21"/>
        <v/>
      </c>
      <c r="H1025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25" s="169">
        <f>IF(Tabuľka1[[#This Row],[Stĺpec7]]="chyba",1,0)</f>
        <v>0</v>
      </c>
    </row>
    <row r="1026" spans="1:9" x14ac:dyDescent="0.25">
      <c r="A1026" s="178"/>
      <c r="B1026" s="169"/>
      <c r="C1026" s="169"/>
      <c r="D1026" s="179"/>
      <c r="E1026" s="169"/>
      <c r="F1026" s="180"/>
      <c r="G1026" s="169" t="str">
        <f t="shared" si="21"/>
        <v/>
      </c>
      <c r="H1026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26" s="169">
        <f>IF(Tabuľka1[[#This Row],[Stĺpec7]]="chyba",1,0)</f>
        <v>0</v>
      </c>
    </row>
    <row r="1027" spans="1:9" x14ac:dyDescent="0.25">
      <c r="A1027" s="178"/>
      <c r="B1027" s="169"/>
      <c r="C1027" s="169"/>
      <c r="D1027" s="179"/>
      <c r="E1027" s="169"/>
      <c r="F1027" s="180"/>
      <c r="G1027" s="169" t="str">
        <f t="shared" si="21"/>
        <v/>
      </c>
      <c r="H102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27" s="169">
        <f>IF(Tabuľka1[[#This Row],[Stĺpec7]]="chyba",1,0)</f>
        <v>0</v>
      </c>
    </row>
    <row r="1028" spans="1:9" x14ac:dyDescent="0.25">
      <c r="A1028" s="178"/>
      <c r="B1028" s="169"/>
      <c r="C1028" s="169"/>
      <c r="D1028" s="179"/>
      <c r="E1028" s="169"/>
      <c r="F1028" s="180"/>
      <c r="G1028" s="169" t="str">
        <f t="shared" si="21"/>
        <v/>
      </c>
      <c r="H1028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28" s="169">
        <f>IF(Tabuľka1[[#This Row],[Stĺpec7]]="chyba",1,0)</f>
        <v>0</v>
      </c>
    </row>
    <row r="1029" spans="1:9" x14ac:dyDescent="0.25">
      <c r="A1029" s="178"/>
      <c r="B1029" s="169"/>
      <c r="C1029" s="169"/>
      <c r="D1029" s="179"/>
      <c r="E1029" s="169"/>
      <c r="F1029" s="180"/>
      <c r="G1029" s="169" t="str">
        <f t="shared" si="21"/>
        <v/>
      </c>
      <c r="H1029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29" s="169">
        <f>IF(Tabuľka1[[#This Row],[Stĺpec7]]="chyba",1,0)</f>
        <v>0</v>
      </c>
    </row>
    <row r="1030" spans="1:9" x14ac:dyDescent="0.25">
      <c r="A1030" s="178"/>
      <c r="B1030" s="169"/>
      <c r="C1030" s="169"/>
      <c r="D1030" s="179"/>
      <c r="E1030" s="169"/>
      <c r="F1030" s="180"/>
      <c r="G1030" s="169" t="str">
        <f t="shared" si="21"/>
        <v/>
      </c>
      <c r="H1030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30" s="169">
        <f>IF(Tabuľka1[[#This Row],[Stĺpec7]]="chyba",1,0)</f>
        <v>0</v>
      </c>
    </row>
    <row r="1031" spans="1:9" x14ac:dyDescent="0.25">
      <c r="A1031" s="178"/>
      <c r="B1031" s="169"/>
      <c r="C1031" s="169"/>
      <c r="D1031" s="179"/>
      <c r="E1031" s="169"/>
      <c r="F1031" s="180"/>
      <c r="G1031" s="169" t="str">
        <f t="shared" si="21"/>
        <v/>
      </c>
      <c r="H1031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31" s="169">
        <f>IF(Tabuľka1[[#This Row],[Stĺpec7]]="chyba",1,0)</f>
        <v>0</v>
      </c>
    </row>
    <row r="1032" spans="1:9" x14ac:dyDescent="0.25">
      <c r="A1032" s="178"/>
      <c r="B1032" s="169"/>
      <c r="C1032" s="169"/>
      <c r="D1032" s="179"/>
      <c r="E1032" s="169"/>
      <c r="F1032" s="180"/>
      <c r="G1032" s="169" t="str">
        <f t="shared" si="21"/>
        <v/>
      </c>
      <c r="H1032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32" s="169">
        <f>IF(Tabuľka1[[#This Row],[Stĺpec7]]="chyba",1,0)</f>
        <v>0</v>
      </c>
    </row>
    <row r="1033" spans="1:9" x14ac:dyDescent="0.25">
      <c r="A1033" s="178"/>
      <c r="B1033" s="169"/>
      <c r="C1033" s="169"/>
      <c r="D1033" s="179"/>
      <c r="E1033" s="169"/>
      <c r="F1033" s="180"/>
      <c r="G1033" s="169" t="str">
        <f t="shared" si="21"/>
        <v/>
      </c>
      <c r="H1033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33" s="169">
        <f>IF(Tabuľka1[[#This Row],[Stĺpec7]]="chyba",1,0)</f>
        <v>0</v>
      </c>
    </row>
    <row r="1034" spans="1:9" x14ac:dyDescent="0.25">
      <c r="A1034" s="178"/>
      <c r="B1034" s="169"/>
      <c r="C1034" s="169"/>
      <c r="D1034" s="179"/>
      <c r="E1034" s="169"/>
      <c r="F1034" s="180"/>
      <c r="G1034" s="169" t="str">
        <f t="shared" si="21"/>
        <v/>
      </c>
      <c r="H1034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34" s="169">
        <f>IF(Tabuľka1[[#This Row],[Stĺpec7]]="chyba",1,0)</f>
        <v>0</v>
      </c>
    </row>
    <row r="1035" spans="1:9" x14ac:dyDescent="0.25">
      <c r="A1035" s="178"/>
      <c r="B1035" s="169"/>
      <c r="C1035" s="169"/>
      <c r="D1035" s="179"/>
      <c r="E1035" s="169"/>
      <c r="F1035" s="180"/>
      <c r="G1035" s="169" t="str">
        <f t="shared" si="21"/>
        <v/>
      </c>
      <c r="H1035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35" s="169">
        <f>IF(Tabuľka1[[#This Row],[Stĺpec7]]="chyba",1,0)</f>
        <v>0</v>
      </c>
    </row>
    <row r="1036" spans="1:9" x14ac:dyDescent="0.25">
      <c r="A1036" s="178"/>
      <c r="B1036" s="169"/>
      <c r="C1036" s="169"/>
      <c r="D1036" s="179"/>
      <c r="E1036" s="169"/>
      <c r="F1036" s="180"/>
      <c r="G1036" s="169" t="str">
        <f t="shared" si="21"/>
        <v/>
      </c>
      <c r="H1036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36" s="169">
        <f>IF(Tabuľka1[[#This Row],[Stĺpec7]]="chyba",1,0)</f>
        <v>0</v>
      </c>
    </row>
    <row r="1037" spans="1:9" x14ac:dyDescent="0.25">
      <c r="A1037" s="178"/>
      <c r="B1037" s="169"/>
      <c r="C1037" s="169"/>
      <c r="D1037" s="179"/>
      <c r="E1037" s="169"/>
      <c r="F1037" s="180"/>
      <c r="G1037" s="169" t="str">
        <f t="shared" si="21"/>
        <v/>
      </c>
      <c r="H103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37" s="169">
        <f>IF(Tabuľka1[[#This Row],[Stĺpec7]]="chyba",1,0)</f>
        <v>0</v>
      </c>
    </row>
    <row r="1038" spans="1:9" x14ac:dyDescent="0.25">
      <c r="A1038" s="178"/>
      <c r="B1038" s="169"/>
      <c r="C1038" s="169"/>
      <c r="D1038" s="179"/>
      <c r="E1038" s="169"/>
      <c r="F1038" s="180"/>
      <c r="G1038" s="169" t="str">
        <f t="shared" si="21"/>
        <v/>
      </c>
      <c r="H1038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38" s="169">
        <f>IF(Tabuľka1[[#This Row],[Stĺpec7]]="chyba",1,0)</f>
        <v>0</v>
      </c>
    </row>
    <row r="1039" spans="1:9" x14ac:dyDescent="0.25">
      <c r="A1039" s="178"/>
      <c r="B1039" s="169"/>
      <c r="C1039" s="169"/>
      <c r="D1039" s="179"/>
      <c r="E1039" s="169"/>
      <c r="F1039" s="180"/>
      <c r="G1039" s="169" t="str">
        <f t="shared" si="21"/>
        <v/>
      </c>
      <c r="H1039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39" s="169">
        <f>IF(Tabuľka1[[#This Row],[Stĺpec7]]="chyba",1,0)</f>
        <v>0</v>
      </c>
    </row>
    <row r="1040" spans="1:9" x14ac:dyDescent="0.25">
      <c r="A1040" s="178"/>
      <c r="B1040" s="169"/>
      <c r="C1040" s="169"/>
      <c r="D1040" s="179"/>
      <c r="E1040" s="169"/>
      <c r="F1040" s="180"/>
      <c r="G1040" s="169" t="str">
        <f t="shared" si="21"/>
        <v/>
      </c>
      <c r="H1040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40" s="169">
        <f>IF(Tabuľka1[[#This Row],[Stĺpec7]]="chyba",1,0)</f>
        <v>0</v>
      </c>
    </row>
    <row r="1041" spans="1:9" x14ac:dyDescent="0.25">
      <c r="A1041" s="178"/>
      <c r="B1041" s="169"/>
      <c r="C1041" s="169"/>
      <c r="D1041" s="179"/>
      <c r="E1041" s="169"/>
      <c r="F1041" s="180"/>
      <c r="G1041" s="169" t="str">
        <f t="shared" si="21"/>
        <v/>
      </c>
      <c r="H1041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41" s="169">
        <f>IF(Tabuľka1[[#This Row],[Stĺpec7]]="chyba",1,0)</f>
        <v>0</v>
      </c>
    </row>
    <row r="1042" spans="1:9" x14ac:dyDescent="0.25">
      <c r="A1042" s="178"/>
      <c r="B1042" s="169"/>
      <c r="C1042" s="169"/>
      <c r="D1042" s="179"/>
      <c r="E1042" s="169"/>
      <c r="F1042" s="180"/>
      <c r="G1042" s="169" t="str">
        <f t="shared" si="21"/>
        <v/>
      </c>
      <c r="H1042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42" s="169">
        <f>IF(Tabuľka1[[#This Row],[Stĺpec7]]="chyba",1,0)</f>
        <v>0</v>
      </c>
    </row>
    <row r="1043" spans="1:9" x14ac:dyDescent="0.25">
      <c r="A1043" s="178"/>
      <c r="B1043" s="169"/>
      <c r="C1043" s="169"/>
      <c r="D1043" s="179"/>
      <c r="E1043" s="169"/>
      <c r="F1043" s="180"/>
      <c r="G1043" s="169" t="str">
        <f t="shared" si="21"/>
        <v/>
      </c>
      <c r="H1043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43" s="169">
        <f>IF(Tabuľka1[[#This Row],[Stĺpec7]]="chyba",1,0)</f>
        <v>0</v>
      </c>
    </row>
    <row r="1044" spans="1:9" x14ac:dyDescent="0.25">
      <c r="A1044" s="178"/>
      <c r="B1044" s="169"/>
      <c r="C1044" s="169"/>
      <c r="D1044" s="179"/>
      <c r="E1044" s="169"/>
      <c r="F1044" s="180"/>
      <c r="G1044" s="169" t="str">
        <f t="shared" si="21"/>
        <v/>
      </c>
      <c r="H1044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44" s="169">
        <f>IF(Tabuľka1[[#This Row],[Stĺpec7]]="chyba",1,0)</f>
        <v>0</v>
      </c>
    </row>
    <row r="1045" spans="1:9" x14ac:dyDescent="0.25">
      <c r="A1045" s="178"/>
      <c r="B1045" s="169"/>
      <c r="C1045" s="169"/>
      <c r="D1045" s="179"/>
      <c r="E1045" s="169"/>
      <c r="F1045" s="180"/>
      <c r="G1045" s="169" t="str">
        <f t="shared" si="21"/>
        <v/>
      </c>
      <c r="H1045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45" s="169">
        <f>IF(Tabuľka1[[#This Row],[Stĺpec7]]="chyba",1,0)</f>
        <v>0</v>
      </c>
    </row>
    <row r="1046" spans="1:9" x14ac:dyDescent="0.25">
      <c r="A1046" s="178"/>
      <c r="B1046" s="169"/>
      <c r="C1046" s="169"/>
      <c r="D1046" s="179"/>
      <c r="E1046" s="169"/>
      <c r="F1046" s="180"/>
      <c r="G1046" s="169" t="str">
        <f t="shared" si="21"/>
        <v/>
      </c>
      <c r="H1046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46" s="169">
        <f>IF(Tabuľka1[[#This Row],[Stĺpec7]]="chyba",1,0)</f>
        <v>0</v>
      </c>
    </row>
    <row r="1047" spans="1:9" x14ac:dyDescent="0.25">
      <c r="A1047" s="178"/>
      <c r="B1047" s="169"/>
      <c r="C1047" s="169"/>
      <c r="D1047" s="179"/>
      <c r="E1047" s="169"/>
      <c r="F1047" s="180"/>
      <c r="G1047" s="169" t="str">
        <f t="shared" si="21"/>
        <v/>
      </c>
      <c r="H104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47" s="169">
        <f>IF(Tabuľka1[[#This Row],[Stĺpec7]]="chyba",1,0)</f>
        <v>0</v>
      </c>
    </row>
    <row r="1048" spans="1:9" x14ac:dyDescent="0.25">
      <c r="A1048" s="178"/>
      <c r="B1048" s="169"/>
      <c r="C1048" s="169"/>
      <c r="D1048" s="179"/>
      <c r="E1048" s="169"/>
      <c r="F1048" s="180"/>
      <c r="G1048" s="169" t="str">
        <f t="shared" si="21"/>
        <v/>
      </c>
      <c r="H1048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48" s="169">
        <f>IF(Tabuľka1[[#This Row],[Stĺpec7]]="chyba",1,0)</f>
        <v>0</v>
      </c>
    </row>
    <row r="1049" spans="1:9" x14ac:dyDescent="0.25">
      <c r="A1049" s="178"/>
      <c r="B1049" s="169"/>
      <c r="C1049" s="169"/>
      <c r="D1049" s="179"/>
      <c r="E1049" s="169"/>
      <c r="F1049" s="180"/>
      <c r="G1049" s="169" t="str">
        <f t="shared" si="21"/>
        <v/>
      </c>
      <c r="H1049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49" s="169">
        <f>IF(Tabuľka1[[#This Row],[Stĺpec7]]="chyba",1,0)</f>
        <v>0</v>
      </c>
    </row>
    <row r="1050" spans="1:9" x14ac:dyDescent="0.25">
      <c r="A1050" s="178"/>
      <c r="B1050" s="169"/>
      <c r="C1050" s="169"/>
      <c r="D1050" s="179"/>
      <c r="E1050" s="169"/>
      <c r="F1050" s="180"/>
      <c r="G1050" s="169" t="str">
        <f t="shared" si="21"/>
        <v/>
      </c>
      <c r="H1050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50" s="169">
        <f>IF(Tabuľka1[[#This Row],[Stĺpec7]]="chyba",1,0)</f>
        <v>0</v>
      </c>
    </row>
    <row r="1051" spans="1:9" x14ac:dyDescent="0.25">
      <c r="A1051" s="178"/>
      <c r="B1051" s="169"/>
      <c r="C1051" s="169"/>
      <c r="D1051" s="179"/>
      <c r="E1051" s="169"/>
      <c r="F1051" s="180"/>
      <c r="G1051" s="169" t="str">
        <f t="shared" si="21"/>
        <v/>
      </c>
      <c r="H1051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51" s="169">
        <f>IF(Tabuľka1[[#This Row],[Stĺpec7]]="chyba",1,0)</f>
        <v>0</v>
      </c>
    </row>
    <row r="1052" spans="1:9" x14ac:dyDescent="0.25">
      <c r="A1052" s="178"/>
      <c r="B1052" s="169"/>
      <c r="C1052" s="169"/>
      <c r="D1052" s="179"/>
      <c r="E1052" s="169"/>
      <c r="F1052" s="180"/>
      <c r="G1052" s="169" t="str">
        <f t="shared" si="21"/>
        <v/>
      </c>
      <c r="H1052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52" s="169">
        <f>IF(Tabuľka1[[#This Row],[Stĺpec7]]="chyba",1,0)</f>
        <v>0</v>
      </c>
    </row>
    <row r="1053" spans="1:9" x14ac:dyDescent="0.25">
      <c r="A1053" s="178"/>
      <c r="B1053" s="169"/>
      <c r="C1053" s="169"/>
      <c r="D1053" s="179"/>
      <c r="E1053" s="169"/>
      <c r="F1053" s="180"/>
      <c r="G1053" s="169" t="str">
        <f t="shared" si="21"/>
        <v/>
      </c>
      <c r="H1053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53" s="169">
        <f>IF(Tabuľka1[[#This Row],[Stĺpec7]]="chyba",1,0)</f>
        <v>0</v>
      </c>
    </row>
    <row r="1054" spans="1:9" x14ac:dyDescent="0.25">
      <c r="A1054" s="178"/>
      <c r="B1054" s="169"/>
      <c r="C1054" s="169"/>
      <c r="D1054" s="179"/>
      <c r="E1054" s="169"/>
      <c r="F1054" s="180"/>
      <c r="G1054" s="169" t="str">
        <f t="shared" si="21"/>
        <v/>
      </c>
      <c r="H1054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54" s="169">
        <f>IF(Tabuľka1[[#This Row],[Stĺpec7]]="chyba",1,0)</f>
        <v>0</v>
      </c>
    </row>
    <row r="1055" spans="1:9" x14ac:dyDescent="0.25">
      <c r="A1055" s="178"/>
      <c r="B1055" s="169"/>
      <c r="C1055" s="169"/>
      <c r="D1055" s="179"/>
      <c r="E1055" s="169"/>
      <c r="F1055" s="180"/>
      <c r="G1055" s="169" t="str">
        <f t="shared" si="21"/>
        <v/>
      </c>
      <c r="H1055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55" s="169">
        <f>IF(Tabuľka1[[#This Row],[Stĺpec7]]="chyba",1,0)</f>
        <v>0</v>
      </c>
    </row>
    <row r="1056" spans="1:9" x14ac:dyDescent="0.25">
      <c r="A1056" s="178"/>
      <c r="B1056" s="169"/>
      <c r="C1056" s="169"/>
      <c r="D1056" s="179"/>
      <c r="E1056" s="169"/>
      <c r="F1056" s="180"/>
      <c r="G1056" s="169" t="str">
        <f t="shared" si="21"/>
        <v/>
      </c>
      <c r="H1056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56" s="169">
        <f>IF(Tabuľka1[[#This Row],[Stĺpec7]]="chyba",1,0)</f>
        <v>0</v>
      </c>
    </row>
    <row r="1057" spans="1:9" x14ac:dyDescent="0.25">
      <c r="A1057" s="178"/>
      <c r="B1057" s="169"/>
      <c r="C1057" s="169"/>
      <c r="D1057" s="179"/>
      <c r="E1057" s="169"/>
      <c r="F1057" s="180"/>
      <c r="G1057" s="169" t="str">
        <f t="shared" si="21"/>
        <v/>
      </c>
      <c r="H105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57" s="169">
        <f>IF(Tabuľka1[[#This Row],[Stĺpec7]]="chyba",1,0)</f>
        <v>0</v>
      </c>
    </row>
    <row r="1058" spans="1:9" x14ac:dyDescent="0.25">
      <c r="A1058" s="178"/>
      <c r="B1058" s="169"/>
      <c r="C1058" s="169"/>
      <c r="D1058" s="179"/>
      <c r="E1058" s="169"/>
      <c r="F1058" s="180"/>
      <c r="G1058" s="169" t="str">
        <f t="shared" si="21"/>
        <v/>
      </c>
      <c r="H1058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58" s="169">
        <f>IF(Tabuľka1[[#This Row],[Stĺpec7]]="chyba",1,0)</f>
        <v>0</v>
      </c>
    </row>
    <row r="1059" spans="1:9" x14ac:dyDescent="0.25">
      <c r="A1059" s="178"/>
      <c r="B1059" s="169"/>
      <c r="C1059" s="169"/>
      <c r="D1059" s="179"/>
      <c r="E1059" s="169"/>
      <c r="F1059" s="180"/>
      <c r="G1059" s="169" t="str">
        <f t="shared" ref="G1059:G1122" si="22">IF($B$7=$N$37,"vyroba",IF($B$7=$N$38,"sluzby",IF($B$7=$N$39,"kombinacia","")))</f>
        <v/>
      </c>
      <c r="H1059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59" s="169">
        <f>IF(Tabuľka1[[#This Row],[Stĺpec7]]="chyba",1,0)</f>
        <v>0</v>
      </c>
    </row>
    <row r="1060" spans="1:9" x14ac:dyDescent="0.25">
      <c r="A1060" s="178"/>
      <c r="B1060" s="169"/>
      <c r="C1060" s="169"/>
      <c r="D1060" s="179"/>
      <c r="E1060" s="169"/>
      <c r="F1060" s="180"/>
      <c r="G1060" s="169" t="str">
        <f t="shared" si="22"/>
        <v/>
      </c>
      <c r="H1060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60" s="169">
        <f>IF(Tabuľka1[[#This Row],[Stĺpec7]]="chyba",1,0)</f>
        <v>0</v>
      </c>
    </row>
    <row r="1061" spans="1:9" x14ac:dyDescent="0.25">
      <c r="A1061" s="178"/>
      <c r="B1061" s="169"/>
      <c r="C1061" s="169"/>
      <c r="D1061" s="179"/>
      <c r="E1061" s="169"/>
      <c r="F1061" s="180"/>
      <c r="G1061" s="169" t="str">
        <f t="shared" si="22"/>
        <v/>
      </c>
      <c r="H1061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61" s="169">
        <f>IF(Tabuľka1[[#This Row],[Stĺpec7]]="chyba",1,0)</f>
        <v>0</v>
      </c>
    </row>
    <row r="1062" spans="1:9" x14ac:dyDescent="0.25">
      <c r="A1062" s="178"/>
      <c r="B1062" s="169"/>
      <c r="C1062" s="169"/>
      <c r="D1062" s="179"/>
      <c r="E1062" s="169"/>
      <c r="F1062" s="180"/>
      <c r="G1062" s="169" t="str">
        <f t="shared" si="22"/>
        <v/>
      </c>
      <c r="H1062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62" s="169">
        <f>IF(Tabuľka1[[#This Row],[Stĺpec7]]="chyba",1,0)</f>
        <v>0</v>
      </c>
    </row>
    <row r="1063" spans="1:9" x14ac:dyDescent="0.25">
      <c r="A1063" s="178"/>
      <c r="B1063" s="169"/>
      <c r="C1063" s="169"/>
      <c r="D1063" s="179"/>
      <c r="E1063" s="169"/>
      <c r="F1063" s="180"/>
      <c r="G1063" s="169" t="str">
        <f t="shared" si="22"/>
        <v/>
      </c>
      <c r="H1063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63" s="169">
        <f>IF(Tabuľka1[[#This Row],[Stĺpec7]]="chyba",1,0)</f>
        <v>0</v>
      </c>
    </row>
    <row r="1064" spans="1:9" x14ac:dyDescent="0.25">
      <c r="A1064" s="178"/>
      <c r="B1064" s="169"/>
      <c r="C1064" s="169"/>
      <c r="D1064" s="179"/>
      <c r="E1064" s="169"/>
      <c r="F1064" s="180"/>
      <c r="G1064" s="169" t="str">
        <f t="shared" si="22"/>
        <v/>
      </c>
      <c r="H1064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64" s="169">
        <f>IF(Tabuľka1[[#This Row],[Stĺpec7]]="chyba",1,0)</f>
        <v>0</v>
      </c>
    </row>
    <row r="1065" spans="1:9" x14ac:dyDescent="0.25">
      <c r="A1065" s="178"/>
      <c r="B1065" s="169"/>
      <c r="C1065" s="169"/>
      <c r="D1065" s="179"/>
      <c r="E1065" s="169"/>
      <c r="F1065" s="180"/>
      <c r="G1065" s="169" t="str">
        <f t="shared" si="22"/>
        <v/>
      </c>
      <c r="H1065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65" s="169">
        <f>IF(Tabuľka1[[#This Row],[Stĺpec7]]="chyba",1,0)</f>
        <v>0</v>
      </c>
    </row>
    <row r="1066" spans="1:9" x14ac:dyDescent="0.25">
      <c r="A1066" s="178"/>
      <c r="B1066" s="169"/>
      <c r="C1066" s="169"/>
      <c r="D1066" s="179"/>
      <c r="E1066" s="169"/>
      <c r="F1066" s="180"/>
      <c r="G1066" s="169" t="str">
        <f t="shared" si="22"/>
        <v/>
      </c>
      <c r="H1066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66" s="169">
        <f>IF(Tabuľka1[[#This Row],[Stĺpec7]]="chyba",1,0)</f>
        <v>0</v>
      </c>
    </row>
    <row r="1067" spans="1:9" x14ac:dyDescent="0.25">
      <c r="A1067" s="178"/>
      <c r="B1067" s="169"/>
      <c r="C1067" s="169"/>
      <c r="D1067" s="179"/>
      <c r="E1067" s="169"/>
      <c r="F1067" s="180"/>
      <c r="G1067" s="169" t="str">
        <f t="shared" si="22"/>
        <v/>
      </c>
      <c r="H106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67" s="169">
        <f>IF(Tabuľka1[[#This Row],[Stĺpec7]]="chyba",1,0)</f>
        <v>0</v>
      </c>
    </row>
    <row r="1068" spans="1:9" x14ac:dyDescent="0.25">
      <c r="A1068" s="178"/>
      <c r="B1068" s="169"/>
      <c r="C1068" s="169"/>
      <c r="D1068" s="179"/>
      <c r="E1068" s="169"/>
      <c r="F1068" s="180"/>
      <c r="G1068" s="169" t="str">
        <f t="shared" si="22"/>
        <v/>
      </c>
      <c r="H1068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68" s="169">
        <f>IF(Tabuľka1[[#This Row],[Stĺpec7]]="chyba",1,0)</f>
        <v>0</v>
      </c>
    </row>
    <row r="1069" spans="1:9" x14ac:dyDescent="0.25">
      <c r="A1069" s="178"/>
      <c r="B1069" s="169"/>
      <c r="C1069" s="169"/>
      <c r="D1069" s="179"/>
      <c r="E1069" s="169"/>
      <c r="F1069" s="180"/>
      <c r="G1069" s="169" t="str">
        <f t="shared" si="22"/>
        <v/>
      </c>
      <c r="H1069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69" s="169">
        <f>IF(Tabuľka1[[#This Row],[Stĺpec7]]="chyba",1,0)</f>
        <v>0</v>
      </c>
    </row>
    <row r="1070" spans="1:9" x14ac:dyDescent="0.25">
      <c r="A1070" s="178"/>
      <c r="B1070" s="169"/>
      <c r="C1070" s="169"/>
      <c r="D1070" s="179"/>
      <c r="E1070" s="169"/>
      <c r="F1070" s="180"/>
      <c r="G1070" s="169" t="str">
        <f t="shared" si="22"/>
        <v/>
      </c>
      <c r="H1070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70" s="169">
        <f>IF(Tabuľka1[[#This Row],[Stĺpec7]]="chyba",1,0)</f>
        <v>0</v>
      </c>
    </row>
    <row r="1071" spans="1:9" x14ac:dyDescent="0.25">
      <c r="A1071" s="178"/>
      <c r="B1071" s="169"/>
      <c r="C1071" s="169"/>
      <c r="D1071" s="179"/>
      <c r="E1071" s="169"/>
      <c r="F1071" s="180"/>
      <c r="G1071" s="169" t="str">
        <f t="shared" si="22"/>
        <v/>
      </c>
      <c r="H1071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71" s="169">
        <f>IF(Tabuľka1[[#This Row],[Stĺpec7]]="chyba",1,0)</f>
        <v>0</v>
      </c>
    </row>
    <row r="1072" spans="1:9" x14ac:dyDescent="0.25">
      <c r="A1072" s="178"/>
      <c r="B1072" s="169"/>
      <c r="C1072" s="169"/>
      <c r="D1072" s="179"/>
      <c r="E1072" s="169"/>
      <c r="F1072" s="180"/>
      <c r="G1072" s="169" t="str">
        <f t="shared" si="22"/>
        <v/>
      </c>
      <c r="H1072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72" s="169">
        <f>IF(Tabuľka1[[#This Row],[Stĺpec7]]="chyba",1,0)</f>
        <v>0</v>
      </c>
    </row>
    <row r="1073" spans="1:9" x14ac:dyDescent="0.25">
      <c r="A1073" s="178"/>
      <c r="B1073" s="169"/>
      <c r="C1073" s="169"/>
      <c r="D1073" s="179"/>
      <c r="E1073" s="169"/>
      <c r="F1073" s="180"/>
      <c r="G1073" s="169" t="str">
        <f t="shared" si="22"/>
        <v/>
      </c>
      <c r="H1073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73" s="169">
        <f>IF(Tabuľka1[[#This Row],[Stĺpec7]]="chyba",1,0)</f>
        <v>0</v>
      </c>
    </row>
    <row r="1074" spans="1:9" x14ac:dyDescent="0.25">
      <c r="A1074" s="178"/>
      <c r="B1074" s="169"/>
      <c r="C1074" s="169"/>
      <c r="D1074" s="179"/>
      <c r="E1074" s="169"/>
      <c r="F1074" s="180"/>
      <c r="G1074" s="169" t="str">
        <f t="shared" si="22"/>
        <v/>
      </c>
      <c r="H1074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74" s="169">
        <f>IF(Tabuľka1[[#This Row],[Stĺpec7]]="chyba",1,0)</f>
        <v>0</v>
      </c>
    </row>
    <row r="1075" spans="1:9" x14ac:dyDescent="0.25">
      <c r="A1075" s="178"/>
      <c r="B1075" s="169"/>
      <c r="C1075" s="169"/>
      <c r="D1075" s="179"/>
      <c r="E1075" s="169"/>
      <c r="F1075" s="180"/>
      <c r="G1075" s="169" t="str">
        <f t="shared" si="22"/>
        <v/>
      </c>
      <c r="H1075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75" s="169">
        <f>IF(Tabuľka1[[#This Row],[Stĺpec7]]="chyba",1,0)</f>
        <v>0</v>
      </c>
    </row>
    <row r="1076" spans="1:9" x14ac:dyDescent="0.25">
      <c r="A1076" s="178"/>
      <c r="B1076" s="169"/>
      <c r="C1076" s="169"/>
      <c r="D1076" s="179"/>
      <c r="E1076" s="169"/>
      <c r="F1076" s="180"/>
      <c r="G1076" s="169" t="str">
        <f t="shared" si="22"/>
        <v/>
      </c>
      <c r="H1076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76" s="169">
        <f>IF(Tabuľka1[[#This Row],[Stĺpec7]]="chyba",1,0)</f>
        <v>0</v>
      </c>
    </row>
    <row r="1077" spans="1:9" x14ac:dyDescent="0.25">
      <c r="A1077" s="178"/>
      <c r="B1077" s="169"/>
      <c r="C1077" s="169"/>
      <c r="D1077" s="179"/>
      <c r="E1077" s="169"/>
      <c r="F1077" s="180"/>
      <c r="G1077" s="169" t="str">
        <f t="shared" si="22"/>
        <v/>
      </c>
      <c r="H107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77" s="169">
        <f>IF(Tabuľka1[[#This Row],[Stĺpec7]]="chyba",1,0)</f>
        <v>0</v>
      </c>
    </row>
    <row r="1078" spans="1:9" x14ac:dyDescent="0.25">
      <c r="A1078" s="178"/>
      <c r="B1078" s="169"/>
      <c r="C1078" s="169"/>
      <c r="D1078" s="179"/>
      <c r="E1078" s="169"/>
      <c r="F1078" s="180"/>
      <c r="G1078" s="169" t="str">
        <f t="shared" si="22"/>
        <v/>
      </c>
      <c r="H1078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78" s="169">
        <f>IF(Tabuľka1[[#This Row],[Stĺpec7]]="chyba",1,0)</f>
        <v>0</v>
      </c>
    </row>
    <row r="1079" spans="1:9" x14ac:dyDescent="0.25">
      <c r="A1079" s="178"/>
      <c r="B1079" s="169"/>
      <c r="C1079" s="169"/>
      <c r="D1079" s="179"/>
      <c r="E1079" s="169"/>
      <c r="F1079" s="180"/>
      <c r="G1079" s="169" t="str">
        <f t="shared" si="22"/>
        <v/>
      </c>
      <c r="H1079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79" s="169">
        <f>IF(Tabuľka1[[#This Row],[Stĺpec7]]="chyba",1,0)</f>
        <v>0</v>
      </c>
    </row>
    <row r="1080" spans="1:9" x14ac:dyDescent="0.25">
      <c r="A1080" s="178"/>
      <c r="B1080" s="169"/>
      <c r="C1080" s="169"/>
      <c r="D1080" s="179"/>
      <c r="E1080" s="169"/>
      <c r="F1080" s="180"/>
      <c r="G1080" s="169" t="str">
        <f t="shared" si="22"/>
        <v/>
      </c>
      <c r="H1080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80" s="169">
        <f>IF(Tabuľka1[[#This Row],[Stĺpec7]]="chyba",1,0)</f>
        <v>0</v>
      </c>
    </row>
    <row r="1081" spans="1:9" x14ac:dyDescent="0.25">
      <c r="A1081" s="178"/>
      <c r="B1081" s="169"/>
      <c r="C1081" s="169"/>
      <c r="D1081" s="179"/>
      <c r="E1081" s="169"/>
      <c r="F1081" s="180"/>
      <c r="G1081" s="169" t="str">
        <f t="shared" si="22"/>
        <v/>
      </c>
      <c r="H1081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81" s="169">
        <f>IF(Tabuľka1[[#This Row],[Stĺpec7]]="chyba",1,0)</f>
        <v>0</v>
      </c>
    </row>
    <row r="1082" spans="1:9" x14ac:dyDescent="0.25">
      <c r="A1082" s="178"/>
      <c r="B1082" s="169"/>
      <c r="C1082" s="169"/>
      <c r="D1082" s="179"/>
      <c r="E1082" s="169"/>
      <c r="F1082" s="180"/>
      <c r="G1082" s="169" t="str">
        <f t="shared" si="22"/>
        <v/>
      </c>
      <c r="H1082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82" s="169">
        <f>IF(Tabuľka1[[#This Row],[Stĺpec7]]="chyba",1,0)</f>
        <v>0</v>
      </c>
    </row>
    <row r="1083" spans="1:9" x14ac:dyDescent="0.25">
      <c r="A1083" s="178"/>
      <c r="B1083" s="169"/>
      <c r="C1083" s="169"/>
      <c r="D1083" s="179"/>
      <c r="E1083" s="169"/>
      <c r="F1083" s="180"/>
      <c r="G1083" s="169" t="str">
        <f t="shared" si="22"/>
        <v/>
      </c>
      <c r="H1083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83" s="169">
        <f>IF(Tabuľka1[[#This Row],[Stĺpec7]]="chyba",1,0)</f>
        <v>0</v>
      </c>
    </row>
    <row r="1084" spans="1:9" x14ac:dyDescent="0.25">
      <c r="A1084" s="178"/>
      <c r="B1084" s="169"/>
      <c r="C1084" s="169"/>
      <c r="D1084" s="179"/>
      <c r="E1084" s="169"/>
      <c r="F1084" s="180"/>
      <c r="G1084" s="169" t="str">
        <f t="shared" si="22"/>
        <v/>
      </c>
      <c r="H1084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84" s="169">
        <f>IF(Tabuľka1[[#This Row],[Stĺpec7]]="chyba",1,0)</f>
        <v>0</v>
      </c>
    </row>
    <row r="1085" spans="1:9" x14ac:dyDescent="0.25">
      <c r="A1085" s="178"/>
      <c r="B1085" s="169"/>
      <c r="C1085" s="169"/>
      <c r="D1085" s="179"/>
      <c r="E1085" s="169"/>
      <c r="F1085" s="180"/>
      <c r="G1085" s="169" t="str">
        <f t="shared" si="22"/>
        <v/>
      </c>
      <c r="H1085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85" s="169">
        <f>IF(Tabuľka1[[#This Row],[Stĺpec7]]="chyba",1,0)</f>
        <v>0</v>
      </c>
    </row>
    <row r="1086" spans="1:9" x14ac:dyDescent="0.25">
      <c r="A1086" s="178"/>
      <c r="B1086" s="169"/>
      <c r="C1086" s="169"/>
      <c r="D1086" s="179"/>
      <c r="E1086" s="169"/>
      <c r="F1086" s="180"/>
      <c r="G1086" s="169" t="str">
        <f t="shared" si="22"/>
        <v/>
      </c>
      <c r="H1086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86" s="169">
        <f>IF(Tabuľka1[[#This Row],[Stĺpec7]]="chyba",1,0)</f>
        <v>0</v>
      </c>
    </row>
    <row r="1087" spans="1:9" x14ac:dyDescent="0.25">
      <c r="A1087" s="178"/>
      <c r="B1087" s="169"/>
      <c r="C1087" s="169"/>
      <c r="D1087" s="179"/>
      <c r="E1087" s="169"/>
      <c r="F1087" s="180"/>
      <c r="G1087" s="169" t="str">
        <f t="shared" si="22"/>
        <v/>
      </c>
      <c r="H108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87" s="169">
        <f>IF(Tabuľka1[[#This Row],[Stĺpec7]]="chyba",1,0)</f>
        <v>0</v>
      </c>
    </row>
    <row r="1088" spans="1:9" x14ac:dyDescent="0.25">
      <c r="A1088" s="178"/>
      <c r="B1088" s="169"/>
      <c r="C1088" s="169"/>
      <c r="D1088" s="179"/>
      <c r="E1088" s="169"/>
      <c r="F1088" s="180"/>
      <c r="G1088" s="169" t="str">
        <f t="shared" si="22"/>
        <v/>
      </c>
      <c r="H1088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88" s="169">
        <f>IF(Tabuľka1[[#This Row],[Stĺpec7]]="chyba",1,0)</f>
        <v>0</v>
      </c>
    </row>
    <row r="1089" spans="1:9" x14ac:dyDescent="0.25">
      <c r="A1089" s="178"/>
      <c r="B1089" s="169"/>
      <c r="C1089" s="169"/>
      <c r="D1089" s="179"/>
      <c r="E1089" s="169"/>
      <c r="F1089" s="180"/>
      <c r="G1089" s="169" t="str">
        <f t="shared" si="22"/>
        <v/>
      </c>
      <c r="H1089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89" s="169">
        <f>IF(Tabuľka1[[#This Row],[Stĺpec7]]="chyba",1,0)</f>
        <v>0</v>
      </c>
    </row>
    <row r="1090" spans="1:9" x14ac:dyDescent="0.25">
      <c r="A1090" s="178"/>
      <c r="B1090" s="169"/>
      <c r="C1090" s="169"/>
      <c r="D1090" s="179"/>
      <c r="E1090" s="169"/>
      <c r="F1090" s="180"/>
      <c r="G1090" s="169" t="str">
        <f t="shared" si="22"/>
        <v/>
      </c>
      <c r="H1090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90" s="169">
        <f>IF(Tabuľka1[[#This Row],[Stĺpec7]]="chyba",1,0)</f>
        <v>0</v>
      </c>
    </row>
    <row r="1091" spans="1:9" x14ac:dyDescent="0.25">
      <c r="A1091" s="178"/>
      <c r="B1091" s="169"/>
      <c r="C1091" s="169"/>
      <c r="D1091" s="179"/>
      <c r="E1091" s="169"/>
      <c r="F1091" s="180"/>
      <c r="G1091" s="169" t="str">
        <f t="shared" si="22"/>
        <v/>
      </c>
      <c r="H1091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91" s="169">
        <f>IF(Tabuľka1[[#This Row],[Stĺpec7]]="chyba",1,0)</f>
        <v>0</v>
      </c>
    </row>
    <row r="1092" spans="1:9" x14ac:dyDescent="0.25">
      <c r="A1092" s="178"/>
      <c r="B1092" s="169"/>
      <c r="C1092" s="169"/>
      <c r="D1092" s="179"/>
      <c r="E1092" s="169"/>
      <c r="F1092" s="180"/>
      <c r="G1092" s="169" t="str">
        <f t="shared" si="22"/>
        <v/>
      </c>
      <c r="H1092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92" s="169">
        <f>IF(Tabuľka1[[#This Row],[Stĺpec7]]="chyba",1,0)</f>
        <v>0</v>
      </c>
    </row>
    <row r="1093" spans="1:9" x14ac:dyDescent="0.25">
      <c r="A1093" s="178"/>
      <c r="B1093" s="169"/>
      <c r="C1093" s="169"/>
      <c r="D1093" s="179"/>
      <c r="E1093" s="169"/>
      <c r="F1093" s="180"/>
      <c r="G1093" s="169" t="str">
        <f t="shared" si="22"/>
        <v/>
      </c>
      <c r="H1093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93" s="169">
        <f>IF(Tabuľka1[[#This Row],[Stĺpec7]]="chyba",1,0)</f>
        <v>0</v>
      </c>
    </row>
    <row r="1094" spans="1:9" x14ac:dyDescent="0.25">
      <c r="A1094" s="178"/>
      <c r="B1094" s="169"/>
      <c r="C1094" s="169"/>
      <c r="D1094" s="179"/>
      <c r="E1094" s="169"/>
      <c r="F1094" s="180"/>
      <c r="G1094" s="169" t="str">
        <f t="shared" si="22"/>
        <v/>
      </c>
      <c r="H1094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94" s="169">
        <f>IF(Tabuľka1[[#This Row],[Stĺpec7]]="chyba",1,0)</f>
        <v>0</v>
      </c>
    </row>
    <row r="1095" spans="1:9" x14ac:dyDescent="0.25">
      <c r="A1095" s="178"/>
      <c r="B1095" s="169"/>
      <c r="C1095" s="169"/>
      <c r="D1095" s="179"/>
      <c r="E1095" s="169"/>
      <c r="F1095" s="180"/>
      <c r="G1095" s="169" t="str">
        <f t="shared" si="22"/>
        <v/>
      </c>
      <c r="H1095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95" s="169">
        <f>IF(Tabuľka1[[#This Row],[Stĺpec7]]="chyba",1,0)</f>
        <v>0</v>
      </c>
    </row>
    <row r="1096" spans="1:9" x14ac:dyDescent="0.25">
      <c r="A1096" s="178"/>
      <c r="B1096" s="169"/>
      <c r="C1096" s="169"/>
      <c r="D1096" s="179"/>
      <c r="E1096" s="169"/>
      <c r="F1096" s="180"/>
      <c r="G1096" s="169" t="str">
        <f t="shared" si="22"/>
        <v/>
      </c>
      <c r="H1096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96" s="169">
        <f>IF(Tabuľka1[[#This Row],[Stĺpec7]]="chyba",1,0)</f>
        <v>0</v>
      </c>
    </row>
    <row r="1097" spans="1:9" x14ac:dyDescent="0.25">
      <c r="A1097" s="178"/>
      <c r="B1097" s="169"/>
      <c r="C1097" s="169"/>
      <c r="D1097" s="179"/>
      <c r="E1097" s="169"/>
      <c r="F1097" s="180"/>
      <c r="G1097" s="169" t="str">
        <f t="shared" si="22"/>
        <v/>
      </c>
      <c r="H109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97" s="169">
        <f>IF(Tabuľka1[[#This Row],[Stĺpec7]]="chyba",1,0)</f>
        <v>0</v>
      </c>
    </row>
    <row r="1098" spans="1:9" x14ac:dyDescent="0.25">
      <c r="A1098" s="178"/>
      <c r="B1098" s="169"/>
      <c r="C1098" s="169"/>
      <c r="D1098" s="179"/>
      <c r="E1098" s="169"/>
      <c r="F1098" s="180"/>
      <c r="G1098" s="169" t="str">
        <f t="shared" si="22"/>
        <v/>
      </c>
      <c r="H1098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98" s="169">
        <f>IF(Tabuľka1[[#This Row],[Stĺpec7]]="chyba",1,0)</f>
        <v>0</v>
      </c>
    </row>
    <row r="1099" spans="1:9" x14ac:dyDescent="0.25">
      <c r="A1099" s="178"/>
      <c r="B1099" s="169"/>
      <c r="C1099" s="169"/>
      <c r="D1099" s="179"/>
      <c r="E1099" s="169"/>
      <c r="F1099" s="180"/>
      <c r="G1099" s="169" t="str">
        <f t="shared" si="22"/>
        <v/>
      </c>
      <c r="H1099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99" s="169">
        <f>IF(Tabuľka1[[#This Row],[Stĺpec7]]="chyba",1,0)</f>
        <v>0</v>
      </c>
    </row>
    <row r="1100" spans="1:9" x14ac:dyDescent="0.25">
      <c r="A1100" s="178"/>
      <c r="B1100" s="169"/>
      <c r="C1100" s="169"/>
      <c r="D1100" s="179"/>
      <c r="E1100" s="169"/>
      <c r="F1100" s="180"/>
      <c r="G1100" s="169" t="str">
        <f t="shared" si="22"/>
        <v/>
      </c>
      <c r="H1100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00" s="169">
        <f>IF(Tabuľka1[[#This Row],[Stĺpec7]]="chyba",1,0)</f>
        <v>0</v>
      </c>
    </row>
    <row r="1101" spans="1:9" x14ac:dyDescent="0.25">
      <c r="A1101" s="178"/>
      <c r="B1101" s="169"/>
      <c r="C1101" s="169"/>
      <c r="D1101" s="179"/>
      <c r="E1101" s="169"/>
      <c r="F1101" s="180"/>
      <c r="G1101" s="169" t="str">
        <f t="shared" si="22"/>
        <v/>
      </c>
      <c r="H1101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01" s="169">
        <f>IF(Tabuľka1[[#This Row],[Stĺpec7]]="chyba",1,0)</f>
        <v>0</v>
      </c>
    </row>
    <row r="1102" spans="1:9" x14ac:dyDescent="0.25">
      <c r="A1102" s="178"/>
      <c r="B1102" s="169"/>
      <c r="C1102" s="169"/>
      <c r="D1102" s="179"/>
      <c r="E1102" s="169"/>
      <c r="F1102" s="180"/>
      <c r="G1102" s="169" t="str">
        <f t="shared" si="22"/>
        <v/>
      </c>
      <c r="H1102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02" s="169">
        <f>IF(Tabuľka1[[#This Row],[Stĺpec7]]="chyba",1,0)</f>
        <v>0</v>
      </c>
    </row>
    <row r="1103" spans="1:9" x14ac:dyDescent="0.25">
      <c r="A1103" s="178"/>
      <c r="B1103" s="169"/>
      <c r="C1103" s="169"/>
      <c r="D1103" s="179"/>
      <c r="E1103" s="169"/>
      <c r="F1103" s="180"/>
      <c r="G1103" s="169" t="str">
        <f t="shared" si="22"/>
        <v/>
      </c>
      <c r="H1103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03" s="169">
        <f>IF(Tabuľka1[[#This Row],[Stĺpec7]]="chyba",1,0)</f>
        <v>0</v>
      </c>
    </row>
    <row r="1104" spans="1:9" x14ac:dyDescent="0.25">
      <c r="A1104" s="178"/>
      <c r="B1104" s="169"/>
      <c r="C1104" s="169"/>
      <c r="D1104" s="179"/>
      <c r="E1104" s="169"/>
      <c r="F1104" s="180"/>
      <c r="G1104" s="169" t="str">
        <f t="shared" si="22"/>
        <v/>
      </c>
      <c r="H1104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04" s="169">
        <f>IF(Tabuľka1[[#This Row],[Stĺpec7]]="chyba",1,0)</f>
        <v>0</v>
      </c>
    </row>
    <row r="1105" spans="1:9" x14ac:dyDescent="0.25">
      <c r="A1105" s="178"/>
      <c r="B1105" s="169"/>
      <c r="C1105" s="169"/>
      <c r="D1105" s="179"/>
      <c r="E1105" s="169"/>
      <c r="F1105" s="180"/>
      <c r="G1105" s="169" t="str">
        <f t="shared" si="22"/>
        <v/>
      </c>
      <c r="H1105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05" s="169">
        <f>IF(Tabuľka1[[#This Row],[Stĺpec7]]="chyba",1,0)</f>
        <v>0</v>
      </c>
    </row>
    <row r="1106" spans="1:9" x14ac:dyDescent="0.25">
      <c r="A1106" s="178"/>
      <c r="B1106" s="169"/>
      <c r="C1106" s="169"/>
      <c r="D1106" s="179"/>
      <c r="E1106" s="169"/>
      <c r="F1106" s="180"/>
      <c r="G1106" s="169" t="str">
        <f t="shared" si="22"/>
        <v/>
      </c>
      <c r="H1106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06" s="169">
        <f>IF(Tabuľka1[[#This Row],[Stĺpec7]]="chyba",1,0)</f>
        <v>0</v>
      </c>
    </row>
    <row r="1107" spans="1:9" x14ac:dyDescent="0.25">
      <c r="A1107" s="178"/>
      <c r="B1107" s="169"/>
      <c r="C1107" s="169"/>
      <c r="D1107" s="179"/>
      <c r="E1107" s="169"/>
      <c r="F1107" s="180"/>
      <c r="G1107" s="169" t="str">
        <f t="shared" si="22"/>
        <v/>
      </c>
      <c r="H110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07" s="169">
        <f>IF(Tabuľka1[[#This Row],[Stĺpec7]]="chyba",1,0)</f>
        <v>0</v>
      </c>
    </row>
    <row r="1108" spans="1:9" x14ac:dyDescent="0.25">
      <c r="A1108" s="178"/>
      <c r="B1108" s="169"/>
      <c r="C1108" s="169"/>
      <c r="D1108" s="179"/>
      <c r="E1108" s="169"/>
      <c r="F1108" s="180"/>
      <c r="G1108" s="169" t="str">
        <f t="shared" si="22"/>
        <v/>
      </c>
      <c r="H1108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08" s="169">
        <f>IF(Tabuľka1[[#This Row],[Stĺpec7]]="chyba",1,0)</f>
        <v>0</v>
      </c>
    </row>
    <row r="1109" spans="1:9" x14ac:dyDescent="0.25">
      <c r="A1109" s="178"/>
      <c r="B1109" s="169"/>
      <c r="C1109" s="169"/>
      <c r="D1109" s="179"/>
      <c r="E1109" s="169"/>
      <c r="F1109" s="180"/>
      <c r="G1109" s="169" t="str">
        <f t="shared" si="22"/>
        <v/>
      </c>
      <c r="H1109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09" s="169">
        <f>IF(Tabuľka1[[#This Row],[Stĺpec7]]="chyba",1,0)</f>
        <v>0</v>
      </c>
    </row>
    <row r="1110" spans="1:9" x14ac:dyDescent="0.25">
      <c r="A1110" s="178"/>
      <c r="B1110" s="169"/>
      <c r="C1110" s="169"/>
      <c r="D1110" s="179"/>
      <c r="E1110" s="169"/>
      <c r="F1110" s="180"/>
      <c r="G1110" s="169" t="str">
        <f t="shared" si="22"/>
        <v/>
      </c>
      <c r="H1110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10" s="169">
        <f>IF(Tabuľka1[[#This Row],[Stĺpec7]]="chyba",1,0)</f>
        <v>0</v>
      </c>
    </row>
    <row r="1111" spans="1:9" x14ac:dyDescent="0.25">
      <c r="A1111" s="178"/>
      <c r="B1111" s="169"/>
      <c r="C1111" s="169"/>
      <c r="D1111" s="179"/>
      <c r="E1111" s="169"/>
      <c r="F1111" s="180"/>
      <c r="G1111" s="169" t="str">
        <f t="shared" si="22"/>
        <v/>
      </c>
      <c r="H1111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11" s="169">
        <f>IF(Tabuľka1[[#This Row],[Stĺpec7]]="chyba",1,0)</f>
        <v>0</v>
      </c>
    </row>
    <row r="1112" spans="1:9" x14ac:dyDescent="0.25">
      <c r="A1112" s="178"/>
      <c r="B1112" s="169"/>
      <c r="C1112" s="169"/>
      <c r="D1112" s="179"/>
      <c r="E1112" s="169"/>
      <c r="F1112" s="180"/>
      <c r="G1112" s="169" t="str">
        <f t="shared" si="22"/>
        <v/>
      </c>
      <c r="H1112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12" s="169">
        <f>IF(Tabuľka1[[#This Row],[Stĺpec7]]="chyba",1,0)</f>
        <v>0</v>
      </c>
    </row>
    <row r="1113" spans="1:9" x14ac:dyDescent="0.25">
      <c r="A1113" s="178"/>
      <c r="B1113" s="169"/>
      <c r="C1113" s="169"/>
      <c r="D1113" s="179"/>
      <c r="E1113" s="169"/>
      <c r="F1113" s="180"/>
      <c r="G1113" s="169" t="str">
        <f t="shared" si="22"/>
        <v/>
      </c>
      <c r="H1113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13" s="169">
        <f>IF(Tabuľka1[[#This Row],[Stĺpec7]]="chyba",1,0)</f>
        <v>0</v>
      </c>
    </row>
    <row r="1114" spans="1:9" x14ac:dyDescent="0.25">
      <c r="A1114" s="178"/>
      <c r="B1114" s="169"/>
      <c r="C1114" s="169"/>
      <c r="D1114" s="179"/>
      <c r="E1114" s="169"/>
      <c r="F1114" s="180"/>
      <c r="G1114" s="169" t="str">
        <f t="shared" si="22"/>
        <v/>
      </c>
      <c r="H1114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14" s="169">
        <f>IF(Tabuľka1[[#This Row],[Stĺpec7]]="chyba",1,0)</f>
        <v>0</v>
      </c>
    </row>
    <row r="1115" spans="1:9" x14ac:dyDescent="0.25">
      <c r="A1115" s="178"/>
      <c r="B1115" s="169"/>
      <c r="C1115" s="169"/>
      <c r="D1115" s="179"/>
      <c r="E1115" s="169"/>
      <c r="F1115" s="180"/>
      <c r="G1115" s="169" t="str">
        <f t="shared" si="22"/>
        <v/>
      </c>
      <c r="H1115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15" s="169">
        <f>IF(Tabuľka1[[#This Row],[Stĺpec7]]="chyba",1,0)</f>
        <v>0</v>
      </c>
    </row>
    <row r="1116" spans="1:9" x14ac:dyDescent="0.25">
      <c r="A1116" s="178"/>
      <c r="B1116" s="169"/>
      <c r="C1116" s="169"/>
      <c r="D1116" s="179"/>
      <c r="E1116" s="169"/>
      <c r="F1116" s="180"/>
      <c r="G1116" s="169" t="str">
        <f t="shared" si="22"/>
        <v/>
      </c>
      <c r="H1116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16" s="169">
        <f>IF(Tabuľka1[[#This Row],[Stĺpec7]]="chyba",1,0)</f>
        <v>0</v>
      </c>
    </row>
    <row r="1117" spans="1:9" x14ac:dyDescent="0.25">
      <c r="A1117" s="178"/>
      <c r="B1117" s="169"/>
      <c r="C1117" s="169"/>
      <c r="D1117" s="179"/>
      <c r="E1117" s="169"/>
      <c r="F1117" s="180"/>
      <c r="G1117" s="169" t="str">
        <f t="shared" si="22"/>
        <v/>
      </c>
      <c r="H111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17" s="169">
        <f>IF(Tabuľka1[[#This Row],[Stĺpec7]]="chyba",1,0)</f>
        <v>0</v>
      </c>
    </row>
    <row r="1118" spans="1:9" x14ac:dyDescent="0.25">
      <c r="A1118" s="178"/>
      <c r="B1118" s="169"/>
      <c r="C1118" s="169"/>
      <c r="D1118" s="179"/>
      <c r="E1118" s="169"/>
      <c r="F1118" s="180"/>
      <c r="G1118" s="169" t="str">
        <f t="shared" si="22"/>
        <v/>
      </c>
      <c r="H1118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18" s="169">
        <f>IF(Tabuľka1[[#This Row],[Stĺpec7]]="chyba",1,0)</f>
        <v>0</v>
      </c>
    </row>
    <row r="1119" spans="1:9" x14ac:dyDescent="0.25">
      <c r="A1119" s="178"/>
      <c r="B1119" s="169"/>
      <c r="C1119" s="169"/>
      <c r="D1119" s="179"/>
      <c r="E1119" s="169"/>
      <c r="F1119" s="180"/>
      <c r="G1119" s="169" t="str">
        <f t="shared" si="22"/>
        <v/>
      </c>
      <c r="H1119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19" s="169">
        <f>IF(Tabuľka1[[#This Row],[Stĺpec7]]="chyba",1,0)</f>
        <v>0</v>
      </c>
    </row>
    <row r="1120" spans="1:9" x14ac:dyDescent="0.25">
      <c r="A1120" s="178"/>
      <c r="B1120" s="169"/>
      <c r="C1120" s="169"/>
      <c r="D1120" s="179"/>
      <c r="E1120" s="169"/>
      <c r="F1120" s="180"/>
      <c r="G1120" s="169" t="str">
        <f t="shared" si="22"/>
        <v/>
      </c>
      <c r="H1120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20" s="169">
        <f>IF(Tabuľka1[[#This Row],[Stĺpec7]]="chyba",1,0)</f>
        <v>0</v>
      </c>
    </row>
    <row r="1121" spans="1:9" x14ac:dyDescent="0.25">
      <c r="A1121" s="178"/>
      <c r="B1121" s="169"/>
      <c r="C1121" s="169"/>
      <c r="D1121" s="179"/>
      <c r="E1121" s="169"/>
      <c r="F1121" s="180"/>
      <c r="G1121" s="169" t="str">
        <f t="shared" si="22"/>
        <v/>
      </c>
      <c r="H1121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21" s="169">
        <f>IF(Tabuľka1[[#This Row],[Stĺpec7]]="chyba",1,0)</f>
        <v>0</v>
      </c>
    </row>
    <row r="1122" spans="1:9" x14ac:dyDescent="0.25">
      <c r="A1122" s="178"/>
      <c r="B1122" s="169"/>
      <c r="C1122" s="169"/>
      <c r="D1122" s="179"/>
      <c r="E1122" s="169"/>
      <c r="F1122" s="180"/>
      <c r="G1122" s="169" t="str">
        <f t="shared" si="22"/>
        <v/>
      </c>
      <c r="H1122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22" s="169">
        <f>IF(Tabuľka1[[#This Row],[Stĺpec7]]="chyba",1,0)</f>
        <v>0</v>
      </c>
    </row>
    <row r="1123" spans="1:9" x14ac:dyDescent="0.25">
      <c r="A1123" s="178"/>
      <c r="B1123" s="169"/>
      <c r="C1123" s="169"/>
      <c r="D1123" s="179"/>
      <c r="E1123" s="169"/>
      <c r="F1123" s="180"/>
      <c r="G1123" s="169" t="str">
        <f t="shared" ref="G1123:G1186" si="23">IF($B$7=$N$37,"vyroba",IF($B$7=$N$38,"sluzby",IF($B$7=$N$39,"kombinacia","")))</f>
        <v/>
      </c>
      <c r="H1123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23" s="169">
        <f>IF(Tabuľka1[[#This Row],[Stĺpec7]]="chyba",1,0)</f>
        <v>0</v>
      </c>
    </row>
    <row r="1124" spans="1:9" x14ac:dyDescent="0.25">
      <c r="A1124" s="178"/>
      <c r="B1124" s="169"/>
      <c r="C1124" s="169"/>
      <c r="D1124" s="179"/>
      <c r="E1124" s="169"/>
      <c r="F1124" s="180"/>
      <c r="G1124" s="169" t="str">
        <f t="shared" si="23"/>
        <v/>
      </c>
      <c r="H1124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24" s="169">
        <f>IF(Tabuľka1[[#This Row],[Stĺpec7]]="chyba",1,0)</f>
        <v>0</v>
      </c>
    </row>
    <row r="1125" spans="1:9" x14ac:dyDescent="0.25">
      <c r="A1125" s="178"/>
      <c r="B1125" s="169"/>
      <c r="C1125" s="169"/>
      <c r="D1125" s="179"/>
      <c r="E1125" s="169"/>
      <c r="F1125" s="180"/>
      <c r="G1125" s="169" t="str">
        <f t="shared" si="23"/>
        <v/>
      </c>
      <c r="H1125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25" s="169">
        <f>IF(Tabuľka1[[#This Row],[Stĺpec7]]="chyba",1,0)</f>
        <v>0</v>
      </c>
    </row>
    <row r="1126" spans="1:9" x14ac:dyDescent="0.25">
      <c r="A1126" s="178"/>
      <c r="B1126" s="169"/>
      <c r="C1126" s="169"/>
      <c r="D1126" s="179"/>
      <c r="E1126" s="169"/>
      <c r="F1126" s="180"/>
      <c r="G1126" s="169" t="str">
        <f t="shared" si="23"/>
        <v/>
      </c>
      <c r="H1126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26" s="169">
        <f>IF(Tabuľka1[[#This Row],[Stĺpec7]]="chyba",1,0)</f>
        <v>0</v>
      </c>
    </row>
    <row r="1127" spans="1:9" x14ac:dyDescent="0.25">
      <c r="A1127" s="178"/>
      <c r="B1127" s="169"/>
      <c r="C1127" s="169"/>
      <c r="D1127" s="179"/>
      <c r="E1127" s="169"/>
      <c r="F1127" s="180"/>
      <c r="G1127" s="169" t="str">
        <f t="shared" si="23"/>
        <v/>
      </c>
      <c r="H112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27" s="169">
        <f>IF(Tabuľka1[[#This Row],[Stĺpec7]]="chyba",1,0)</f>
        <v>0</v>
      </c>
    </row>
    <row r="1128" spans="1:9" x14ac:dyDescent="0.25">
      <c r="A1128" s="178"/>
      <c r="B1128" s="169"/>
      <c r="C1128" s="169"/>
      <c r="D1128" s="179"/>
      <c r="E1128" s="169"/>
      <c r="F1128" s="180"/>
      <c r="G1128" s="169" t="str">
        <f t="shared" si="23"/>
        <v/>
      </c>
      <c r="H1128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28" s="169">
        <f>IF(Tabuľka1[[#This Row],[Stĺpec7]]="chyba",1,0)</f>
        <v>0</v>
      </c>
    </row>
    <row r="1129" spans="1:9" x14ac:dyDescent="0.25">
      <c r="A1129" s="178"/>
      <c r="B1129" s="169"/>
      <c r="C1129" s="169"/>
      <c r="D1129" s="179"/>
      <c r="E1129" s="169"/>
      <c r="F1129" s="180"/>
      <c r="G1129" s="169" t="str">
        <f t="shared" si="23"/>
        <v/>
      </c>
      <c r="H1129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29" s="169">
        <f>IF(Tabuľka1[[#This Row],[Stĺpec7]]="chyba",1,0)</f>
        <v>0</v>
      </c>
    </row>
    <row r="1130" spans="1:9" x14ac:dyDescent="0.25">
      <c r="A1130" s="178"/>
      <c r="B1130" s="169"/>
      <c r="C1130" s="169"/>
      <c r="D1130" s="179"/>
      <c r="E1130" s="169"/>
      <c r="F1130" s="180"/>
      <c r="G1130" s="169" t="str">
        <f t="shared" si="23"/>
        <v/>
      </c>
      <c r="H1130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30" s="169">
        <f>IF(Tabuľka1[[#This Row],[Stĺpec7]]="chyba",1,0)</f>
        <v>0</v>
      </c>
    </row>
    <row r="1131" spans="1:9" x14ac:dyDescent="0.25">
      <c r="A1131" s="178"/>
      <c r="B1131" s="169"/>
      <c r="C1131" s="169"/>
      <c r="D1131" s="179"/>
      <c r="E1131" s="169"/>
      <c r="F1131" s="180"/>
      <c r="G1131" s="169" t="str">
        <f t="shared" si="23"/>
        <v/>
      </c>
      <c r="H1131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31" s="169">
        <f>IF(Tabuľka1[[#This Row],[Stĺpec7]]="chyba",1,0)</f>
        <v>0</v>
      </c>
    </row>
    <row r="1132" spans="1:9" x14ac:dyDescent="0.25">
      <c r="A1132" s="178"/>
      <c r="B1132" s="169"/>
      <c r="C1132" s="169"/>
      <c r="D1132" s="179"/>
      <c r="E1132" s="169"/>
      <c r="F1132" s="180"/>
      <c r="G1132" s="169" t="str">
        <f t="shared" si="23"/>
        <v/>
      </c>
      <c r="H1132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32" s="169">
        <f>IF(Tabuľka1[[#This Row],[Stĺpec7]]="chyba",1,0)</f>
        <v>0</v>
      </c>
    </row>
    <row r="1133" spans="1:9" x14ac:dyDescent="0.25">
      <c r="A1133" s="178"/>
      <c r="B1133" s="169"/>
      <c r="C1133" s="169"/>
      <c r="D1133" s="179"/>
      <c r="E1133" s="169"/>
      <c r="F1133" s="180"/>
      <c r="G1133" s="169" t="str">
        <f t="shared" si="23"/>
        <v/>
      </c>
      <c r="H1133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33" s="169">
        <f>IF(Tabuľka1[[#This Row],[Stĺpec7]]="chyba",1,0)</f>
        <v>0</v>
      </c>
    </row>
    <row r="1134" spans="1:9" x14ac:dyDescent="0.25">
      <c r="A1134" s="178"/>
      <c r="B1134" s="169"/>
      <c r="C1134" s="169"/>
      <c r="D1134" s="179"/>
      <c r="E1134" s="169"/>
      <c r="F1134" s="180"/>
      <c r="G1134" s="169" t="str">
        <f t="shared" si="23"/>
        <v/>
      </c>
      <c r="H1134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34" s="169">
        <f>IF(Tabuľka1[[#This Row],[Stĺpec7]]="chyba",1,0)</f>
        <v>0</v>
      </c>
    </row>
    <row r="1135" spans="1:9" x14ac:dyDescent="0.25">
      <c r="A1135" s="178"/>
      <c r="B1135" s="169"/>
      <c r="C1135" s="169"/>
      <c r="D1135" s="179"/>
      <c r="E1135" s="169"/>
      <c r="F1135" s="180"/>
      <c r="G1135" s="169" t="str">
        <f t="shared" si="23"/>
        <v/>
      </c>
      <c r="H1135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35" s="169">
        <f>IF(Tabuľka1[[#This Row],[Stĺpec7]]="chyba",1,0)</f>
        <v>0</v>
      </c>
    </row>
    <row r="1136" spans="1:9" x14ac:dyDescent="0.25">
      <c r="A1136" s="178"/>
      <c r="B1136" s="169"/>
      <c r="C1136" s="169"/>
      <c r="D1136" s="179"/>
      <c r="E1136" s="169"/>
      <c r="F1136" s="180"/>
      <c r="G1136" s="169" t="str">
        <f t="shared" si="23"/>
        <v/>
      </c>
      <c r="H1136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36" s="169">
        <f>IF(Tabuľka1[[#This Row],[Stĺpec7]]="chyba",1,0)</f>
        <v>0</v>
      </c>
    </row>
    <row r="1137" spans="1:9" x14ac:dyDescent="0.25">
      <c r="A1137" s="178"/>
      <c r="B1137" s="169"/>
      <c r="C1137" s="169"/>
      <c r="D1137" s="179"/>
      <c r="E1137" s="169"/>
      <c r="F1137" s="180"/>
      <c r="G1137" s="169" t="str">
        <f t="shared" si="23"/>
        <v/>
      </c>
      <c r="H113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37" s="169">
        <f>IF(Tabuľka1[[#This Row],[Stĺpec7]]="chyba",1,0)</f>
        <v>0</v>
      </c>
    </row>
    <row r="1138" spans="1:9" x14ac:dyDescent="0.25">
      <c r="A1138" s="178"/>
      <c r="B1138" s="169"/>
      <c r="C1138" s="169"/>
      <c r="D1138" s="179"/>
      <c r="E1138" s="169"/>
      <c r="F1138" s="180"/>
      <c r="G1138" s="169" t="str">
        <f t="shared" si="23"/>
        <v/>
      </c>
      <c r="H1138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38" s="169">
        <f>IF(Tabuľka1[[#This Row],[Stĺpec7]]="chyba",1,0)</f>
        <v>0</v>
      </c>
    </row>
    <row r="1139" spans="1:9" x14ac:dyDescent="0.25">
      <c r="A1139" s="178"/>
      <c r="B1139" s="169"/>
      <c r="C1139" s="169"/>
      <c r="D1139" s="179"/>
      <c r="E1139" s="169"/>
      <c r="F1139" s="180"/>
      <c r="G1139" s="169" t="str">
        <f t="shared" si="23"/>
        <v/>
      </c>
      <c r="H1139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39" s="169">
        <f>IF(Tabuľka1[[#This Row],[Stĺpec7]]="chyba",1,0)</f>
        <v>0</v>
      </c>
    </row>
    <row r="1140" spans="1:9" x14ac:dyDescent="0.25">
      <c r="A1140" s="178"/>
      <c r="B1140" s="169"/>
      <c r="C1140" s="169"/>
      <c r="D1140" s="179"/>
      <c r="E1140" s="169"/>
      <c r="F1140" s="180"/>
      <c r="G1140" s="169" t="str">
        <f t="shared" si="23"/>
        <v/>
      </c>
      <c r="H1140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40" s="169">
        <f>IF(Tabuľka1[[#This Row],[Stĺpec7]]="chyba",1,0)</f>
        <v>0</v>
      </c>
    </row>
    <row r="1141" spans="1:9" x14ac:dyDescent="0.25">
      <c r="A1141" s="178"/>
      <c r="B1141" s="169"/>
      <c r="C1141" s="169"/>
      <c r="D1141" s="179"/>
      <c r="E1141" s="169"/>
      <c r="F1141" s="180"/>
      <c r="G1141" s="169" t="str">
        <f t="shared" si="23"/>
        <v/>
      </c>
      <c r="H1141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41" s="169">
        <f>IF(Tabuľka1[[#This Row],[Stĺpec7]]="chyba",1,0)</f>
        <v>0</v>
      </c>
    </row>
    <row r="1142" spans="1:9" x14ac:dyDescent="0.25">
      <c r="A1142" s="178"/>
      <c r="B1142" s="169"/>
      <c r="C1142" s="169"/>
      <c r="D1142" s="179"/>
      <c r="E1142" s="169"/>
      <c r="F1142" s="180"/>
      <c r="G1142" s="169" t="str">
        <f t="shared" si="23"/>
        <v/>
      </c>
      <c r="H1142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42" s="169">
        <f>IF(Tabuľka1[[#This Row],[Stĺpec7]]="chyba",1,0)</f>
        <v>0</v>
      </c>
    </row>
    <row r="1143" spans="1:9" x14ac:dyDescent="0.25">
      <c r="A1143" s="178"/>
      <c r="B1143" s="169"/>
      <c r="C1143" s="169"/>
      <c r="D1143" s="179"/>
      <c r="E1143" s="169"/>
      <c r="F1143" s="180"/>
      <c r="G1143" s="169" t="str">
        <f t="shared" si="23"/>
        <v/>
      </c>
      <c r="H1143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43" s="169">
        <f>IF(Tabuľka1[[#This Row],[Stĺpec7]]="chyba",1,0)</f>
        <v>0</v>
      </c>
    </row>
    <row r="1144" spans="1:9" x14ac:dyDescent="0.25">
      <c r="A1144" s="178"/>
      <c r="B1144" s="169"/>
      <c r="C1144" s="169"/>
      <c r="D1144" s="179"/>
      <c r="E1144" s="169"/>
      <c r="F1144" s="180"/>
      <c r="G1144" s="169" t="str">
        <f t="shared" si="23"/>
        <v/>
      </c>
      <c r="H1144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44" s="169">
        <f>IF(Tabuľka1[[#This Row],[Stĺpec7]]="chyba",1,0)</f>
        <v>0</v>
      </c>
    </row>
    <row r="1145" spans="1:9" x14ac:dyDescent="0.25">
      <c r="A1145" s="178"/>
      <c r="B1145" s="169"/>
      <c r="C1145" s="169"/>
      <c r="D1145" s="179"/>
      <c r="E1145" s="169"/>
      <c r="F1145" s="180"/>
      <c r="G1145" s="169" t="str">
        <f t="shared" si="23"/>
        <v/>
      </c>
      <c r="H1145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45" s="169">
        <f>IF(Tabuľka1[[#This Row],[Stĺpec7]]="chyba",1,0)</f>
        <v>0</v>
      </c>
    </row>
    <row r="1146" spans="1:9" x14ac:dyDescent="0.25">
      <c r="A1146" s="178"/>
      <c r="B1146" s="169"/>
      <c r="C1146" s="169"/>
      <c r="D1146" s="179"/>
      <c r="E1146" s="169"/>
      <c r="F1146" s="180"/>
      <c r="G1146" s="169" t="str">
        <f t="shared" si="23"/>
        <v/>
      </c>
      <c r="H1146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46" s="169">
        <f>IF(Tabuľka1[[#This Row],[Stĺpec7]]="chyba",1,0)</f>
        <v>0</v>
      </c>
    </row>
    <row r="1147" spans="1:9" x14ac:dyDescent="0.25">
      <c r="A1147" s="178"/>
      <c r="B1147" s="169"/>
      <c r="C1147" s="169"/>
      <c r="D1147" s="179"/>
      <c r="E1147" s="169"/>
      <c r="F1147" s="180"/>
      <c r="G1147" s="169" t="str">
        <f t="shared" si="23"/>
        <v/>
      </c>
      <c r="H114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47" s="169">
        <f>IF(Tabuľka1[[#This Row],[Stĺpec7]]="chyba",1,0)</f>
        <v>0</v>
      </c>
    </row>
    <row r="1148" spans="1:9" x14ac:dyDescent="0.25">
      <c r="A1148" s="178"/>
      <c r="B1148" s="169"/>
      <c r="C1148" s="169"/>
      <c r="D1148" s="179"/>
      <c r="E1148" s="169"/>
      <c r="F1148" s="180"/>
      <c r="G1148" s="169" t="str">
        <f t="shared" si="23"/>
        <v/>
      </c>
      <c r="H1148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48" s="169">
        <f>IF(Tabuľka1[[#This Row],[Stĺpec7]]="chyba",1,0)</f>
        <v>0</v>
      </c>
    </row>
    <row r="1149" spans="1:9" x14ac:dyDescent="0.25">
      <c r="A1149" s="178"/>
      <c r="B1149" s="169"/>
      <c r="C1149" s="169"/>
      <c r="D1149" s="179"/>
      <c r="E1149" s="169"/>
      <c r="F1149" s="180"/>
      <c r="G1149" s="169" t="str">
        <f t="shared" si="23"/>
        <v/>
      </c>
      <c r="H1149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49" s="169">
        <f>IF(Tabuľka1[[#This Row],[Stĺpec7]]="chyba",1,0)</f>
        <v>0</v>
      </c>
    </row>
    <row r="1150" spans="1:9" x14ac:dyDescent="0.25">
      <c r="A1150" s="178"/>
      <c r="B1150" s="169"/>
      <c r="C1150" s="169"/>
      <c r="D1150" s="179"/>
      <c r="E1150" s="169"/>
      <c r="F1150" s="180"/>
      <c r="G1150" s="169" t="str">
        <f t="shared" si="23"/>
        <v/>
      </c>
      <c r="H1150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50" s="169">
        <f>IF(Tabuľka1[[#This Row],[Stĺpec7]]="chyba",1,0)</f>
        <v>0</v>
      </c>
    </row>
    <row r="1151" spans="1:9" x14ac:dyDescent="0.25">
      <c r="A1151" s="178"/>
      <c r="B1151" s="169"/>
      <c r="C1151" s="169"/>
      <c r="D1151" s="179"/>
      <c r="E1151" s="169"/>
      <c r="F1151" s="180"/>
      <c r="G1151" s="169" t="str">
        <f t="shared" si="23"/>
        <v/>
      </c>
      <c r="H1151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51" s="169">
        <f>IF(Tabuľka1[[#This Row],[Stĺpec7]]="chyba",1,0)</f>
        <v>0</v>
      </c>
    </row>
    <row r="1152" spans="1:9" x14ac:dyDescent="0.25">
      <c r="A1152" s="178"/>
      <c r="B1152" s="169"/>
      <c r="C1152" s="169"/>
      <c r="D1152" s="179"/>
      <c r="E1152" s="169"/>
      <c r="F1152" s="180"/>
      <c r="G1152" s="169" t="str">
        <f t="shared" si="23"/>
        <v/>
      </c>
      <c r="H1152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52" s="169">
        <f>IF(Tabuľka1[[#This Row],[Stĺpec7]]="chyba",1,0)</f>
        <v>0</v>
      </c>
    </row>
    <row r="1153" spans="1:9" x14ac:dyDescent="0.25">
      <c r="A1153" s="178"/>
      <c r="B1153" s="169"/>
      <c r="C1153" s="169"/>
      <c r="D1153" s="179"/>
      <c r="E1153" s="169"/>
      <c r="F1153" s="180"/>
      <c r="G1153" s="169" t="str">
        <f t="shared" si="23"/>
        <v/>
      </c>
      <c r="H1153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53" s="169">
        <f>IF(Tabuľka1[[#This Row],[Stĺpec7]]="chyba",1,0)</f>
        <v>0</v>
      </c>
    </row>
    <row r="1154" spans="1:9" x14ac:dyDescent="0.25">
      <c r="A1154" s="178"/>
      <c r="B1154" s="169"/>
      <c r="C1154" s="169"/>
      <c r="D1154" s="179"/>
      <c r="E1154" s="169"/>
      <c r="F1154" s="180"/>
      <c r="G1154" s="169" t="str">
        <f t="shared" si="23"/>
        <v/>
      </c>
      <c r="H1154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54" s="169">
        <f>IF(Tabuľka1[[#This Row],[Stĺpec7]]="chyba",1,0)</f>
        <v>0</v>
      </c>
    </row>
    <row r="1155" spans="1:9" x14ac:dyDescent="0.25">
      <c r="A1155" s="178"/>
      <c r="B1155" s="169"/>
      <c r="C1155" s="169"/>
      <c r="D1155" s="179"/>
      <c r="E1155" s="169"/>
      <c r="F1155" s="180"/>
      <c r="G1155" s="169" t="str">
        <f t="shared" si="23"/>
        <v/>
      </c>
      <c r="H1155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55" s="169">
        <f>IF(Tabuľka1[[#This Row],[Stĺpec7]]="chyba",1,0)</f>
        <v>0</v>
      </c>
    </row>
    <row r="1156" spans="1:9" x14ac:dyDescent="0.25">
      <c r="A1156" s="178"/>
      <c r="B1156" s="169"/>
      <c r="C1156" s="169"/>
      <c r="D1156" s="179"/>
      <c r="E1156" s="169"/>
      <c r="F1156" s="180"/>
      <c r="G1156" s="169" t="str">
        <f t="shared" si="23"/>
        <v/>
      </c>
      <c r="H1156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56" s="169">
        <f>IF(Tabuľka1[[#This Row],[Stĺpec7]]="chyba",1,0)</f>
        <v>0</v>
      </c>
    </row>
    <row r="1157" spans="1:9" x14ac:dyDescent="0.25">
      <c r="A1157" s="178"/>
      <c r="B1157" s="169"/>
      <c r="C1157" s="169"/>
      <c r="D1157" s="179"/>
      <c r="E1157" s="169"/>
      <c r="F1157" s="180"/>
      <c r="G1157" s="169" t="str">
        <f t="shared" si="23"/>
        <v/>
      </c>
      <c r="H115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57" s="169">
        <f>IF(Tabuľka1[[#This Row],[Stĺpec7]]="chyba",1,0)</f>
        <v>0</v>
      </c>
    </row>
    <row r="1158" spans="1:9" x14ac:dyDescent="0.25">
      <c r="A1158" s="178"/>
      <c r="B1158" s="169"/>
      <c r="C1158" s="169"/>
      <c r="D1158" s="179"/>
      <c r="E1158" s="169"/>
      <c r="F1158" s="180"/>
      <c r="G1158" s="169" t="str">
        <f t="shared" si="23"/>
        <v/>
      </c>
      <c r="H1158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58" s="169">
        <f>IF(Tabuľka1[[#This Row],[Stĺpec7]]="chyba",1,0)</f>
        <v>0</v>
      </c>
    </row>
    <row r="1159" spans="1:9" x14ac:dyDescent="0.25">
      <c r="A1159" s="178"/>
      <c r="B1159" s="169"/>
      <c r="C1159" s="169"/>
      <c r="D1159" s="179"/>
      <c r="E1159" s="169"/>
      <c r="F1159" s="180"/>
      <c r="G1159" s="169" t="str">
        <f t="shared" si="23"/>
        <v/>
      </c>
      <c r="H1159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59" s="169">
        <f>IF(Tabuľka1[[#This Row],[Stĺpec7]]="chyba",1,0)</f>
        <v>0</v>
      </c>
    </row>
    <row r="1160" spans="1:9" x14ac:dyDescent="0.25">
      <c r="A1160" s="178"/>
      <c r="B1160" s="169"/>
      <c r="C1160" s="169"/>
      <c r="D1160" s="179"/>
      <c r="E1160" s="169"/>
      <c r="F1160" s="180"/>
      <c r="G1160" s="169" t="str">
        <f t="shared" si="23"/>
        <v/>
      </c>
      <c r="H1160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60" s="169">
        <f>IF(Tabuľka1[[#This Row],[Stĺpec7]]="chyba",1,0)</f>
        <v>0</v>
      </c>
    </row>
    <row r="1161" spans="1:9" x14ac:dyDescent="0.25">
      <c r="A1161" s="178"/>
      <c r="B1161" s="169"/>
      <c r="C1161" s="169"/>
      <c r="D1161" s="179"/>
      <c r="E1161" s="169"/>
      <c r="F1161" s="180"/>
      <c r="G1161" s="169" t="str">
        <f t="shared" si="23"/>
        <v/>
      </c>
      <c r="H1161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61" s="169">
        <f>IF(Tabuľka1[[#This Row],[Stĺpec7]]="chyba",1,0)</f>
        <v>0</v>
      </c>
    </row>
    <row r="1162" spans="1:9" x14ac:dyDescent="0.25">
      <c r="A1162" s="178"/>
      <c r="B1162" s="169"/>
      <c r="C1162" s="169"/>
      <c r="D1162" s="179"/>
      <c r="E1162" s="169"/>
      <c r="F1162" s="180"/>
      <c r="G1162" s="169" t="str">
        <f t="shared" si="23"/>
        <v/>
      </c>
      <c r="H1162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62" s="169">
        <f>IF(Tabuľka1[[#This Row],[Stĺpec7]]="chyba",1,0)</f>
        <v>0</v>
      </c>
    </row>
    <row r="1163" spans="1:9" x14ac:dyDescent="0.25">
      <c r="A1163" s="178"/>
      <c r="B1163" s="169"/>
      <c r="C1163" s="169"/>
      <c r="D1163" s="179"/>
      <c r="E1163" s="169"/>
      <c r="F1163" s="180"/>
      <c r="G1163" s="169" t="str">
        <f t="shared" si="23"/>
        <v/>
      </c>
      <c r="H1163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63" s="169">
        <f>IF(Tabuľka1[[#This Row],[Stĺpec7]]="chyba",1,0)</f>
        <v>0</v>
      </c>
    </row>
    <row r="1164" spans="1:9" x14ac:dyDescent="0.25">
      <c r="A1164" s="178"/>
      <c r="B1164" s="169"/>
      <c r="C1164" s="169"/>
      <c r="D1164" s="179"/>
      <c r="E1164" s="169"/>
      <c r="F1164" s="180"/>
      <c r="G1164" s="169" t="str">
        <f t="shared" si="23"/>
        <v/>
      </c>
      <c r="H1164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64" s="169">
        <f>IF(Tabuľka1[[#This Row],[Stĺpec7]]="chyba",1,0)</f>
        <v>0</v>
      </c>
    </row>
    <row r="1165" spans="1:9" x14ac:dyDescent="0.25">
      <c r="A1165" s="178"/>
      <c r="B1165" s="169"/>
      <c r="C1165" s="169"/>
      <c r="D1165" s="179"/>
      <c r="E1165" s="169"/>
      <c r="F1165" s="180"/>
      <c r="G1165" s="169" t="str">
        <f t="shared" si="23"/>
        <v/>
      </c>
      <c r="H1165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65" s="169">
        <f>IF(Tabuľka1[[#This Row],[Stĺpec7]]="chyba",1,0)</f>
        <v>0</v>
      </c>
    </row>
    <row r="1166" spans="1:9" x14ac:dyDescent="0.25">
      <c r="A1166" s="178"/>
      <c r="B1166" s="169"/>
      <c r="C1166" s="169"/>
      <c r="D1166" s="179"/>
      <c r="E1166" s="169"/>
      <c r="F1166" s="180"/>
      <c r="G1166" s="169" t="str">
        <f t="shared" si="23"/>
        <v/>
      </c>
      <c r="H1166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66" s="169">
        <f>IF(Tabuľka1[[#This Row],[Stĺpec7]]="chyba",1,0)</f>
        <v>0</v>
      </c>
    </row>
    <row r="1167" spans="1:9" x14ac:dyDescent="0.25">
      <c r="A1167" s="178"/>
      <c r="B1167" s="169"/>
      <c r="C1167" s="169"/>
      <c r="D1167" s="179"/>
      <c r="E1167" s="169"/>
      <c r="F1167" s="180"/>
      <c r="G1167" s="169" t="str">
        <f t="shared" si="23"/>
        <v/>
      </c>
      <c r="H116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67" s="169">
        <f>IF(Tabuľka1[[#This Row],[Stĺpec7]]="chyba",1,0)</f>
        <v>0</v>
      </c>
    </row>
    <row r="1168" spans="1:9" x14ac:dyDescent="0.25">
      <c r="A1168" s="178"/>
      <c r="B1168" s="169"/>
      <c r="C1168" s="169"/>
      <c r="D1168" s="179"/>
      <c r="E1168" s="169"/>
      <c r="F1168" s="180"/>
      <c r="G1168" s="169" t="str">
        <f t="shared" si="23"/>
        <v/>
      </c>
      <c r="H1168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68" s="169">
        <f>IF(Tabuľka1[[#This Row],[Stĺpec7]]="chyba",1,0)</f>
        <v>0</v>
      </c>
    </row>
    <row r="1169" spans="1:9" x14ac:dyDescent="0.25">
      <c r="A1169" s="178"/>
      <c r="B1169" s="169"/>
      <c r="C1169" s="169"/>
      <c r="D1169" s="179"/>
      <c r="E1169" s="169"/>
      <c r="F1169" s="180"/>
      <c r="G1169" s="169" t="str">
        <f t="shared" si="23"/>
        <v/>
      </c>
      <c r="H1169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69" s="169">
        <f>IF(Tabuľka1[[#This Row],[Stĺpec7]]="chyba",1,0)</f>
        <v>0</v>
      </c>
    </row>
    <row r="1170" spans="1:9" x14ac:dyDescent="0.25">
      <c r="A1170" s="178"/>
      <c r="B1170" s="169"/>
      <c r="C1170" s="169"/>
      <c r="D1170" s="179"/>
      <c r="E1170" s="169"/>
      <c r="F1170" s="180"/>
      <c r="G1170" s="169" t="str">
        <f t="shared" si="23"/>
        <v/>
      </c>
      <c r="H1170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70" s="169">
        <f>IF(Tabuľka1[[#This Row],[Stĺpec7]]="chyba",1,0)</f>
        <v>0</v>
      </c>
    </row>
    <row r="1171" spans="1:9" x14ac:dyDescent="0.25">
      <c r="A1171" s="178"/>
      <c r="B1171" s="169"/>
      <c r="C1171" s="169"/>
      <c r="D1171" s="179"/>
      <c r="E1171" s="169"/>
      <c r="F1171" s="180"/>
      <c r="G1171" s="169" t="str">
        <f t="shared" si="23"/>
        <v/>
      </c>
      <c r="H1171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71" s="169">
        <f>IF(Tabuľka1[[#This Row],[Stĺpec7]]="chyba",1,0)</f>
        <v>0</v>
      </c>
    </row>
    <row r="1172" spans="1:9" x14ac:dyDescent="0.25">
      <c r="A1172" s="178"/>
      <c r="B1172" s="169"/>
      <c r="C1172" s="169"/>
      <c r="D1172" s="179"/>
      <c r="E1172" s="169"/>
      <c r="F1172" s="180"/>
      <c r="G1172" s="169" t="str">
        <f t="shared" si="23"/>
        <v/>
      </c>
      <c r="H1172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72" s="169">
        <f>IF(Tabuľka1[[#This Row],[Stĺpec7]]="chyba",1,0)</f>
        <v>0</v>
      </c>
    </row>
    <row r="1173" spans="1:9" x14ac:dyDescent="0.25">
      <c r="A1173" s="178"/>
      <c r="B1173" s="169"/>
      <c r="C1173" s="169"/>
      <c r="D1173" s="179"/>
      <c r="E1173" s="169"/>
      <c r="F1173" s="180"/>
      <c r="G1173" s="169" t="str">
        <f t="shared" si="23"/>
        <v/>
      </c>
      <c r="H1173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73" s="169">
        <f>IF(Tabuľka1[[#This Row],[Stĺpec7]]="chyba",1,0)</f>
        <v>0</v>
      </c>
    </row>
    <row r="1174" spans="1:9" x14ac:dyDescent="0.25">
      <c r="A1174" s="178"/>
      <c r="B1174" s="169"/>
      <c r="C1174" s="169"/>
      <c r="D1174" s="179"/>
      <c r="E1174" s="169"/>
      <c r="F1174" s="180"/>
      <c r="G1174" s="169" t="str">
        <f t="shared" si="23"/>
        <v/>
      </c>
      <c r="H1174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74" s="169">
        <f>IF(Tabuľka1[[#This Row],[Stĺpec7]]="chyba",1,0)</f>
        <v>0</v>
      </c>
    </row>
    <row r="1175" spans="1:9" x14ac:dyDescent="0.25">
      <c r="A1175" s="178"/>
      <c r="B1175" s="169"/>
      <c r="C1175" s="169"/>
      <c r="D1175" s="179"/>
      <c r="E1175" s="169"/>
      <c r="F1175" s="180"/>
      <c r="G1175" s="169" t="str">
        <f t="shared" si="23"/>
        <v/>
      </c>
      <c r="H1175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75" s="169">
        <f>IF(Tabuľka1[[#This Row],[Stĺpec7]]="chyba",1,0)</f>
        <v>0</v>
      </c>
    </row>
    <row r="1176" spans="1:9" x14ac:dyDescent="0.25">
      <c r="A1176" s="178"/>
      <c r="B1176" s="169"/>
      <c r="C1176" s="169"/>
      <c r="D1176" s="179"/>
      <c r="E1176" s="169"/>
      <c r="F1176" s="180"/>
      <c r="G1176" s="169" t="str">
        <f t="shared" si="23"/>
        <v/>
      </c>
      <c r="H1176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76" s="169">
        <f>IF(Tabuľka1[[#This Row],[Stĺpec7]]="chyba",1,0)</f>
        <v>0</v>
      </c>
    </row>
    <row r="1177" spans="1:9" x14ac:dyDescent="0.25">
      <c r="A1177" s="178"/>
      <c r="B1177" s="169"/>
      <c r="C1177" s="169"/>
      <c r="D1177" s="179"/>
      <c r="E1177" s="169"/>
      <c r="F1177" s="180"/>
      <c r="G1177" s="169" t="str">
        <f t="shared" si="23"/>
        <v/>
      </c>
      <c r="H117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77" s="169">
        <f>IF(Tabuľka1[[#This Row],[Stĺpec7]]="chyba",1,0)</f>
        <v>0</v>
      </c>
    </row>
    <row r="1178" spans="1:9" x14ac:dyDescent="0.25">
      <c r="A1178" s="178"/>
      <c r="B1178" s="169"/>
      <c r="C1178" s="169"/>
      <c r="D1178" s="179"/>
      <c r="E1178" s="169"/>
      <c r="F1178" s="180"/>
      <c r="G1178" s="169" t="str">
        <f t="shared" si="23"/>
        <v/>
      </c>
      <c r="H1178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78" s="169">
        <f>IF(Tabuľka1[[#This Row],[Stĺpec7]]="chyba",1,0)</f>
        <v>0</v>
      </c>
    </row>
    <row r="1179" spans="1:9" x14ac:dyDescent="0.25">
      <c r="A1179" s="178"/>
      <c r="B1179" s="169"/>
      <c r="C1179" s="169"/>
      <c r="D1179" s="179"/>
      <c r="E1179" s="169"/>
      <c r="F1179" s="180"/>
      <c r="G1179" s="169" t="str">
        <f t="shared" si="23"/>
        <v/>
      </c>
      <c r="H1179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79" s="169">
        <f>IF(Tabuľka1[[#This Row],[Stĺpec7]]="chyba",1,0)</f>
        <v>0</v>
      </c>
    </row>
    <row r="1180" spans="1:9" x14ac:dyDescent="0.25">
      <c r="A1180" s="178"/>
      <c r="B1180" s="169"/>
      <c r="C1180" s="169"/>
      <c r="D1180" s="179"/>
      <c r="E1180" s="169"/>
      <c r="F1180" s="180"/>
      <c r="G1180" s="169" t="str">
        <f t="shared" si="23"/>
        <v/>
      </c>
      <c r="H1180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80" s="169">
        <f>IF(Tabuľka1[[#This Row],[Stĺpec7]]="chyba",1,0)</f>
        <v>0</v>
      </c>
    </row>
    <row r="1181" spans="1:9" x14ac:dyDescent="0.25">
      <c r="A1181" s="178"/>
      <c r="B1181" s="169"/>
      <c r="C1181" s="169"/>
      <c r="D1181" s="179"/>
      <c r="E1181" s="169"/>
      <c r="F1181" s="180"/>
      <c r="G1181" s="169" t="str">
        <f t="shared" si="23"/>
        <v/>
      </c>
      <c r="H1181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81" s="169">
        <f>IF(Tabuľka1[[#This Row],[Stĺpec7]]="chyba",1,0)</f>
        <v>0</v>
      </c>
    </row>
    <row r="1182" spans="1:9" x14ac:dyDescent="0.25">
      <c r="A1182" s="178"/>
      <c r="B1182" s="169"/>
      <c r="C1182" s="169"/>
      <c r="D1182" s="179"/>
      <c r="E1182" s="169"/>
      <c r="F1182" s="180"/>
      <c r="G1182" s="169" t="str">
        <f t="shared" si="23"/>
        <v/>
      </c>
      <c r="H1182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82" s="169">
        <f>IF(Tabuľka1[[#This Row],[Stĺpec7]]="chyba",1,0)</f>
        <v>0</v>
      </c>
    </row>
    <row r="1183" spans="1:9" x14ac:dyDescent="0.25">
      <c r="A1183" s="178"/>
      <c r="B1183" s="169"/>
      <c r="C1183" s="169"/>
      <c r="D1183" s="179"/>
      <c r="E1183" s="169"/>
      <c r="F1183" s="180"/>
      <c r="G1183" s="169" t="str">
        <f t="shared" si="23"/>
        <v/>
      </c>
      <c r="H1183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83" s="169">
        <f>IF(Tabuľka1[[#This Row],[Stĺpec7]]="chyba",1,0)</f>
        <v>0</v>
      </c>
    </row>
    <row r="1184" spans="1:9" x14ac:dyDescent="0.25">
      <c r="A1184" s="178"/>
      <c r="B1184" s="169"/>
      <c r="C1184" s="169"/>
      <c r="D1184" s="179"/>
      <c r="E1184" s="169"/>
      <c r="F1184" s="180"/>
      <c r="G1184" s="169" t="str">
        <f t="shared" si="23"/>
        <v/>
      </c>
      <c r="H1184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84" s="169">
        <f>IF(Tabuľka1[[#This Row],[Stĺpec7]]="chyba",1,0)</f>
        <v>0</v>
      </c>
    </row>
    <row r="1185" spans="1:9" x14ac:dyDescent="0.25">
      <c r="A1185" s="178"/>
      <c r="B1185" s="169"/>
      <c r="C1185" s="169"/>
      <c r="D1185" s="179"/>
      <c r="E1185" s="169"/>
      <c r="F1185" s="180"/>
      <c r="G1185" s="169" t="str">
        <f t="shared" si="23"/>
        <v/>
      </c>
      <c r="H1185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85" s="169">
        <f>IF(Tabuľka1[[#This Row],[Stĺpec7]]="chyba",1,0)</f>
        <v>0</v>
      </c>
    </row>
    <row r="1186" spans="1:9" x14ac:dyDescent="0.25">
      <c r="A1186" s="178"/>
      <c r="B1186" s="169"/>
      <c r="C1186" s="169"/>
      <c r="D1186" s="179"/>
      <c r="E1186" s="169"/>
      <c r="F1186" s="180"/>
      <c r="G1186" s="169" t="str">
        <f t="shared" si="23"/>
        <v/>
      </c>
      <c r="H1186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86" s="169">
        <f>IF(Tabuľka1[[#This Row],[Stĺpec7]]="chyba",1,0)</f>
        <v>0</v>
      </c>
    </row>
    <row r="1187" spans="1:9" x14ac:dyDescent="0.25">
      <c r="A1187" s="178"/>
      <c r="B1187" s="169"/>
      <c r="C1187" s="169"/>
      <c r="D1187" s="179"/>
      <c r="E1187" s="169"/>
      <c r="F1187" s="180"/>
      <c r="G1187" s="169" t="str">
        <f t="shared" ref="G1187:G1199" si="24">IF($B$7=$N$37,"vyroba",IF($B$7=$N$38,"sluzby",IF($B$7=$N$39,"kombinacia","")))</f>
        <v/>
      </c>
      <c r="H118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87" s="169">
        <f>IF(Tabuľka1[[#This Row],[Stĺpec7]]="chyba",1,0)</f>
        <v>0</v>
      </c>
    </row>
    <row r="1188" spans="1:9" x14ac:dyDescent="0.25">
      <c r="A1188" s="178"/>
      <c r="B1188" s="169"/>
      <c r="C1188" s="169"/>
      <c r="D1188" s="179"/>
      <c r="E1188" s="169"/>
      <c r="F1188" s="180"/>
      <c r="G1188" s="169" t="str">
        <f t="shared" si="24"/>
        <v/>
      </c>
      <c r="H1188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88" s="169">
        <f>IF(Tabuľka1[[#This Row],[Stĺpec7]]="chyba",1,0)</f>
        <v>0</v>
      </c>
    </row>
    <row r="1189" spans="1:9" x14ac:dyDescent="0.25">
      <c r="A1189" s="178"/>
      <c r="B1189" s="169"/>
      <c r="C1189" s="169"/>
      <c r="D1189" s="179"/>
      <c r="E1189" s="169"/>
      <c r="F1189" s="180"/>
      <c r="G1189" s="169" t="str">
        <f t="shared" si="24"/>
        <v/>
      </c>
      <c r="H1189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89" s="169">
        <f>IF(Tabuľka1[[#This Row],[Stĺpec7]]="chyba",1,0)</f>
        <v>0</v>
      </c>
    </row>
    <row r="1190" spans="1:9" x14ac:dyDescent="0.25">
      <c r="A1190" s="178"/>
      <c r="B1190" s="169"/>
      <c r="C1190" s="169"/>
      <c r="D1190" s="179"/>
      <c r="E1190" s="169"/>
      <c r="F1190" s="180"/>
      <c r="G1190" s="169" t="str">
        <f t="shared" si="24"/>
        <v/>
      </c>
      <c r="H1190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90" s="169">
        <f>IF(Tabuľka1[[#This Row],[Stĺpec7]]="chyba",1,0)</f>
        <v>0</v>
      </c>
    </row>
    <row r="1191" spans="1:9" x14ac:dyDescent="0.25">
      <c r="A1191" s="178"/>
      <c r="B1191" s="169"/>
      <c r="C1191" s="169"/>
      <c r="D1191" s="179"/>
      <c r="E1191" s="169"/>
      <c r="F1191" s="180"/>
      <c r="G1191" s="169" t="str">
        <f t="shared" si="24"/>
        <v/>
      </c>
      <c r="H1191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91" s="169">
        <f>IF(Tabuľka1[[#This Row],[Stĺpec7]]="chyba",1,0)</f>
        <v>0</v>
      </c>
    </row>
    <row r="1192" spans="1:9" x14ac:dyDescent="0.25">
      <c r="A1192" s="178"/>
      <c r="B1192" s="169"/>
      <c r="C1192" s="169"/>
      <c r="D1192" s="179"/>
      <c r="E1192" s="169"/>
      <c r="F1192" s="180"/>
      <c r="G1192" s="169" t="str">
        <f t="shared" si="24"/>
        <v/>
      </c>
      <c r="H1192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92" s="169">
        <f>IF(Tabuľka1[[#This Row],[Stĺpec7]]="chyba",1,0)</f>
        <v>0</v>
      </c>
    </row>
    <row r="1193" spans="1:9" x14ac:dyDescent="0.25">
      <c r="A1193" s="178"/>
      <c r="B1193" s="169"/>
      <c r="C1193" s="169"/>
      <c r="D1193" s="179"/>
      <c r="E1193" s="169"/>
      <c r="F1193" s="180"/>
      <c r="G1193" s="169" t="str">
        <f t="shared" si="24"/>
        <v/>
      </c>
      <c r="H1193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93" s="169">
        <f>IF(Tabuľka1[[#This Row],[Stĺpec7]]="chyba",1,0)</f>
        <v>0</v>
      </c>
    </row>
    <row r="1194" spans="1:9" x14ac:dyDescent="0.25">
      <c r="A1194" s="178"/>
      <c r="B1194" s="169"/>
      <c r="C1194" s="169"/>
      <c r="D1194" s="179"/>
      <c r="E1194" s="169"/>
      <c r="F1194" s="180"/>
      <c r="G1194" s="169" t="str">
        <f t="shared" si="24"/>
        <v/>
      </c>
      <c r="H1194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94" s="169">
        <f>IF(Tabuľka1[[#This Row],[Stĺpec7]]="chyba",1,0)</f>
        <v>0</v>
      </c>
    </row>
    <row r="1195" spans="1:9" x14ac:dyDescent="0.25">
      <c r="A1195" s="178"/>
      <c r="B1195" s="169"/>
      <c r="C1195" s="169"/>
      <c r="D1195" s="179"/>
      <c r="E1195" s="169"/>
      <c r="F1195" s="180"/>
      <c r="G1195" s="169" t="str">
        <f t="shared" si="24"/>
        <v/>
      </c>
      <c r="H1195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95" s="169">
        <f>IF(Tabuľka1[[#This Row],[Stĺpec7]]="chyba",1,0)</f>
        <v>0</v>
      </c>
    </row>
    <row r="1196" spans="1:9" x14ac:dyDescent="0.25">
      <c r="A1196" s="178"/>
      <c r="B1196" s="169"/>
      <c r="C1196" s="169"/>
      <c r="D1196" s="179"/>
      <c r="E1196" s="169"/>
      <c r="F1196" s="180"/>
      <c r="G1196" s="169" t="str">
        <f t="shared" si="24"/>
        <v/>
      </c>
      <c r="H1196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96" s="169">
        <f>IF(Tabuľka1[[#This Row],[Stĺpec7]]="chyba",1,0)</f>
        <v>0</v>
      </c>
    </row>
    <row r="1197" spans="1:9" x14ac:dyDescent="0.25">
      <c r="A1197" s="178"/>
      <c r="B1197" s="169"/>
      <c r="C1197" s="169"/>
      <c r="D1197" s="179"/>
      <c r="E1197" s="169"/>
      <c r="F1197" s="180"/>
      <c r="G1197" s="169" t="str">
        <f t="shared" si="24"/>
        <v/>
      </c>
      <c r="H1197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97" s="169">
        <f>IF(Tabuľka1[[#This Row],[Stĺpec7]]="chyba",1,0)</f>
        <v>0</v>
      </c>
    </row>
    <row r="1198" spans="1:9" x14ac:dyDescent="0.25">
      <c r="A1198" s="178"/>
      <c r="B1198" s="169"/>
      <c r="C1198" s="169"/>
      <c r="D1198" s="179"/>
      <c r="E1198" s="169"/>
      <c r="F1198" s="180"/>
      <c r="G1198" s="169" t="str">
        <f t="shared" si="24"/>
        <v/>
      </c>
      <c r="H1198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98" s="169">
        <f>IF(Tabuľka1[[#This Row],[Stĺpec7]]="chyba",1,0)</f>
        <v>0</v>
      </c>
    </row>
    <row r="1199" spans="1:9" x14ac:dyDescent="0.25">
      <c r="A1199" s="178"/>
      <c r="B1199" s="169"/>
      <c r="C1199" s="169"/>
      <c r="D1199" s="179"/>
      <c r="E1199" s="169"/>
      <c r="F1199" s="180"/>
      <c r="G1199" s="169" t="str">
        <f t="shared" si="24"/>
        <v/>
      </c>
      <c r="H1199" s="175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Row],[Stĺpec5]]=$N$41,Tabuľka1[[#This Row],[Stĺpec5]]=$N$42,Tabuľka1[[#This Row],[Stĺpec5]]=$N$43,Tabuľka1[[#This Row],[Stĺpec5]]=$N$44,Tabuľka1[[#This Row],[Stĺpec5]]=$N$46)),"chyba",IF(AND(Tabuľka1[[#This Row],[Stĺpec6]]="sluzby",Tabuľka1[[#This Row],[Stĺpec5]]=$N$49),"chyba",IF(AND(Tabuľka1[[#This Row],[Stĺpec5]]&lt;&gt;"",OR(Tabuľka1[[#This Row],[Stĺpec4]]="",Tabuľka1[[#This Row],[Stĺpec3]]="",Tabuľka1[[#This Row],[Stĺpec2]]="",Tabuľka1[[#This Row],[Stĺpec1]]="")),"chyba",IF(AND($B$7="Vyberte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99" s="169">
        <f>IF(Tabuľka1[[#This Row],[Stĺpec7]]="chyba",1,0)</f>
        <v>0</v>
      </c>
    </row>
    <row r="1200" spans="1:9" x14ac:dyDescent="0.25">
      <c r="A1200" s="169" t="s">
        <v>215</v>
      </c>
      <c r="B1200" s="169"/>
      <c r="C1200" s="169"/>
      <c r="D1200" s="181">
        <f>SUBTOTAL(109,Tabuľka1[Stĺpec4])</f>
        <v>0</v>
      </c>
      <c r="E1200" s="169"/>
    </row>
  </sheetData>
  <sheetProtection sheet="1" insertRows="0"/>
  <mergeCells count="23">
    <mergeCell ref="B27:C27"/>
    <mergeCell ref="B28:C28"/>
    <mergeCell ref="B29:C29"/>
    <mergeCell ref="B30:C30"/>
    <mergeCell ref="B31:C31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14:C14"/>
    <mergeCell ref="B4:E4"/>
    <mergeCell ref="D7:E7"/>
    <mergeCell ref="B10:D10"/>
    <mergeCell ref="B12:C12"/>
    <mergeCell ref="B13:C13"/>
  </mergeCells>
  <conditionalFormatting sqref="B7">
    <cfRule type="cellIs" dxfId="47" priority="1" operator="equal">
      <formula>$N$39</formula>
    </cfRule>
    <cfRule type="cellIs" dxfId="46" priority="21" operator="equal">
      <formula>$N$38</formula>
    </cfRule>
    <cfRule type="cellIs" dxfId="45" priority="22" operator="equal">
      <formula>$N$37</formula>
    </cfRule>
    <cfRule type="cellIs" dxfId="44" priority="23" operator="equal">
      <formula>""</formula>
    </cfRule>
    <cfRule type="cellIs" dxfId="43" priority="24" operator="equal">
      <formula>"Vyberte typ prijímateľa"</formula>
    </cfRule>
  </conditionalFormatting>
  <conditionalFormatting sqref="B10">
    <cfRule type="cellIs" dxfId="42" priority="20" operator="equal">
      <formula>"v červenooznačených riadkoch sú chybne zadané údaje"</formula>
    </cfRule>
  </conditionalFormatting>
  <conditionalFormatting sqref="D12:D30">
    <cfRule type="expression" dxfId="41" priority="25">
      <formula>L12=1</formula>
    </cfRule>
  </conditionalFormatting>
  <conditionalFormatting sqref="P2">
    <cfRule type="cellIs" dxfId="40" priority="17" operator="equal">
      <formula>"mikro účtovná jednotka"</formula>
    </cfRule>
    <cfRule type="cellIs" dxfId="39" priority="18" operator="equal">
      <formula>"podvojné účtovníctvo"</formula>
    </cfRule>
    <cfRule type="cellIs" dxfId="38" priority="19" operator="equal">
      <formula>"jednoduché účtovníctvo"</formula>
    </cfRule>
  </conditionalFormatting>
  <conditionalFormatting sqref="B8">
    <cfRule type="cellIs" dxfId="37" priority="9" operator="equal">
      <formula>""</formula>
    </cfRule>
    <cfRule type="cellIs" dxfId="36" priority="13" operator="equal">
      <formula>"vyberte typ účtovníctva"</formula>
    </cfRule>
    <cfRule type="cellIs" dxfId="35" priority="14" operator="equal">
      <formula>"mikro účtovná jednotka"</formula>
    </cfRule>
    <cfRule type="cellIs" dxfId="34" priority="15" operator="equal">
      <formula>"podvojné účtovníctvo"</formula>
    </cfRule>
    <cfRule type="cellIs" dxfId="33" priority="16" operator="equal">
      <formula>"jednoduché účtovníctvo"</formula>
    </cfRule>
  </conditionalFormatting>
  <conditionalFormatting sqref="D7:E7">
    <cfRule type="cellIs" dxfId="32" priority="12" operator="greaterThan">
      <formula>""""""</formula>
    </cfRule>
  </conditionalFormatting>
  <conditionalFormatting sqref="B10">
    <cfRule type="cellIs" dxfId="31" priority="6" operator="equal">
      <formula>"Vyberte typ prijímateľa a typ účtovníctva"</formula>
    </cfRule>
    <cfRule type="cellIs" dxfId="30" priority="10" operator="equal">
      <formula>"vyberte typ účtovníctva"</formula>
    </cfRule>
    <cfRule type="cellIs" dxfId="29" priority="11" operator="equal">
      <formula>"vyberte typ prijímateľa"</formula>
    </cfRule>
  </conditionalFormatting>
  <conditionalFormatting sqref="B12:C31">
    <cfRule type="notContainsBlanks" dxfId="28" priority="8">
      <formula>LEN(TRIM(B12))&gt;0</formula>
    </cfRule>
  </conditionalFormatting>
  <conditionalFormatting sqref="D12:D31">
    <cfRule type="expression" dxfId="27" priority="7">
      <formula>M12=1</formula>
    </cfRule>
  </conditionalFormatting>
  <conditionalFormatting sqref="D31">
    <cfRule type="expression" dxfId="26" priority="26">
      <formula>M19=1</formula>
    </cfRule>
  </conditionalFormatting>
  <conditionalFormatting sqref="A34:A1199">
    <cfRule type="expression" dxfId="25" priority="5">
      <formula>I34</formula>
    </cfRule>
  </conditionalFormatting>
  <conditionalFormatting sqref="B10:D10">
    <cfRule type="cellIs" dxfId="24" priority="2" operator="equal">
      <formula>"nie sú vyplnené celkové tržby"</formula>
    </cfRule>
    <cfRule type="cellIs" dxfId="23" priority="3" operator="equal">
      <formula>"nie sú vyplnené tržby z lesníckej výroby alebo z poskytovania lesníckych služieb"</formula>
    </cfRule>
    <cfRule type="cellIs" dxfId="22" priority="4" operator="equal">
      <formula>"nie je vyplnená tabuľka tržieb z lesníckej výroby alebo z poskytovania služieb"</formula>
    </cfRule>
  </conditionalFormatting>
  <dataValidations count="4">
    <dataValidation type="decimal" operator="greaterThan" allowBlank="1" showInputMessage="1" showErrorMessage="1" errorTitle="zadajte číslo" error="zadajte číslo" sqref="D34:D343 D375:D1199">
      <formula1>0</formula1>
    </dataValidation>
    <dataValidation type="list" allowBlank="1" showInputMessage="1" showErrorMessage="1" sqref="B8">
      <formula1>$P$1:$P$4</formula1>
    </dataValidation>
    <dataValidation type="list" allowBlank="1" showInputMessage="1" showErrorMessage="1" sqref="E34:F343 E375:E1199">
      <formula1>INDIRECT($G$34)</formula1>
    </dataValidation>
    <dataValidation type="list" showInputMessage="1" showErrorMessage="1" sqref="B7">
      <formula1>$N$36:$N$39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3</vt:i4>
      </vt:variant>
    </vt:vector>
  </HeadingPairs>
  <TitlesOfParts>
    <vt:vector size="9" baseType="lpstr">
      <vt:lpstr>rok 20XY-20XZ</vt:lpstr>
      <vt:lpstr>Intenzita pomoci</vt:lpstr>
      <vt:lpstr>Harmonogram</vt:lpstr>
      <vt:lpstr>Prehlad rozpočtových nákladov</vt:lpstr>
      <vt:lpstr>Popis prehľadu</vt:lpstr>
      <vt:lpstr>Podiel_tržieb</vt:lpstr>
      <vt:lpstr>kombinacia</vt:lpstr>
      <vt:lpstr>sluzby</vt:lpstr>
      <vt:lpstr>vyroba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Kužma Emil</cp:lastModifiedBy>
  <cp:lastPrinted>2022-06-22T11:15:13Z</cp:lastPrinted>
  <dcterms:created xsi:type="dcterms:W3CDTF">2015-04-10T04:36:35Z</dcterms:created>
  <dcterms:modified xsi:type="dcterms:W3CDTF">2022-12-20T06:20:12Z</dcterms:modified>
</cp:coreProperties>
</file>