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PRV 2007-2013\16.04.2015\"/>
    </mc:Choice>
  </mc:AlternateContent>
  <bookViews>
    <workbookView xWindow="0" yWindow="0" windowWidth="28800" windowHeight="12660"/>
  </bookViews>
  <sheets>
    <sheet name="Kritéria" sheetId="3" r:id="rId1"/>
    <sheet name="Súvaha2013" sheetId="1" r:id="rId2"/>
    <sheet name="Výsledovka2013" sheetId="2" r:id="rId3"/>
    <sheet name="Vykazy2014" sheetId="4" r:id="rId4"/>
  </sheets>
  <calcPr calcId="152511"/>
</workbook>
</file>

<file path=xl/calcChain.xml><?xml version="1.0" encoding="utf-8"?>
<calcChain xmlns="http://schemas.openxmlformats.org/spreadsheetml/2006/main">
  <c r="C202" i="4" l="1"/>
  <c r="C188" i="4"/>
  <c r="C192" i="4"/>
  <c r="C196" i="4"/>
  <c r="C206" i="4"/>
  <c r="C60" i="2" l="1"/>
  <c r="C59" i="2"/>
  <c r="C53" i="2"/>
  <c r="C34" i="2"/>
  <c r="C51" i="2" s="1"/>
  <c r="C17" i="2"/>
  <c r="C13" i="2"/>
  <c r="C9" i="2"/>
  <c r="C8" i="2"/>
  <c r="C128" i="1"/>
  <c r="C125" i="1"/>
  <c r="C113" i="1"/>
  <c r="C101" i="1"/>
  <c r="C96" i="1"/>
  <c r="C91" i="1"/>
  <c r="C87" i="1"/>
  <c r="C80" i="1"/>
  <c r="C75" i="1"/>
  <c r="C68" i="1"/>
  <c r="C62" i="1"/>
  <c r="C53" i="1"/>
  <c r="C45" i="1"/>
  <c r="C38" i="1"/>
  <c r="C28" i="1"/>
  <c r="C18" i="1"/>
  <c r="C10" i="1"/>
  <c r="C214" i="4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95" i="1" l="1"/>
  <c r="C38" i="4"/>
  <c r="C37" i="1"/>
  <c r="C7" i="4"/>
  <c r="C9" i="1"/>
  <c r="C8" i="1" s="1"/>
  <c r="C16" i="2"/>
  <c r="C31" i="2" s="1"/>
  <c r="C52" i="2" s="1"/>
  <c r="C56" i="2" s="1"/>
  <c r="C66" i="2" s="1"/>
  <c r="C63" i="2"/>
  <c r="C212" i="4"/>
  <c r="C108" i="4"/>
  <c r="C184" i="4"/>
  <c r="C6" i="4"/>
  <c r="K19" i="3" s="1"/>
  <c r="L19" i="3" s="1"/>
  <c r="M19" i="3" s="1"/>
  <c r="C94" i="1" l="1"/>
  <c r="C74" i="1" s="1"/>
  <c r="C73" i="1" s="1"/>
  <c r="C213" i="4"/>
  <c r="C64" i="2"/>
  <c r="C107" i="4"/>
  <c r="C87" i="4" s="1"/>
  <c r="C86" i="4" s="1"/>
  <c r="C218" i="4" l="1"/>
  <c r="K18" i="3"/>
  <c r="L18" i="3" s="1"/>
  <c r="M18" i="3" s="1"/>
  <c r="H19" i="3"/>
  <c r="I19" i="3" s="1"/>
  <c r="C69" i="2"/>
  <c r="H18" i="3" s="1"/>
  <c r="I18" i="3" s="1"/>
  <c r="J19" i="3" l="1"/>
  <c r="C19" i="3" s="1"/>
  <c r="B19" i="3"/>
  <c r="B18" i="3"/>
  <c r="J18" i="3"/>
  <c r="C18" i="3" s="1"/>
</calcChain>
</file>

<file path=xl/sharedStrings.xml><?xml version="1.0" encoding="utf-8"?>
<sst xmlns="http://schemas.openxmlformats.org/spreadsheetml/2006/main" count="818" uniqueCount="631">
  <si>
    <t xml:space="preserve">SÚVAHA </t>
  </si>
  <si>
    <t>v celých eurách</t>
  </si>
  <si>
    <t>001</t>
  </si>
  <si>
    <t>Spolu majetok  r.002+r.031+r.061</t>
  </si>
  <si>
    <t>002</t>
  </si>
  <si>
    <t>Neobežný majetok   r.003+r.011+r.021</t>
  </si>
  <si>
    <t>003</t>
  </si>
  <si>
    <t>Dlhodobý nehmotný majetok súčet  (r.004 až r.010)</t>
  </si>
  <si>
    <t>004</t>
  </si>
  <si>
    <t>Aktivované náklady na vývoj  (012) - /072, 091A/</t>
  </si>
  <si>
    <t>005</t>
  </si>
  <si>
    <t>Softvér    (013) - /073, 091A/</t>
  </si>
  <si>
    <t>006</t>
  </si>
  <si>
    <t>Oceniteľné práva  (014) - /074, 091A/</t>
  </si>
  <si>
    <t>007</t>
  </si>
  <si>
    <t>Goodwill (015) - /075, 091A/</t>
  </si>
  <si>
    <t>008</t>
  </si>
  <si>
    <t>Ostatný dlhodobý nehmotný majetok  (019, 01X) - /079, 07X, 091A/</t>
  </si>
  <si>
    <t>009</t>
  </si>
  <si>
    <t>Obstarávaný dlhodobý nehmotný majetok (041) - 093</t>
  </si>
  <si>
    <t>010</t>
  </si>
  <si>
    <t>Poskytnuté preddavky na dlhodobý nehmotný majetok       (051) - 095A</t>
  </si>
  <si>
    <t>011</t>
  </si>
  <si>
    <t>Dlhodobý hmotný majetok súčet (r.012 až 020)</t>
  </si>
  <si>
    <t>012</t>
  </si>
  <si>
    <t>Pozemky  (031) - 092A</t>
  </si>
  <si>
    <t>013</t>
  </si>
  <si>
    <t>Stavby  (021) - /081, 092A/</t>
  </si>
  <si>
    <t>014</t>
  </si>
  <si>
    <t>Samost. hnuteľné veci a súbory hnuteľných vecí (022) - /082, 092A/</t>
  </si>
  <si>
    <t>015</t>
  </si>
  <si>
    <t>Pestovateľské celky trvalých porastov (025) - /085, 092A/</t>
  </si>
  <si>
    <t>016</t>
  </si>
  <si>
    <t>Základné stádo a ťažné zvieratá (026) - /086,092A/</t>
  </si>
  <si>
    <t>017</t>
  </si>
  <si>
    <t>Ostatný dlhodobý hmotný majetok (029, 02X, 032) - /089, 08X, 092A/</t>
  </si>
  <si>
    <t>018</t>
  </si>
  <si>
    <t>Obstarávaný dlhodobý hmotný majetok (042) - 094</t>
  </si>
  <si>
    <t>019</t>
  </si>
  <si>
    <t>Poskytnuté preddavky na dlhodobý hmotný majetok (052) - 095A</t>
  </si>
  <si>
    <t>020</t>
  </si>
  <si>
    <t>Opravná položka k nadobudnutému majetku  (+/- 097) +/- 098</t>
  </si>
  <si>
    <t>021</t>
  </si>
  <si>
    <t>Dlhodobý finančný majetok súčet (r. 022 až 029)</t>
  </si>
  <si>
    <t>022</t>
  </si>
  <si>
    <t>Podielové cenné papiere a podiely v dcérskej účtovnej jednotke (061) - 096A</t>
  </si>
  <si>
    <t>023</t>
  </si>
  <si>
    <t>Podielové CP a podiely v spoločnosti s podst. vplyvom  (062) - 096A</t>
  </si>
  <si>
    <t>024</t>
  </si>
  <si>
    <t>Ostatné dlhodobé cenné papiere a podiely (063, 065) - 096A</t>
  </si>
  <si>
    <t>025</t>
  </si>
  <si>
    <t>Pôžičky účtovnej jednotke v  konsolidovanom celku   (066A) - 096A</t>
  </si>
  <si>
    <t>026</t>
  </si>
  <si>
    <t>Ostatný dlhodobý finančný majetok (067A, 069, 06XA) - 096A</t>
  </si>
  <si>
    <t>027</t>
  </si>
  <si>
    <t>Pôžičky s dobou splatnosti najviac 1 rok (066A,067A,06XA)-096A</t>
  </si>
  <si>
    <t>028</t>
  </si>
  <si>
    <t>Obstarávaný dlhodobý finančný majetok  (043) - 096A</t>
  </si>
  <si>
    <t>029</t>
  </si>
  <si>
    <t>Poskytnuté preddavky na dlhodobý finančný majetok  (053) - 095A</t>
  </si>
  <si>
    <t>030</t>
  </si>
  <si>
    <t xml:space="preserve">Obežný majetok  r.031+r.038+r.046+r.055   </t>
  </si>
  <si>
    <t>031</t>
  </si>
  <si>
    <t>Zásoby  (r. 032 až 037)</t>
  </si>
  <si>
    <t>032</t>
  </si>
  <si>
    <t>Materiál (112, 119, 11X) - /191, 19X/</t>
  </si>
  <si>
    <t>033</t>
  </si>
  <si>
    <t>Nedokončená výroba a polotovary  (121, 122, 12X) - /192, 193, 19X/</t>
  </si>
  <si>
    <t>034</t>
  </si>
  <si>
    <t>Výrobky  (123) - 194</t>
  </si>
  <si>
    <t>035</t>
  </si>
  <si>
    <t>Zvieratá  (124) - 195</t>
  </si>
  <si>
    <t>036</t>
  </si>
  <si>
    <t>Tovar  (132, 13X, 139) - /196, 19X/</t>
  </si>
  <si>
    <t>037</t>
  </si>
  <si>
    <t>Poskytnuté preddavky na zásoby  (314A) - 391A</t>
  </si>
  <si>
    <t>038</t>
  </si>
  <si>
    <t>Dlhodobé pohľadávky  (r. 039 až 045)</t>
  </si>
  <si>
    <t>039</t>
  </si>
  <si>
    <t>Pohľadávky z obch.styku (311A,312A,313A,314A,315A,31XA)-391A</t>
  </si>
  <si>
    <t>040</t>
  </si>
  <si>
    <t>Čistá hodnota zákazky (316A)</t>
  </si>
  <si>
    <t>041</t>
  </si>
  <si>
    <t>Pohľadávky voči dcérskej účtovnej jednotke a materskej účtovnej jednotke  (351A) - 391A</t>
  </si>
  <si>
    <t>042</t>
  </si>
  <si>
    <t>Ostatné pohľadávky v rámci konsolidovaného celku  (351A) - 391A</t>
  </si>
  <si>
    <t>043</t>
  </si>
  <si>
    <t>Pohľadávky voči spol.,člen.a združ.(354A,355A,358A,35XA)-391A</t>
  </si>
  <si>
    <t>044</t>
  </si>
  <si>
    <t>Iné pohľadávky (335A,33XA,371A,373A,374A,375A,376A,378A)-391A</t>
  </si>
  <si>
    <t>045</t>
  </si>
  <si>
    <t>Odložená daňová pohľadávka ( 481A)</t>
  </si>
  <si>
    <t>046</t>
  </si>
  <si>
    <t>Krátkodobé pohľadávky (r.047 až r.054)</t>
  </si>
  <si>
    <t>047</t>
  </si>
  <si>
    <t>048</t>
  </si>
  <si>
    <t>049</t>
  </si>
  <si>
    <t>050</t>
  </si>
  <si>
    <t>Ostatné pohľadávky v rámci konsolidovaného celku (351A) - 391A</t>
  </si>
  <si>
    <t>051</t>
  </si>
  <si>
    <t>Pohľ. voči spoloč.,člen.a združ. (354A,355A,358A,35XA,398A)-391A</t>
  </si>
  <si>
    <t>052</t>
  </si>
  <si>
    <t>Sociálne poistenie  (336) - 391A</t>
  </si>
  <si>
    <t>053</t>
  </si>
  <si>
    <t>Daňové pohľadávky a dotácie  (341, 342, 343, 345) - 391A</t>
  </si>
  <si>
    <t>054</t>
  </si>
  <si>
    <t>Iné pohľadávky(335A,33XA,371A,373A,374A,375A,376A,378A)-391A</t>
  </si>
  <si>
    <t>055</t>
  </si>
  <si>
    <t>Finančné účty  (r.056 až r.060)</t>
  </si>
  <si>
    <t>056</t>
  </si>
  <si>
    <t xml:space="preserve">Peniaze  (211, 213, 21X) </t>
  </si>
  <si>
    <t>057</t>
  </si>
  <si>
    <t>Účty v bankách  (221A, 22X +/-261)</t>
  </si>
  <si>
    <t>058</t>
  </si>
  <si>
    <t>Účty v bankách s dobou viazanosti dlhšou ako jeden rok 22XA</t>
  </si>
  <si>
    <t>059</t>
  </si>
  <si>
    <t>Krátkodobý finančný majetok  (251, 253, 256, 257, 25X) - /291, 29X)</t>
  </si>
  <si>
    <t>060</t>
  </si>
  <si>
    <t>Obstarávaný krátkodobý finančný majetok  (259) - 291</t>
  </si>
  <si>
    <t>061</t>
  </si>
  <si>
    <t>Časové rozlíšenie  (r.062 až r.065)</t>
  </si>
  <si>
    <t>062</t>
  </si>
  <si>
    <t>Náklady budúcich období dlhodobé (381A, 382A)</t>
  </si>
  <si>
    <t>063</t>
  </si>
  <si>
    <t>Náklady budúcich období krátkodobé (381A, 382A)</t>
  </si>
  <si>
    <t>064</t>
  </si>
  <si>
    <t>Príjmy budúcich období dlhodobé  (385)</t>
  </si>
  <si>
    <t>065</t>
  </si>
  <si>
    <t>Príjmy budúcich období krátkodobé  (385)</t>
  </si>
  <si>
    <t>066</t>
  </si>
  <si>
    <t>Spolu vlastné imanie a záväzky r. 067 + r.088 + r.121</t>
  </si>
  <si>
    <t>067</t>
  </si>
  <si>
    <t xml:space="preserve">Vlastné imanie  r.068+r.073+r.080+r.084+r.087 </t>
  </si>
  <si>
    <t>068</t>
  </si>
  <si>
    <t>Základné imanie  (r.069 až r.072)</t>
  </si>
  <si>
    <t>069</t>
  </si>
  <si>
    <t>Základné imanie (411alebo +/- 491)</t>
  </si>
  <si>
    <t>070</t>
  </si>
  <si>
    <t>Vlastné akcie a vlastné obchodné podiely (/-/252)</t>
  </si>
  <si>
    <t>071</t>
  </si>
  <si>
    <t>Zmena základného imania  +/- 419</t>
  </si>
  <si>
    <t>072</t>
  </si>
  <si>
    <t>Pohľadávky za upísané vlastné imanie (/-/353)</t>
  </si>
  <si>
    <t>073</t>
  </si>
  <si>
    <t>Kapitálové fondy  (r.074 až r.079)</t>
  </si>
  <si>
    <t>074</t>
  </si>
  <si>
    <t>Emisné ážio     (412)</t>
  </si>
  <si>
    <t>075</t>
  </si>
  <si>
    <t>Ostatné kapitálové fondy (413)</t>
  </si>
  <si>
    <t>076</t>
  </si>
  <si>
    <t>Zákonný rezervný fond (Nedelit. fond) z kapitál. vkladov (417,418)</t>
  </si>
  <si>
    <t>077</t>
  </si>
  <si>
    <t>Oceňovacie rozdiely z precenenia majetku a záväzkov  
(+/- 414)</t>
  </si>
  <si>
    <t>078</t>
  </si>
  <si>
    <t>Oceňovacie rozdiely z kapitálových účastín (+/- 415)</t>
  </si>
  <si>
    <t>079</t>
  </si>
  <si>
    <t>Oceňovacie rozdiely z precenenia pri zlúčení, splynutí a rozdelení (+/- 416)</t>
  </si>
  <si>
    <t>080</t>
  </si>
  <si>
    <t>Fondy zo zisku  (r.081 až r.083)</t>
  </si>
  <si>
    <t>081</t>
  </si>
  <si>
    <t>Zákonný rezervný fond  (421)</t>
  </si>
  <si>
    <t>082</t>
  </si>
  <si>
    <t>Nedeliteľný fond  (422)</t>
  </si>
  <si>
    <t>083</t>
  </si>
  <si>
    <t>Štatutárne fondy a ostatné fondy (423, 427, 42X)</t>
  </si>
  <si>
    <t>084</t>
  </si>
  <si>
    <t>Výsledok hospodárenia minulých rokov  (r.085 a r.086)</t>
  </si>
  <si>
    <t>085</t>
  </si>
  <si>
    <t>Nerozdelený zisk minulých rokov (428)</t>
  </si>
  <si>
    <t>086</t>
  </si>
  <si>
    <t>Neuhradená strata minulých rokov (/-/429)</t>
  </si>
  <si>
    <t>087</t>
  </si>
  <si>
    <t>Výsl.hosp.za účt.obd./+-/ r.001-(r.068+r.073+r.080+r.084+r.088+r.121)</t>
  </si>
  <si>
    <t>088</t>
  </si>
  <si>
    <t>Záväzky  r.089+r.094+r.106+r.117+r.118</t>
  </si>
  <si>
    <t>089</t>
  </si>
  <si>
    <t>Rezervy  (r.090 až r.093)</t>
  </si>
  <si>
    <t>090</t>
  </si>
  <si>
    <t>Rezervy zákonné dlhodobé  (451A)</t>
  </si>
  <si>
    <t>091</t>
  </si>
  <si>
    <t>Rezervy zákonné krátkodobé (323A, 451A)</t>
  </si>
  <si>
    <t>092</t>
  </si>
  <si>
    <t>Ostatné dlhodobé rezervy (459 A, 45XA)</t>
  </si>
  <si>
    <t>093</t>
  </si>
  <si>
    <t>Ostatné krátkodobé rezervy (323A, 32X, 459A, 45XA)</t>
  </si>
  <si>
    <t>094</t>
  </si>
  <si>
    <t>Dlhodobé záväzky  (r.095 až r.105)</t>
  </si>
  <si>
    <t>095</t>
  </si>
  <si>
    <t>Dlhodobé záväzky z obchodného styku  (479A)</t>
  </si>
  <si>
    <t>096</t>
  </si>
  <si>
    <t>097</t>
  </si>
  <si>
    <t>Dlhodobé  nevyfakturované dodávky  (476A)</t>
  </si>
  <si>
    <t>098</t>
  </si>
  <si>
    <t>Dlhodobé záväzky voči dcérskej účtovnej jednotke a materskej účtovnej jednotke  (471A)</t>
  </si>
  <si>
    <t>099</t>
  </si>
  <si>
    <t>Ostatné dlhodobé záväzky v rámci konsolidovaného celku (471A)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</si>
  <si>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</si>
  <si>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</si>
  <si>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</si>
  <si>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</si>
  <si>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</si>
  <si>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</si>
  <si>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</si>
  <si>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Záväzky zo sociálneho fondu  (472)</t>
  </si>
  <si>
    <t>104</t>
  </si>
  <si>
    <t>Ostatné dlhodobé záväzky  (474A, 479A, 47XA, 372A, 373A, 377A)</t>
  </si>
  <si>
    <t>105</t>
  </si>
  <si>
    <t>Odložený daňový záväzok    (481A)</t>
  </si>
  <si>
    <t>106</t>
  </si>
  <si>
    <t>Krátkodobé záväzky  (r.107 až r.116)</t>
  </si>
  <si>
    <t>107</t>
  </si>
  <si>
    <t>Záväzky z obch. styku (321,322,324,325,32X,475A,478A,479A,47XA)</t>
  </si>
  <si>
    <t>108</t>
  </si>
  <si>
    <t>109</t>
  </si>
  <si>
    <t>Nevyfakturované dodávky  (326, 476A)</t>
  </si>
  <si>
    <t>110</t>
  </si>
  <si>
    <t>Záväzky voči dcérskej učt. Jednotke a materskej účtov. jednotke   (361A, 471A)</t>
  </si>
  <si>
    <t>111</t>
  </si>
  <si>
    <t>Ost. záväzky v rámci konsolid. celku (361A, 36XA, 471A, 47XA)</t>
  </si>
  <si>
    <t>112</t>
  </si>
  <si>
    <t>Záväzky voči spol. a združ. (364,365,366,367, 368,398A,478A,479A)</t>
  </si>
  <si>
    <t>113</t>
  </si>
  <si>
    <t>Záväzky voči zamestnancom (331,333,33X,479A)</t>
  </si>
  <si>
    <t>114</t>
  </si>
  <si>
    <t>Záväzky zo sociálneho poistenia  (336, 479A)</t>
  </si>
  <si>
    <t>115</t>
  </si>
  <si>
    <t>Daňové záväzky a dotácie  (341, 342, 343, 345, 346, 347, 34X)</t>
  </si>
  <si>
    <t>116</t>
  </si>
  <si>
    <t>Ostatné záväzky (372A, 373A, 377A, 379A, 474A, 479A, 47X)</t>
  </si>
  <si>
    <t>117</t>
  </si>
  <si>
    <t>Krátkodobé finančné výpomoci  (241, 249, 24X, 473A,/-/255A)</t>
  </si>
  <si>
    <t>118</t>
  </si>
  <si>
    <t>Bankové úvery (r.119 + r.120)</t>
  </si>
  <si>
    <t>119</t>
  </si>
  <si>
    <t>Bankové úvery dlhodobé  (461A, 46XA)</t>
  </si>
  <si>
    <t>120</t>
  </si>
  <si>
    <t>Bežné bankové úvery  (221A, 231, 232, 23X, 461A, 46XA)</t>
  </si>
  <si>
    <t>121</t>
  </si>
  <si>
    <t>Časové rozlíšenie  (r.122 až r.125)</t>
  </si>
  <si>
    <t>122</t>
  </si>
  <si>
    <t>Výdavky budúcich období dlhodobé  (383A)</t>
  </si>
  <si>
    <t>123</t>
  </si>
  <si>
    <t>Výdavky budúcich období krátkodobé  (383A)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</si>
  <si>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</si>
  <si>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</si>
  <si>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</si>
  <si>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</si>
  <si>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</si>
  <si>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</si>
  <si>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Text</t>
  </si>
  <si>
    <t>01</t>
  </si>
  <si>
    <t>Tržby z predaja tovaru  (604)</t>
  </si>
  <si>
    <t>02</t>
  </si>
  <si>
    <t>Náklady vynaložené na obstaranie predaného tovaru  ( 504)</t>
  </si>
  <si>
    <t>03</t>
  </si>
  <si>
    <t>Obchodná marža  r.01-r.02</t>
  </si>
  <si>
    <t>04</t>
  </si>
  <si>
    <t>Výroba  r.05+r.06+r.07</t>
  </si>
  <si>
    <t>05</t>
  </si>
  <si>
    <t>Tržby z predaja vlastných výrobkov a služieb  (601, 602)</t>
  </si>
  <si>
    <t>06</t>
  </si>
  <si>
    <t>Zmeny stavu vnútroorg. zásob  ( +/-  účt. skupina 61)</t>
  </si>
  <si>
    <t>07</t>
  </si>
  <si>
    <t>Aktivácia   (účtová skupina 62)</t>
  </si>
  <si>
    <t>08</t>
  </si>
  <si>
    <t>Výrobná spotreba  r.09+r.10</t>
  </si>
  <si>
    <t>09</t>
  </si>
  <si>
    <t>Spotreba materiálu, energie a ost. neskl. dodávok  (501, 502, 503)</t>
  </si>
  <si>
    <t>10</t>
  </si>
  <si>
    <t>Služby  (účtová skupina 51)</t>
  </si>
  <si>
    <t>11</t>
  </si>
  <si>
    <t>Pridaná hodnota  r.03+r.04-r.08</t>
  </si>
  <si>
    <t>12</t>
  </si>
  <si>
    <t>Osobné náklady súčet (r.13 až r.16)</t>
  </si>
  <si>
    <t>13</t>
  </si>
  <si>
    <t>Mzdové náklady  (521, 522)</t>
  </si>
  <si>
    <t>14</t>
  </si>
  <si>
    <t>Odmeny členom  orgánov spoločnosti a družstva  (523)</t>
  </si>
  <si>
    <t>15</t>
  </si>
  <si>
    <t>Náklady na sociálne zabezpečenie   (524, 525, 526)</t>
  </si>
  <si>
    <t>16</t>
  </si>
  <si>
    <t>Sociálne náklady   (527, 528)</t>
  </si>
  <si>
    <t>17</t>
  </si>
  <si>
    <t>Dane a poplatky  (účtová skupina 53)</t>
  </si>
  <si>
    <t>18</t>
  </si>
  <si>
    <t>Odpisy a opravné položky dlhod. nehm. majetku a dlhod. hmot. majetku   (551,553)</t>
  </si>
  <si>
    <t>19</t>
  </si>
  <si>
    <t>Tržby z predaja dlhodobého majetku a materiálu   (641, 642)</t>
  </si>
  <si>
    <t>20</t>
  </si>
  <si>
    <t>Zostatková cena predaného dlhod. majetku a pred. materialu  (541, 542)</t>
  </si>
  <si>
    <t>21</t>
  </si>
  <si>
    <t>Tvorba a zúčtovanie opr. položiek k pohľadavkám +/- 547</t>
  </si>
  <si>
    <t>22</t>
  </si>
  <si>
    <t>Ostatné výnosy z hospodárskej činnosti   (644, 645, 646, 648, 655, 657)</t>
  </si>
  <si>
    <t>23</t>
  </si>
  <si>
    <t>Ostatné náklady na hospodársku činnosť  (543 až 546, 548, 549, 555, 557)</t>
  </si>
  <si>
    <t>24</t>
  </si>
  <si>
    <t>Prevod výnosov z hospodárskej činnosti   (-) (697)</t>
  </si>
  <si>
    <t>25</t>
  </si>
  <si>
    <t>Prevod nákladov na hospodársku činnosť  (-) (597)</t>
  </si>
  <si>
    <t>26</t>
  </si>
  <si>
    <t>Výsledok hospodárenia z hospodárskej činnosti  r.11-r.12-r.17-r.18+r.19-r.20-r.21+r.22-r.23+(-r.24)-(-r.25)</t>
  </si>
  <si>
    <t>27</t>
  </si>
  <si>
    <t>Tržby z predaja cenných papierov a podielov  (661)</t>
  </si>
  <si>
    <t>28</t>
  </si>
  <si>
    <t>Predané cenné papiere a podiely  (561)</t>
  </si>
  <si>
    <t>29</t>
  </si>
  <si>
    <t xml:space="preserve">Výnosy z dlhodobého finančného majetku r.30+r.31+r.32 </t>
  </si>
  <si>
    <t>30</t>
  </si>
  <si>
    <t>Výnosy z CP a podielov v dcérskej účtovnej jednotke a v spol. s podst. vplyvom  (665A)</t>
  </si>
  <si>
    <t>31</t>
  </si>
  <si>
    <t>Výnosy z ostatných dlhodobých cenných papierov a podielov   (665A)</t>
  </si>
  <si>
    <t>32</t>
  </si>
  <si>
    <t>Výnosy z ostatného dlhodobého finančného majetku  (665A)</t>
  </si>
  <si>
    <t>33</t>
  </si>
  <si>
    <t>Výnosy z krátkodobého finančného majetku  (666)</t>
  </si>
  <si>
    <t>34</t>
  </si>
  <si>
    <t>Náklady na krátkodobý finančný majetok   (566 )</t>
  </si>
  <si>
    <t>35</t>
  </si>
  <si>
    <t>Výnosy z precenenia CP a výnosy z derivatových operácií (664, 667)</t>
  </si>
  <si>
    <t>36</t>
  </si>
  <si>
    <t>Náklady na  precenenie CP a náklady na derivatové operácie   (564, 567)</t>
  </si>
  <si>
    <t>37</t>
  </si>
  <si>
    <t>Tvorba a zúčtovanie opr. položiek k fin. majetku +/- 565</t>
  </si>
  <si>
    <t>38</t>
  </si>
  <si>
    <t>Výnosové úroky   (662)</t>
  </si>
  <si>
    <t>39</t>
  </si>
  <si>
    <t>Nákladové úroky   (562)</t>
  </si>
  <si>
    <t>40</t>
  </si>
  <si>
    <t>Kurzové zisky   (663)</t>
  </si>
  <si>
    <t>41</t>
  </si>
  <si>
    <t>Kurzové straty   (563)</t>
  </si>
  <si>
    <t>42</t>
  </si>
  <si>
    <t>Ostatné výnosy z finančnej činnosti   (668)</t>
  </si>
  <si>
    <t>43</t>
  </si>
  <si>
    <t>Ostatné náklady na finančnú činnosť    (568, 569)</t>
  </si>
  <si>
    <t>44</t>
  </si>
  <si>
    <t>Prevod finančných výnosov   (-) (698)</t>
  </si>
  <si>
    <t>45</t>
  </si>
  <si>
    <t>Prevod finančných nákladov   (-) (598)</t>
  </si>
  <si>
    <t>46</t>
  </si>
  <si>
    <t>Výsledok hospodárenia z finančnej činnosti r.27-r.28+r.29+r.33-r.34+r.35-r.36-r.37+r.38-r.39+r.40-r.41+r.42-r.43-r.44-(-r.45)</t>
  </si>
  <si>
    <t>47</t>
  </si>
  <si>
    <t>Výsledok hospodárenia z bežnej činnosti pred zdanením r.26 + r.46</t>
  </si>
  <si>
    <t>48</t>
  </si>
  <si>
    <t>Daň z príjmov z bežnej činnosti  r.49+ r.50</t>
  </si>
  <si>
    <t>49</t>
  </si>
  <si>
    <t>- splatná   (591,595)</t>
  </si>
  <si>
    <t>50</t>
  </si>
  <si>
    <t>- odložená   (+/-592)</t>
  </si>
  <si>
    <t>51</t>
  </si>
  <si>
    <t>Výsledok hospodárenia z bežnej činnosti po zdanení  r.47 - r.48</t>
  </si>
  <si>
    <t>52</t>
  </si>
  <si>
    <t>Mimoriadne výnosy   (účtová skupina 68)</t>
  </si>
  <si>
    <t>53</t>
  </si>
  <si>
    <t>Mimoriadne náklady   (účtová skupina 58)</t>
  </si>
  <si>
    <t>54</t>
  </si>
  <si>
    <t>Výsledok hospodárenia z mimoriadnej činnosti pred zdanením r.52 - r.53</t>
  </si>
  <si>
    <t>55</t>
  </si>
  <si>
    <t>Daň z príjmov z mimoriadnej činnosti   r. 56 + r. 57</t>
  </si>
  <si>
    <t>56</t>
  </si>
  <si>
    <t>- splatná   (593)</t>
  </si>
  <si>
    <t>57</t>
  </si>
  <si>
    <t>- odložená  (+/- 594)</t>
  </si>
  <si>
    <t>58</t>
  </si>
  <si>
    <t>Výsledok hospodárenia z mimoriadnej činnosti po zdanení r.54 - r.55</t>
  </si>
  <si>
    <t>59</t>
  </si>
  <si>
    <t>Výsledok hospodárenia za účtovné obdobie pred zdanením (+/-) (r.47 + r.54)</t>
  </si>
  <si>
    <t>60</t>
  </si>
  <si>
    <t>Prevod podielov na výsledku hospodárenia spoločníkom (+/-596)</t>
  </si>
  <si>
    <t>61</t>
  </si>
  <si>
    <t>Výsledok hospodárenia za účtovné obdobie (+/-) (r.51+r.58-r.60)</t>
  </si>
  <si>
    <t>Náklady spolu</t>
  </si>
  <si>
    <t>Žiadateľ:</t>
  </si>
  <si>
    <t>IČO:</t>
  </si>
  <si>
    <t>Názov projektu:</t>
  </si>
  <si>
    <t>Kód projektu:</t>
  </si>
  <si>
    <t>Vypĺňa PPA</t>
  </si>
  <si>
    <t>Dátum spracovania:</t>
  </si>
  <si>
    <t>Spracoval:</t>
  </si>
  <si>
    <t>KRITÉRIÁ EKONOMICKEJ ŽIVOTASCHOPNOSTI</t>
  </si>
  <si>
    <t>Vyberte rok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</si>
  <si>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</si>
  <si>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</si>
  <si>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</si>
  <si>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</si>
  <si>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</si>
  <si>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</si>
  <si>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</si>
  <si>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</si>
  <si>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</si>
  <si>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</si>
  <si>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</si>
  <si>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</si>
  <si>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</si>
  <si>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</si>
  <si>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</si>
  <si>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</si>
  <si>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</si>
  <si>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</si>
  <si>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</si>
  <si>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</si>
  <si>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</si>
  <si>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</si>
  <si>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</si>
  <si>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</si>
  <si>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</si>
  <si>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</si>
  <si>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</si>
  <si>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</si>
  <si>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</si>
  <si>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</si>
  <si>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</si>
  <si>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</si>
  <si>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</si>
  <si>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</si>
  <si>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</si>
  <si>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</si>
  <si>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</si>
  <si>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</si>
  <si>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</si>
  <si>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</si>
  <si>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</si>
  <si>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</si>
  <si>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</si>
  <si>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</si>
  <si>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</si>
  <si>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</si>
  <si>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</si>
  <si>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</si>
  <si>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</si>
  <si>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</si>
  <si>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</si>
  <si>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</si>
  <si>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</si>
  <si>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</si>
  <si>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</si>
  <si>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</si>
  <si>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</si>
  <si>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</si>
  <si>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</si>
  <si>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</si>
  <si>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</si>
  <si>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</si>
  <si>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</si>
  <si>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</si>
  <si>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</si>
  <si>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</si>
  <si>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</si>
  <si>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</si>
  <si>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</si>
  <si>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</si>
  <si>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</si>
  <si>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</si>
  <si>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</si>
  <si>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</si>
  <si>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</si>
  <si>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</si>
  <si>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</si>
  <si>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</si>
  <si>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</si>
  <si>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</si>
  <si>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</si>
  <si>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</si>
  <si>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</si>
  <si>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</si>
  <si>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</si>
  <si>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</si>
  <si>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</si>
  <si>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</si>
  <si>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</si>
  <si>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</si>
  <si>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</si>
  <si>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</si>
  <si>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</si>
  <si>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</si>
  <si>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</si>
  <si>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</si>
  <si>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</si>
  <si>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</si>
  <si>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</si>
  <si>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</si>
  <si>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</si>
  <si>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</si>
  <si>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</si>
  <si>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</si>
  <si>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</si>
  <si>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</si>
  <si>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</si>
  <si>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</si>
  <si>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</si>
  <si>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</si>
  <si>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</si>
  <si>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</si>
  <si>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</si>
  <si>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</si>
  <si>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</si>
  <si>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</si>
  <si>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</si>
  <si>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</si>
  <si>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</si>
  <si>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</si>
  <si>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</si>
  <si>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</si>
  <si>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</si>
  <si>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</si>
  <si>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</si>
  <si>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</si>
  <si>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</si>
  <si>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</si>
  <si>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</si>
  <si>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</si>
  <si>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</si>
  <si>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</si>
  <si>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</si>
  <si>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</si>
  <si>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</si>
  <si>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</si>
  <si>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</si>
  <si>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</si>
  <si>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</si>
  <si>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</si>
  <si>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</si>
  <si>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</si>
  <si>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</si>
  <si>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</si>
  <si>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</si>
  <si>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</si>
  <si>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</si>
  <si>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</si>
  <si>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</si>
  <si>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</si>
  <si>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</si>
  <si>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</si>
  <si>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</si>
  <si>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</si>
  <si>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</si>
  <si>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</si>
  <si>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</si>
  <si>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</si>
  <si>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</si>
  <si>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</si>
  <si>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</si>
  <si>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</si>
  <si>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</si>
  <si>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</si>
  <si>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</si>
  <si>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</si>
  <si>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</si>
  <si>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</si>
  <si>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</si>
  <si>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</si>
  <si>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</si>
  <si>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</si>
  <si>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</si>
  <si>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</si>
  <si>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</si>
  <si>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</si>
  <si>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</si>
  <si>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</si>
  <si>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</si>
  <si>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</si>
  <si>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</si>
  <si>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</si>
  <si>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</si>
  <si>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</si>
  <si>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</si>
  <si>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</si>
  <si>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</si>
  <si>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</si>
  <si>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</si>
  <si>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</si>
  <si>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</si>
  <si>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</si>
  <si>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</si>
  <si>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</si>
  <si>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</si>
  <si>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</si>
  <si>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</si>
  <si>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</si>
  <si>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</si>
  <si>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</si>
  <si>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</si>
  <si>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</si>
  <si>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</si>
  <si>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</si>
  <si>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</si>
  <si>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</si>
  <si>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</si>
  <si>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</si>
  <si>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</si>
  <si>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</si>
  <si>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</si>
  <si>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</si>
  <si>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</si>
  <si>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</si>
  <si>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</si>
  <si>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</si>
  <si>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</si>
  <si>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</si>
  <si>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</si>
  <si>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</si>
  <si>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</si>
  <si>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</si>
  <si>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</si>
  <si>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</si>
  <si>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</si>
  <si>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</si>
  <si>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</si>
  <si>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</si>
  <si>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</si>
  <si>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</si>
  <si>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</si>
  <si>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</si>
  <si>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</si>
  <si>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</si>
  <si>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</si>
  <si>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</si>
  <si>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</si>
  <si>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</si>
  <si>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</si>
  <si>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</si>
  <si>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</si>
  <si>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</si>
  <si>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r>
      <t xml:space="preserve">Rentabilita nákladov v %: </t>
    </r>
    <r>
      <rPr>
        <sz val="10"/>
        <color indexed="8"/>
        <rFont val="Arial"/>
        <family val="2"/>
        <charset val="238"/>
      </rPr>
      <t>RN = výsledok hospodárenia pred zdanením(r.47+r.54) / náklady * 100</t>
    </r>
  </si>
  <si>
    <r>
      <t>Celková zadĺženosť aktív v %:</t>
    </r>
    <r>
      <rPr>
        <sz val="10"/>
        <color indexed="8"/>
        <rFont val="Arial"/>
        <family val="2"/>
        <charset val="238"/>
      </rPr>
      <t xml:space="preserve"> Z = cudzie zdroje S (088)/ aktíva S(001) * 100</t>
    </r>
  </si>
  <si>
    <t>Tabuľka č. 7</t>
  </si>
  <si>
    <t>Tabuľka č. 8a</t>
  </si>
  <si>
    <t>Tabuľka č. 8b</t>
  </si>
  <si>
    <t>Tabuľka č. 9a</t>
  </si>
  <si>
    <t>Tabuľka č.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</si>
</sst>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49" fontId="6" fillId="2" borderId="1" xfId="2" applyNumberFormat="1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2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7" fillId="2" borderId="2" xfId="1" applyFont="1" applyFill="1" applyBorder="1" applyAlignment="1" applyProtection="1">
      <alignment horizontal="left" vertical="center" wrapText="1"/>
      <protection hidden="1"/>
    </xf>
    <xf numFmtId="0" fontId="3" fillId="4" borderId="1" xfId="0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9" fontId="2" fillId="0" borderId="0" xfId="0" applyNumberFormat="1" applyFont="1"/>
    <xf numFmtId="49" fontId="2" fillId="5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0" fontId="2" fillId="0" borderId="0" xfId="0" applyNumberFormat="1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5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3" fontId="2" fillId="6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hidden="1"/>
    </xf>
    <xf numFmtId="10" fontId="3" fillId="0" borderId="1" xfId="0" applyNumberFormat="1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0" fontId="3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Border="1"/>
    <xf numFmtId="0" fontId="9" fillId="0" borderId="1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vertical="center" wrapText="1"/>
      <protection locked="0"/>
    </xf>
    <xf numFmtId="49" fontId="9" fillId="0" borderId="3" xfId="0" applyNumberFormat="1" applyFont="1" applyBorder="1" applyAlignment="1" applyProtection="1">
      <alignment vertical="center" wrapText="1"/>
      <protection locked="0"/>
    </xf>
    <xf numFmtId="49" fontId="9" fillId="0" borderId="4" xfId="0" applyNumberFormat="1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>
      <alignment horizontal="left" vertical="center"/>
    </xf>
  </cellXfs>
  <cellStyles count="3">
    <cellStyle name="Normálne" xfId="0" builtinId="0"/>
    <cellStyle name="normálne_Projekt" xfId="2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P21" sqref="P21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7" width="9.140625" style="1"/>
    <col min="8" max="8" width="16.7109375" style="1" hidden="1" customWidth="1"/>
    <col min="9" max="10" width="0" style="1" hidden="1" customWidth="1"/>
    <col min="11" max="11" width="16.7109375" style="1" hidden="1" customWidth="1"/>
    <col min="12" max="13" width="0" style="1" hidden="1" customWidth="1"/>
    <col min="14" max="16384" width="9.140625" style="1"/>
  </cols>
  <sheetData>
    <row r="1" spans="1:8" x14ac:dyDescent="0.2">
      <c r="A1" s="2" t="s">
        <v>626</v>
      </c>
      <c r="H1" s="9"/>
    </row>
    <row r="2" spans="1:8" x14ac:dyDescent="0.2">
      <c r="H2" s="9">
        <v>2013</v>
      </c>
    </row>
    <row r="3" spans="1:8" x14ac:dyDescent="0.2">
      <c r="A3" s="2" t="s">
        <v>380</v>
      </c>
      <c r="H3" s="9">
        <v>2014</v>
      </c>
    </row>
    <row r="4" spans="1:8" x14ac:dyDescent="0.2">
      <c r="H4" s="52"/>
    </row>
    <row r="6" spans="1:8" ht="15" customHeight="1" x14ac:dyDescent="0.2">
      <c r="A6" s="16" t="s">
        <v>373</v>
      </c>
      <c r="B6" s="54"/>
      <c r="C6" s="55"/>
      <c r="D6" s="55"/>
      <c r="E6" s="56"/>
    </row>
    <row r="7" spans="1:8" ht="15" customHeight="1" x14ac:dyDescent="0.2">
      <c r="A7" s="17" t="s">
        <v>374</v>
      </c>
      <c r="B7" s="57"/>
      <c r="C7" s="58"/>
      <c r="D7" s="58"/>
      <c r="E7" s="59"/>
    </row>
    <row r="8" spans="1:8" ht="33" customHeight="1" x14ac:dyDescent="0.2">
      <c r="A8" s="17" t="s">
        <v>375</v>
      </c>
      <c r="B8" s="60"/>
      <c r="C8" s="61"/>
      <c r="D8" s="61"/>
      <c r="E8" s="62"/>
    </row>
    <row r="9" spans="1:8" ht="15" customHeight="1" x14ac:dyDescent="0.2">
      <c r="A9" s="17" t="s">
        <v>376</v>
      </c>
      <c r="B9" s="53" t="s">
        <v>377</v>
      </c>
      <c r="C9" s="53"/>
      <c r="D9" s="53"/>
      <c r="E9" s="53"/>
    </row>
    <row r="10" spans="1:8" ht="15" customHeight="1" x14ac:dyDescent="0.2">
      <c r="A10" s="17" t="s">
        <v>378</v>
      </c>
      <c r="B10" s="53" t="s">
        <v>377</v>
      </c>
      <c r="C10" s="53"/>
      <c r="D10" s="53"/>
      <c r="E10" s="53"/>
    </row>
    <row r="11" spans="1:8" ht="15" customHeight="1" x14ac:dyDescent="0.2">
      <c r="A11" s="17" t="s">
        <v>379</v>
      </c>
      <c r="B11" s="53" t="s">
        <v>377</v>
      </c>
      <c r="C11" s="53"/>
      <c r="D11" s="53"/>
      <c r="E11" s="53"/>
    </row>
    <row r="12" spans="1:8" x14ac:dyDescent="0.2">
      <c r="A12" s="19"/>
      <c r="B12" s="18"/>
      <c r="C12" s="18"/>
      <c r="D12" s="18"/>
      <c r="E12" s="18"/>
    </row>
    <row r="13" spans="1:8" x14ac:dyDescent="0.2">
      <c r="A13" s="19"/>
      <c r="B13" s="18"/>
      <c r="C13" s="18"/>
      <c r="D13" s="18"/>
      <c r="E13" s="18"/>
    </row>
    <row r="14" spans="1:8" ht="29.25" customHeight="1" x14ac:dyDescent="0.2">
      <c r="A14" s="22" t="s">
        <v>381</v>
      </c>
      <c r="B14" s="39"/>
      <c r="C14" s="18"/>
      <c r="D14" s="18"/>
      <c r="E14" s="18"/>
    </row>
    <row r="15" spans="1:8" x14ac:dyDescent="0.2">
      <c r="A15" s="19"/>
      <c r="B15" s="18"/>
      <c r="C15" s="18"/>
      <c r="D15" s="18"/>
      <c r="E15" s="18"/>
    </row>
    <row r="17" spans="1:13" x14ac:dyDescent="0.2">
      <c r="H17" s="11">
        <v>2013</v>
      </c>
      <c r="I17" s="11">
        <v>2013</v>
      </c>
      <c r="J17" s="21">
        <v>2013</v>
      </c>
      <c r="K17" s="1">
        <v>2014</v>
      </c>
      <c r="L17" s="1">
        <v>2014</v>
      </c>
      <c r="M17" s="12">
        <v>2014</v>
      </c>
    </row>
    <row r="18" spans="1:13" ht="51" x14ac:dyDescent="0.2">
      <c r="A18" s="23" t="s">
        <v>624</v>
      </c>
      <c r="B18" s="49" t="str">
        <f>IF(B14=2013,I18,IF(B14=2014,L18,""))</f>
        <v/>
      </c>
      <c r="C18" s="50" t="str">
        <f>IF(B14=2013,J18,IF(B14=2014,M18,""))</f>
        <v/>
      </c>
      <c r="H18" s="20" t="e">
        <f>(Výsledovka2013!C52+Výsledovka2013!C59)/Výsledovka2013!C69</f>
        <v>#DIV/0!</v>
      </c>
      <c r="I18" s="38" t="str">
        <f>IFERROR(H18,"")</f>
        <v/>
      </c>
      <c r="J18" s="10" t="str">
        <f>IF(I18="","",IF(I18&gt;0.1%,"SPLNENÉ","NESPLNENÉ"))</f>
        <v/>
      </c>
      <c r="K18" s="10" t="e">
        <f>Vykazy2014!C213/Vykazy2014!C221</f>
        <v>#DIV/0!</v>
      </c>
      <c r="L18" s="38" t="str">
        <f>IFERROR(K18,"")</f>
        <v/>
      </c>
      <c r="M18" s="10" t="str">
        <f>IF(L18="","",IF(L18&gt;0.1%,"SPLNENÉ","NESPLNENÉ"))</f>
        <v/>
      </c>
    </row>
    <row r="19" spans="1:13" ht="45.75" customHeight="1" x14ac:dyDescent="0.2">
      <c r="A19" s="23" t="s">
        <v>625</v>
      </c>
      <c r="B19" s="51" t="str">
        <f>IF(B14=2013,I19,IF(B14=2014,L19,""))</f>
        <v/>
      </c>
      <c r="C19" s="50" t="str">
        <f>IF(B14=2013,J19,IF(B14=2014,M19,""))</f>
        <v/>
      </c>
      <c r="H19" s="10" t="e">
        <f>Súvaha2013!C95/Súvaha2013!C8</f>
        <v>#DIV/0!</v>
      </c>
      <c r="I19" s="38" t="str">
        <f>IFERROR(H19,"")</f>
        <v/>
      </c>
      <c r="J19" s="10" t="str">
        <f>IF(I19="","",IF(I19&lt;=80%,"SPLNENÉ","NESPLNENÉ"))</f>
        <v/>
      </c>
      <c r="K19" s="10" t="e">
        <f>Vykazy2014!C108/Vykazy2014!C6</f>
        <v>#DIV/0!</v>
      </c>
      <c r="L19" s="38" t="str">
        <f>IFERROR(K19,"")</f>
        <v/>
      </c>
      <c r="M19" s="10" t="str">
        <f>IF(L19="","",IF(L19&lt;=80%,"SPLNENÉ","NESPLNENÉ"))</f>
        <v/>
      </c>
    </row>
  </sheetData>
  <protectedRanges>
    <protectedRange sqref="E9:E15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4">
      <formula1>$H$1:$H$3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workbookViewId="0"/>
  </sheetViews>
  <sheetFormatPr defaultRowHeight="12.75" x14ac:dyDescent="0.2"/>
  <cols>
    <col min="1" max="1" width="9.140625" style="1"/>
    <col min="2" max="2" width="71.5703125" style="1" customWidth="1"/>
    <col min="3" max="3" width="14.5703125" style="1" bestFit="1" customWidth="1"/>
    <col min="4" max="16384" width="9.140625" style="1"/>
  </cols>
  <sheetData>
    <row r="1" spans="1:3" x14ac:dyDescent="0.2">
      <c r="A1" s="2" t="s">
        <v>629</v>
      </c>
    </row>
    <row r="5" spans="1:3" x14ac:dyDescent="0.2">
      <c r="C5" s="15" t="s">
        <v>1</v>
      </c>
    </row>
    <row r="6" spans="1:3" x14ac:dyDescent="0.2">
      <c r="A6" s="63" t="s">
        <v>0</v>
      </c>
      <c r="B6" s="63"/>
      <c r="C6" s="6"/>
    </row>
    <row r="7" spans="1:3" ht="25.5" x14ac:dyDescent="0.2">
      <c r="A7" s="3" t="s">
        <v>247</v>
      </c>
      <c r="B7" s="3" t="s">
        <v>249</v>
      </c>
      <c r="C7" s="3">
        <v>2013</v>
      </c>
    </row>
    <row r="8" spans="1:3" ht="15" customHeight="1" x14ac:dyDescent="0.2">
      <c r="A8" s="4" t="s">
        <v>2</v>
      </c>
      <c r="B8" s="5" t="s">
        <v>3</v>
      </c>
      <c r="C8" s="46">
        <f>C9+C37+C68</f>
        <v>0</v>
      </c>
    </row>
    <row r="9" spans="1:3" ht="15" customHeight="1" x14ac:dyDescent="0.2">
      <c r="A9" s="4" t="s">
        <v>4</v>
      </c>
      <c r="B9" s="5" t="s">
        <v>5</v>
      </c>
      <c r="C9" s="46">
        <f>C10+C18+C28</f>
        <v>0</v>
      </c>
    </row>
    <row r="10" spans="1:3" ht="15" customHeight="1" x14ac:dyDescent="0.2">
      <c r="A10" s="4" t="s">
        <v>6</v>
      </c>
      <c r="B10" s="5" t="s">
        <v>7</v>
      </c>
      <c r="C10" s="46">
        <f>SUM(C11:C17)</f>
        <v>0</v>
      </c>
    </row>
    <row r="11" spans="1:3" ht="15" customHeight="1" x14ac:dyDescent="0.2">
      <c r="A11" s="7" t="s">
        <v>8</v>
      </c>
      <c r="B11" s="8" t="s">
        <v>9</v>
      </c>
      <c r="C11" s="47"/>
    </row>
    <row r="12" spans="1:3" ht="15" customHeight="1" x14ac:dyDescent="0.2">
      <c r="A12" s="7" t="s">
        <v>10</v>
      </c>
      <c r="B12" s="8" t="s">
        <v>11</v>
      </c>
      <c r="C12" s="47"/>
    </row>
    <row r="13" spans="1:3" ht="15" customHeight="1" x14ac:dyDescent="0.2">
      <c r="A13" s="7" t="s">
        <v>12</v>
      </c>
      <c r="B13" s="8" t="s">
        <v>13</v>
      </c>
      <c r="C13" s="47"/>
    </row>
    <row r="14" spans="1:3" ht="15" customHeight="1" x14ac:dyDescent="0.2">
      <c r="A14" s="7" t="s">
        <v>14</v>
      </c>
      <c r="B14" s="8" t="s">
        <v>15</v>
      </c>
      <c r="C14" s="47"/>
    </row>
    <row r="15" spans="1:3" ht="15" customHeight="1" x14ac:dyDescent="0.2">
      <c r="A15" s="7" t="s">
        <v>16</v>
      </c>
      <c r="B15" s="8" t="s">
        <v>17</v>
      </c>
      <c r="C15" s="47"/>
    </row>
    <row r="16" spans="1:3" ht="15" customHeight="1" x14ac:dyDescent="0.2">
      <c r="A16" s="7" t="s">
        <v>18</v>
      </c>
      <c r="B16" s="8" t="s">
        <v>19</v>
      </c>
      <c r="C16" s="47"/>
    </row>
    <row r="17" spans="1:3" ht="15" customHeight="1" x14ac:dyDescent="0.2">
      <c r="A17" s="7" t="s">
        <v>20</v>
      </c>
      <c r="B17" s="8" t="s">
        <v>21</v>
      </c>
      <c r="C17" s="47"/>
    </row>
    <row r="18" spans="1:3" ht="15" customHeight="1" x14ac:dyDescent="0.2">
      <c r="A18" s="4" t="s">
        <v>22</v>
      </c>
      <c r="B18" s="5" t="s">
        <v>23</v>
      </c>
      <c r="C18" s="46">
        <f>SUM(C19:C27)</f>
        <v>0</v>
      </c>
    </row>
    <row r="19" spans="1:3" ht="15" customHeight="1" x14ac:dyDescent="0.2">
      <c r="A19" s="7" t="s">
        <v>24</v>
      </c>
      <c r="B19" s="8" t="s">
        <v>25</v>
      </c>
      <c r="C19" s="47"/>
    </row>
    <row r="20" spans="1:3" ht="15" customHeight="1" x14ac:dyDescent="0.2">
      <c r="A20" s="7" t="s">
        <v>26</v>
      </c>
      <c r="B20" s="8" t="s">
        <v>27</v>
      </c>
      <c r="C20" s="47"/>
    </row>
    <row r="21" spans="1:3" ht="15" customHeight="1" x14ac:dyDescent="0.2">
      <c r="A21" s="7" t="s">
        <v>28</v>
      </c>
      <c r="B21" s="8" t="s">
        <v>29</v>
      </c>
      <c r="C21" s="47"/>
    </row>
    <row r="22" spans="1:3" ht="15" customHeight="1" x14ac:dyDescent="0.2">
      <c r="A22" s="7" t="s">
        <v>30</v>
      </c>
      <c r="B22" s="8" t="s">
        <v>31</v>
      </c>
      <c r="C22" s="47"/>
    </row>
    <row r="23" spans="1:3" ht="15" customHeight="1" x14ac:dyDescent="0.2">
      <c r="A23" s="7" t="s">
        <v>32</v>
      </c>
      <c r="B23" s="8" t="s">
        <v>33</v>
      </c>
      <c r="C23" s="47"/>
    </row>
    <row r="24" spans="1:3" ht="15" customHeight="1" x14ac:dyDescent="0.2">
      <c r="A24" s="7" t="s">
        <v>34</v>
      </c>
      <c r="B24" s="8" t="s">
        <v>35</v>
      </c>
      <c r="C24" s="47"/>
    </row>
    <row r="25" spans="1:3" ht="15" customHeight="1" x14ac:dyDescent="0.2">
      <c r="A25" s="7" t="s">
        <v>36</v>
      </c>
      <c r="B25" s="8" t="s">
        <v>37</v>
      </c>
      <c r="C25" s="47"/>
    </row>
    <row r="26" spans="1:3" ht="15" customHeight="1" x14ac:dyDescent="0.2">
      <c r="A26" s="7" t="s">
        <v>38</v>
      </c>
      <c r="B26" s="8" t="s">
        <v>39</v>
      </c>
      <c r="C26" s="47"/>
    </row>
    <row r="27" spans="1:3" ht="15" customHeight="1" x14ac:dyDescent="0.2">
      <c r="A27" s="7" t="s">
        <v>40</v>
      </c>
      <c r="B27" s="8" t="s">
        <v>41</v>
      </c>
      <c r="C27" s="47"/>
    </row>
    <row r="28" spans="1:3" ht="15" customHeight="1" x14ac:dyDescent="0.2">
      <c r="A28" s="4" t="s">
        <v>42</v>
      </c>
      <c r="B28" s="5" t="s">
        <v>43</v>
      </c>
      <c r="C28" s="46">
        <f>SUM(C29:C36)</f>
        <v>0</v>
      </c>
    </row>
    <row r="29" spans="1:3" ht="15" customHeight="1" x14ac:dyDescent="0.2">
      <c r="A29" s="7" t="s">
        <v>44</v>
      </c>
      <c r="B29" s="8" t="s">
        <v>45</v>
      </c>
      <c r="C29" s="47"/>
    </row>
    <row r="30" spans="1:3" ht="15" customHeight="1" x14ac:dyDescent="0.2">
      <c r="A30" s="7" t="s">
        <v>46</v>
      </c>
      <c r="B30" s="8" t="s">
        <v>47</v>
      </c>
      <c r="C30" s="47"/>
    </row>
    <row r="31" spans="1:3" ht="15" customHeight="1" x14ac:dyDescent="0.2">
      <c r="A31" s="7" t="s">
        <v>48</v>
      </c>
      <c r="B31" s="8" t="s">
        <v>49</v>
      </c>
      <c r="C31" s="47"/>
    </row>
    <row r="32" spans="1:3" ht="15" customHeight="1" x14ac:dyDescent="0.2">
      <c r="A32" s="7" t="s">
        <v>50</v>
      </c>
      <c r="B32" s="8" t="s">
        <v>51</v>
      </c>
      <c r="C32" s="47"/>
    </row>
    <row r="33" spans="1:3" ht="15" customHeight="1" x14ac:dyDescent="0.2">
      <c r="A33" s="7" t="s">
        <v>52</v>
      </c>
      <c r="B33" s="8" t="s">
        <v>53</v>
      </c>
      <c r="C33" s="47"/>
    </row>
    <row r="34" spans="1:3" ht="15" customHeight="1" x14ac:dyDescent="0.2">
      <c r="A34" s="7" t="s">
        <v>54</v>
      </c>
      <c r="B34" s="8" t="s">
        <v>55</v>
      </c>
      <c r="C34" s="47"/>
    </row>
    <row r="35" spans="1:3" ht="15" customHeight="1" x14ac:dyDescent="0.2">
      <c r="A35" s="7" t="s">
        <v>56</v>
      </c>
      <c r="B35" s="8" t="s">
        <v>57</v>
      </c>
      <c r="C35" s="47"/>
    </row>
    <row r="36" spans="1:3" ht="15" customHeight="1" x14ac:dyDescent="0.2">
      <c r="A36" s="7" t="s">
        <v>58</v>
      </c>
      <c r="B36" s="8" t="s">
        <v>59</v>
      </c>
      <c r="C36" s="47"/>
    </row>
    <row r="37" spans="1:3" ht="15" customHeight="1" x14ac:dyDescent="0.2">
      <c r="A37" s="4" t="s">
        <v>60</v>
      </c>
      <c r="B37" s="5" t="s">
        <v>61</v>
      </c>
      <c r="C37" s="46">
        <f>C38+C45+C53+C62</f>
        <v>0</v>
      </c>
    </row>
    <row r="38" spans="1:3" ht="15" customHeight="1" x14ac:dyDescent="0.2">
      <c r="A38" s="4" t="s">
        <v>62</v>
      </c>
      <c r="B38" s="5" t="s">
        <v>63</v>
      </c>
      <c r="C38" s="46">
        <f>SUM(C39:C44)</f>
        <v>0</v>
      </c>
    </row>
    <row r="39" spans="1:3" ht="15" customHeight="1" x14ac:dyDescent="0.2">
      <c r="A39" s="7" t="s">
        <v>64</v>
      </c>
      <c r="B39" s="8" t="s">
        <v>65</v>
      </c>
      <c r="C39" s="47"/>
    </row>
    <row r="40" spans="1:3" ht="15" customHeight="1" x14ac:dyDescent="0.2">
      <c r="A40" s="7" t="s">
        <v>66</v>
      </c>
      <c r="B40" s="8" t="s">
        <v>67</v>
      </c>
      <c r="C40" s="47"/>
    </row>
    <row r="41" spans="1:3" ht="15" customHeight="1" x14ac:dyDescent="0.2">
      <c r="A41" s="7" t="s">
        <v>68</v>
      </c>
      <c r="B41" s="8" t="s">
        <v>69</v>
      </c>
      <c r="C41" s="47"/>
    </row>
    <row r="42" spans="1:3" ht="15" customHeight="1" x14ac:dyDescent="0.2">
      <c r="A42" s="7" t="s">
        <v>70</v>
      </c>
      <c r="B42" s="8" t="s">
        <v>71</v>
      </c>
      <c r="C42" s="47"/>
    </row>
    <row r="43" spans="1:3" ht="15" customHeight="1" x14ac:dyDescent="0.2">
      <c r="A43" s="7" t="s">
        <v>72</v>
      </c>
      <c r="B43" s="8" t="s">
        <v>73</v>
      </c>
      <c r="C43" s="47"/>
    </row>
    <row r="44" spans="1:3" ht="15" customHeight="1" x14ac:dyDescent="0.2">
      <c r="A44" s="7" t="s">
        <v>74</v>
      </c>
      <c r="B44" s="8" t="s">
        <v>75</v>
      </c>
      <c r="C44" s="47"/>
    </row>
    <row r="45" spans="1:3" ht="15" customHeight="1" x14ac:dyDescent="0.2">
      <c r="A45" s="4" t="s">
        <v>76</v>
      </c>
      <c r="B45" s="5" t="s">
        <v>77</v>
      </c>
      <c r="C45" s="46">
        <f>SUM(C46:C52)</f>
        <v>0</v>
      </c>
    </row>
    <row r="46" spans="1:3" ht="15" customHeight="1" x14ac:dyDescent="0.2">
      <c r="A46" s="7" t="s">
        <v>78</v>
      </c>
      <c r="B46" s="8" t="s">
        <v>79</v>
      </c>
      <c r="C46" s="47"/>
    </row>
    <row r="47" spans="1:3" ht="15" customHeight="1" x14ac:dyDescent="0.2">
      <c r="A47" s="7" t="s">
        <v>80</v>
      </c>
      <c r="B47" s="8" t="s">
        <v>81</v>
      </c>
      <c r="C47" s="47"/>
    </row>
    <row r="48" spans="1:3" ht="25.5" x14ac:dyDescent="0.2">
      <c r="A48" s="7" t="s">
        <v>82</v>
      </c>
      <c r="B48" s="8" t="s">
        <v>83</v>
      </c>
      <c r="C48" s="47"/>
    </row>
    <row r="49" spans="1:3" ht="15" customHeight="1" x14ac:dyDescent="0.2">
      <c r="A49" s="7" t="s">
        <v>84</v>
      </c>
      <c r="B49" s="8" t="s">
        <v>85</v>
      </c>
      <c r="C49" s="47"/>
    </row>
    <row r="50" spans="1:3" ht="15" customHeight="1" x14ac:dyDescent="0.2">
      <c r="A50" s="7" t="s">
        <v>86</v>
      </c>
      <c r="B50" s="8" t="s">
        <v>87</v>
      </c>
      <c r="C50" s="47"/>
    </row>
    <row r="51" spans="1:3" ht="15" customHeight="1" x14ac:dyDescent="0.2">
      <c r="A51" s="7" t="s">
        <v>88</v>
      </c>
      <c r="B51" s="8" t="s">
        <v>89</v>
      </c>
      <c r="C51" s="47"/>
    </row>
    <row r="52" spans="1:3" ht="15" customHeight="1" x14ac:dyDescent="0.2">
      <c r="A52" s="7" t="s">
        <v>90</v>
      </c>
      <c r="B52" s="8" t="s">
        <v>91</v>
      </c>
      <c r="C52" s="47"/>
    </row>
    <row r="53" spans="1:3" ht="15" customHeight="1" x14ac:dyDescent="0.2">
      <c r="A53" s="4" t="s">
        <v>92</v>
      </c>
      <c r="B53" s="5" t="s">
        <v>93</v>
      </c>
      <c r="C53" s="46">
        <f>SUM(C54:C61)</f>
        <v>0</v>
      </c>
    </row>
    <row r="54" spans="1:3" ht="15" customHeight="1" x14ac:dyDescent="0.2">
      <c r="A54" s="7" t="s">
        <v>94</v>
      </c>
      <c r="B54" s="8" t="s">
        <v>79</v>
      </c>
      <c r="C54" s="47"/>
    </row>
    <row r="55" spans="1:3" ht="15" customHeight="1" x14ac:dyDescent="0.2">
      <c r="A55" s="7" t="s">
        <v>95</v>
      </c>
      <c r="B55" s="8" t="s">
        <v>81</v>
      </c>
      <c r="C55" s="47"/>
    </row>
    <row r="56" spans="1:3" ht="25.5" x14ac:dyDescent="0.2">
      <c r="A56" s="7" t="s">
        <v>96</v>
      </c>
      <c r="B56" s="8" t="s">
        <v>83</v>
      </c>
      <c r="C56" s="47"/>
    </row>
    <row r="57" spans="1:3" ht="15" customHeight="1" x14ac:dyDescent="0.2">
      <c r="A57" s="7" t="s">
        <v>97</v>
      </c>
      <c r="B57" s="8" t="s">
        <v>98</v>
      </c>
      <c r="C57" s="47"/>
    </row>
    <row r="58" spans="1:3" ht="15" customHeight="1" x14ac:dyDescent="0.2">
      <c r="A58" s="7" t="s">
        <v>99</v>
      </c>
      <c r="B58" s="8" t="s">
        <v>100</v>
      </c>
      <c r="C58" s="47"/>
    </row>
    <row r="59" spans="1:3" ht="15" customHeight="1" x14ac:dyDescent="0.2">
      <c r="A59" s="7" t="s">
        <v>101</v>
      </c>
      <c r="B59" s="8" t="s">
        <v>102</v>
      </c>
      <c r="C59" s="47"/>
    </row>
    <row r="60" spans="1:3" ht="15" customHeight="1" x14ac:dyDescent="0.2">
      <c r="A60" s="7" t="s">
        <v>103</v>
      </c>
      <c r="B60" s="8" t="s">
        <v>104</v>
      </c>
      <c r="C60" s="47"/>
    </row>
    <row r="61" spans="1:3" ht="15" customHeight="1" x14ac:dyDescent="0.2">
      <c r="A61" s="7" t="s">
        <v>105</v>
      </c>
      <c r="B61" s="8" t="s">
        <v>106</v>
      </c>
      <c r="C61" s="47"/>
    </row>
    <row r="62" spans="1:3" ht="15" customHeight="1" x14ac:dyDescent="0.2">
      <c r="A62" s="4" t="s">
        <v>107</v>
      </c>
      <c r="B62" s="5" t="s">
        <v>108</v>
      </c>
      <c r="C62" s="46">
        <f>SUM(C63:C67)</f>
        <v>0</v>
      </c>
    </row>
    <row r="63" spans="1:3" ht="15" customHeight="1" x14ac:dyDescent="0.2">
      <c r="A63" s="7" t="s">
        <v>109</v>
      </c>
      <c r="B63" s="8" t="s">
        <v>110</v>
      </c>
      <c r="C63" s="47"/>
    </row>
    <row r="64" spans="1:3" ht="15" customHeight="1" x14ac:dyDescent="0.2">
      <c r="A64" s="7" t="s">
        <v>111</v>
      </c>
      <c r="B64" s="8" t="s">
        <v>112</v>
      </c>
      <c r="C64" s="47"/>
    </row>
    <row r="65" spans="1:3" ht="15" customHeight="1" x14ac:dyDescent="0.2">
      <c r="A65" s="7" t="s">
        <v>113</v>
      </c>
      <c r="B65" s="8" t="s">
        <v>114</v>
      </c>
      <c r="C65" s="47"/>
    </row>
    <row r="66" spans="1:3" ht="15" customHeight="1" x14ac:dyDescent="0.2">
      <c r="A66" s="7" t="s">
        <v>115</v>
      </c>
      <c r="B66" s="8" t="s">
        <v>116</v>
      </c>
      <c r="C66" s="47"/>
    </row>
    <row r="67" spans="1:3" ht="15" customHeight="1" x14ac:dyDescent="0.2">
      <c r="A67" s="7" t="s">
        <v>117</v>
      </c>
      <c r="B67" s="8" t="s">
        <v>118</v>
      </c>
      <c r="C67" s="47"/>
    </row>
    <row r="68" spans="1:3" ht="15" customHeight="1" x14ac:dyDescent="0.2">
      <c r="A68" s="7" t="s">
        <v>119</v>
      </c>
      <c r="B68" s="8" t="s">
        <v>120</v>
      </c>
      <c r="C68" s="48">
        <f>SUM(C69:C72)</f>
        <v>0</v>
      </c>
    </row>
    <row r="69" spans="1:3" ht="15" customHeight="1" x14ac:dyDescent="0.2">
      <c r="A69" s="7" t="s">
        <v>121</v>
      </c>
      <c r="B69" s="8" t="s">
        <v>122</v>
      </c>
      <c r="C69" s="47"/>
    </row>
    <row r="70" spans="1:3" ht="15" customHeight="1" x14ac:dyDescent="0.2">
      <c r="A70" s="7" t="s">
        <v>123</v>
      </c>
      <c r="B70" s="8" t="s">
        <v>124</v>
      </c>
      <c r="C70" s="47"/>
    </row>
    <row r="71" spans="1:3" ht="15" customHeight="1" x14ac:dyDescent="0.2">
      <c r="A71" s="7" t="s">
        <v>125</v>
      </c>
      <c r="B71" s="8" t="s">
        <v>126</v>
      </c>
      <c r="C71" s="47"/>
    </row>
    <row r="72" spans="1:3" ht="15" customHeight="1" x14ac:dyDescent="0.2">
      <c r="A72" s="7" t="s">
        <v>127</v>
      </c>
      <c r="B72" s="8" t="s">
        <v>128</v>
      </c>
      <c r="C72" s="47"/>
    </row>
    <row r="73" spans="1:3" ht="15" customHeight="1" x14ac:dyDescent="0.2">
      <c r="A73" s="4" t="s">
        <v>129</v>
      </c>
      <c r="B73" s="5" t="s">
        <v>130</v>
      </c>
      <c r="C73" s="46">
        <f>C74+C95+C128</f>
        <v>0</v>
      </c>
    </row>
    <row r="74" spans="1:3" ht="15" customHeight="1" x14ac:dyDescent="0.2">
      <c r="A74" s="4" t="s">
        <v>131</v>
      </c>
      <c r="B74" s="5" t="s">
        <v>132</v>
      </c>
      <c r="C74" s="46">
        <f>C75+C80+C87+C91+C94</f>
        <v>0</v>
      </c>
    </row>
    <row r="75" spans="1:3" ht="15" customHeight="1" x14ac:dyDescent="0.2">
      <c r="A75" s="4" t="s">
        <v>133</v>
      </c>
      <c r="B75" s="5" t="s">
        <v>134</v>
      </c>
      <c r="C75" s="46">
        <f>SUM(C76:C79)</f>
        <v>0</v>
      </c>
    </row>
    <row r="76" spans="1:3" ht="15" customHeight="1" x14ac:dyDescent="0.2">
      <c r="A76" s="7" t="s">
        <v>135</v>
      </c>
      <c r="B76" s="8" t="s">
        <v>136</v>
      </c>
      <c r="C76" s="47"/>
    </row>
    <row r="77" spans="1:3" ht="15" customHeight="1" x14ac:dyDescent="0.2">
      <c r="A77" s="7" t="s">
        <v>137</v>
      </c>
      <c r="B77" s="8" t="s">
        <v>138</v>
      </c>
      <c r="C77" s="47"/>
    </row>
    <row r="78" spans="1:3" ht="15" customHeight="1" x14ac:dyDescent="0.2">
      <c r="A78" s="7" t="s">
        <v>139</v>
      </c>
      <c r="B78" s="8" t="s">
        <v>140</v>
      </c>
      <c r="C78" s="47"/>
    </row>
    <row r="79" spans="1:3" ht="15" customHeight="1" x14ac:dyDescent="0.2">
      <c r="A79" s="7" t="s">
        <v>141</v>
      </c>
      <c r="B79" s="8" t="s">
        <v>142</v>
      </c>
      <c r="C79" s="47"/>
    </row>
    <row r="80" spans="1:3" ht="15" customHeight="1" x14ac:dyDescent="0.2">
      <c r="A80" s="4" t="s">
        <v>143</v>
      </c>
      <c r="B80" s="5" t="s">
        <v>144</v>
      </c>
      <c r="C80" s="46">
        <f>SUM(C81:C86)</f>
        <v>0</v>
      </c>
    </row>
    <row r="81" spans="1:3" ht="15" customHeight="1" x14ac:dyDescent="0.2">
      <c r="A81" s="7" t="s">
        <v>145</v>
      </c>
      <c r="B81" s="8" t="s">
        <v>146</v>
      </c>
      <c r="C81" s="47"/>
    </row>
    <row r="82" spans="1:3" ht="15" customHeight="1" x14ac:dyDescent="0.2">
      <c r="A82" s="7" t="s">
        <v>147</v>
      </c>
      <c r="B82" s="8" t="s">
        <v>148</v>
      </c>
      <c r="C82" s="47"/>
    </row>
    <row r="83" spans="1:3" ht="15" customHeight="1" x14ac:dyDescent="0.2">
      <c r="A83" s="7" t="s">
        <v>149</v>
      </c>
      <c r="B83" s="8" t="s">
        <v>150</v>
      </c>
      <c r="C83" s="47"/>
    </row>
    <row r="84" spans="1:3" ht="25.5" x14ac:dyDescent="0.2">
      <c r="A84" s="7" t="s">
        <v>151</v>
      </c>
      <c r="B84" s="8" t="s">
        <v>152</v>
      </c>
      <c r="C84" s="47"/>
    </row>
    <row r="85" spans="1:3" ht="15" customHeight="1" x14ac:dyDescent="0.2">
      <c r="A85" s="7" t="s">
        <v>153</v>
      </c>
      <c r="B85" s="8" t="s">
        <v>154</v>
      </c>
      <c r="C85" s="47"/>
    </row>
    <row r="86" spans="1:3" ht="15" customHeight="1" x14ac:dyDescent="0.2">
      <c r="A86" s="7" t="s">
        <v>155</v>
      </c>
      <c r="B86" s="8" t="s">
        <v>156</v>
      </c>
      <c r="C86" s="47"/>
    </row>
    <row r="87" spans="1:3" ht="15" customHeight="1" x14ac:dyDescent="0.2">
      <c r="A87" s="4" t="s">
        <v>157</v>
      </c>
      <c r="B87" s="5" t="s">
        <v>158</v>
      </c>
      <c r="C87" s="46">
        <f>SUM(C88:C90)</f>
        <v>0</v>
      </c>
    </row>
    <row r="88" spans="1:3" ht="15" customHeight="1" x14ac:dyDescent="0.2">
      <c r="A88" s="7" t="s">
        <v>159</v>
      </c>
      <c r="B88" s="8" t="s">
        <v>160</v>
      </c>
      <c r="C88" s="47"/>
    </row>
    <row r="89" spans="1:3" ht="15" customHeight="1" x14ac:dyDescent="0.2">
      <c r="A89" s="7" t="s">
        <v>161</v>
      </c>
      <c r="B89" s="8" t="s">
        <v>162</v>
      </c>
      <c r="C89" s="47"/>
    </row>
    <row r="90" spans="1:3" ht="15" customHeight="1" x14ac:dyDescent="0.2">
      <c r="A90" s="7" t="s">
        <v>163</v>
      </c>
      <c r="B90" s="8" t="s">
        <v>164</v>
      </c>
      <c r="C90" s="47"/>
    </row>
    <row r="91" spans="1:3" ht="15" customHeight="1" x14ac:dyDescent="0.2">
      <c r="A91" s="4" t="s">
        <v>165</v>
      </c>
      <c r="B91" s="5" t="s">
        <v>166</v>
      </c>
      <c r="C91" s="46">
        <f>SUM(C92:C93)</f>
        <v>0</v>
      </c>
    </row>
    <row r="92" spans="1:3" ht="15" customHeight="1" x14ac:dyDescent="0.2">
      <c r="A92" s="7" t="s">
        <v>167</v>
      </c>
      <c r="B92" s="8" t="s">
        <v>168</v>
      </c>
      <c r="C92" s="47"/>
    </row>
    <row r="93" spans="1:3" ht="15" customHeight="1" x14ac:dyDescent="0.2">
      <c r="A93" s="7" t="s">
        <v>169</v>
      </c>
      <c r="B93" s="8" t="s">
        <v>170</v>
      </c>
      <c r="C93" s="47"/>
    </row>
    <row r="94" spans="1:3" ht="15" customHeight="1" x14ac:dyDescent="0.2">
      <c r="A94" s="4" t="s">
        <v>171</v>
      </c>
      <c r="B94" s="5" t="s">
        <v>172</v>
      </c>
      <c r="C94" s="46">
        <f>C8-(C75+C80+C87+C91+C95+C128)</f>
        <v>0</v>
      </c>
    </row>
    <row r="95" spans="1:3" ht="15" customHeight="1" x14ac:dyDescent="0.2">
      <c r="A95" s="4" t="s">
        <v>173</v>
      </c>
      <c r="B95" s="5" t="s">
        <v>174</v>
      </c>
      <c r="C95" s="46">
        <f>C96+C101+C113+C124+C125</f>
        <v>0</v>
      </c>
    </row>
    <row r="96" spans="1:3" ht="15" customHeight="1" x14ac:dyDescent="0.2">
      <c r="A96" s="4" t="s">
        <v>175</v>
      </c>
      <c r="B96" s="5" t="s">
        <v>176</v>
      </c>
      <c r="C96" s="46">
        <f>SUM(C97:C100)</f>
        <v>0</v>
      </c>
    </row>
    <row r="97" spans="1:3" ht="15" customHeight="1" x14ac:dyDescent="0.2">
      <c r="A97" s="7" t="s">
        <v>177</v>
      </c>
      <c r="B97" s="8" t="s">
        <v>178</v>
      </c>
      <c r="C97" s="47"/>
    </row>
    <row r="98" spans="1:3" ht="15" customHeight="1" x14ac:dyDescent="0.2">
      <c r="A98" s="7" t="s">
        <v>179</v>
      </c>
      <c r="B98" s="8" t="s">
        <v>180</v>
      </c>
      <c r="C98" s="47"/>
    </row>
    <row r="99" spans="1:3" ht="15" customHeight="1" x14ac:dyDescent="0.2">
      <c r="A99" s="7" t="s">
        <v>181</v>
      </c>
      <c r="B99" s="8" t="s">
        <v>182</v>
      </c>
      <c r="C99" s="47"/>
    </row>
    <row r="100" spans="1:3" ht="15" customHeight="1" x14ac:dyDescent="0.2">
      <c r="A100" s="7" t="s">
        <v>183</v>
      </c>
      <c r="B100" s="8" t="s">
        <v>184</v>
      </c>
      <c r="C100" s="47"/>
    </row>
    <row r="101" spans="1:3" ht="15" customHeight="1" x14ac:dyDescent="0.2">
      <c r="A101" s="4" t="s">
        <v>185</v>
      </c>
      <c r="B101" s="5" t="s">
        <v>186</v>
      </c>
      <c r="C101" s="46">
        <f>SUM(C102:C112)</f>
        <v>0</v>
      </c>
    </row>
    <row r="102" spans="1:3" ht="15" customHeight="1" x14ac:dyDescent="0.2">
      <c r="A102" s="7" t="s">
        <v>187</v>
      </c>
      <c r="B102" s="8" t="s">
        <v>188</v>
      </c>
      <c r="C102" s="47"/>
    </row>
    <row r="103" spans="1:3" ht="15" customHeight="1" x14ac:dyDescent="0.2">
      <c r="A103" s="7" t="s">
        <v>189</v>
      </c>
      <c r="B103" s="8" t="s">
        <v>81</v>
      </c>
      <c r="C103" s="47"/>
    </row>
    <row r="104" spans="1:3" ht="15" customHeight="1" x14ac:dyDescent="0.2">
      <c r="A104" s="7" t="s">
        <v>190</v>
      </c>
      <c r="B104" s="8" t="s">
        <v>191</v>
      </c>
      <c r="C104" s="47"/>
    </row>
    <row r="105" spans="1:3" ht="25.5" x14ac:dyDescent="0.2">
      <c r="A105" s="7" t="s">
        <v>192</v>
      </c>
      <c r="B105" s="8" t="s">
        <v>193</v>
      </c>
      <c r="C105" s="47"/>
    </row>
    <row r="106" spans="1:3" ht="15" customHeight="1" x14ac:dyDescent="0.2">
      <c r="A106" s="7" t="s">
        <v>194</v>
      </c>
      <c r="B106" s="8" t="s">
        <v>195</v>
      </c>
      <c r="C106" s="47"/>
    </row>
    <row r="107" spans="1:3" ht="15" customHeight="1" x14ac:dyDescent="0.2">
      <c r="A107" s="7" t="s">
        <v>196</v>
      </c>
      <c r="B107" s="8" t="s">
        <v>197</v>
      </c>
      <c r="C107" s="47"/>
    </row>
    <row r="108" spans="1:3" ht="15" customHeight="1" x14ac:dyDescent="0.2">
      <c r="A108" s="7" t="s">
        <v>198</v>
      </c>
      <c r="B108" s="8" t="s">
        <v>199</v>
      </c>
      <c r="C108" s="47"/>
    </row>
    <row r="109" spans="1:3" ht="15" customHeight="1" x14ac:dyDescent="0.2">
      <c r="A109" s="7" t="s">
        <v>200</v>
      </c>
      <c r="B109" s="8" t="s">
        <v>201</v>
      </c>
      <c r="C109" s="47"/>
    </row>
    <row r="110" spans="1:3" ht="15" customHeight="1" x14ac:dyDescent="0.2">
      <c r="A110" s="7" t="s">
        <v>202</v>
      </c>
      <c r="B110" s="8" t="s">
        <v>203</v>
      </c>
      <c r="C110" s="47"/>
    </row>
    <row r="111" spans="1:3" ht="15" customHeight="1" x14ac:dyDescent="0.2">
      <c r="A111" s="7" t="s">
        <v>204</v>
      </c>
      <c r="B111" s="8" t="s">
        <v>205</v>
      </c>
      <c r="C111" s="47"/>
    </row>
    <row r="112" spans="1:3" ht="15" customHeight="1" x14ac:dyDescent="0.2">
      <c r="A112" s="7" t="s">
        <v>206</v>
      </c>
      <c r="B112" s="8" t="s">
        <v>207</v>
      </c>
      <c r="C112" s="47"/>
    </row>
    <row r="113" spans="1:3" ht="15" customHeight="1" x14ac:dyDescent="0.2">
      <c r="A113" s="4" t="s">
        <v>208</v>
      </c>
      <c r="B113" s="5" t="s">
        <v>209</v>
      </c>
      <c r="C113" s="46">
        <f>SUM(C114:C123)</f>
        <v>0</v>
      </c>
    </row>
    <row r="114" spans="1:3" ht="15" customHeight="1" x14ac:dyDescent="0.2">
      <c r="A114" s="7" t="s">
        <v>210</v>
      </c>
      <c r="B114" s="8" t="s">
        <v>211</v>
      </c>
      <c r="C114" s="47"/>
    </row>
    <row r="115" spans="1:3" ht="15" customHeight="1" x14ac:dyDescent="0.2">
      <c r="A115" s="7" t="s">
        <v>212</v>
      </c>
      <c r="B115" s="8" t="s">
        <v>81</v>
      </c>
      <c r="C115" s="47"/>
    </row>
    <row r="116" spans="1:3" ht="15" customHeight="1" x14ac:dyDescent="0.2">
      <c r="A116" s="7" t="s">
        <v>213</v>
      </c>
      <c r="B116" s="8" t="s">
        <v>214</v>
      </c>
      <c r="C116" s="47"/>
    </row>
    <row r="117" spans="1:3" ht="15" customHeight="1" x14ac:dyDescent="0.2">
      <c r="A117" s="7" t="s">
        <v>215</v>
      </c>
      <c r="B117" s="8" t="s">
        <v>216</v>
      </c>
      <c r="C117" s="47"/>
    </row>
    <row r="118" spans="1:3" ht="15" customHeight="1" x14ac:dyDescent="0.2">
      <c r="A118" s="7" t="s">
        <v>217</v>
      </c>
      <c r="B118" s="8" t="s">
        <v>218</v>
      </c>
      <c r="C118" s="47"/>
    </row>
    <row r="119" spans="1:3" ht="15" customHeight="1" x14ac:dyDescent="0.2">
      <c r="A119" s="7" t="s">
        <v>219</v>
      </c>
      <c r="B119" s="8" t="s">
        <v>220</v>
      </c>
      <c r="C119" s="47"/>
    </row>
    <row r="120" spans="1:3" ht="15" customHeight="1" x14ac:dyDescent="0.2">
      <c r="A120" s="7" t="s">
        <v>221</v>
      </c>
      <c r="B120" s="8" t="s">
        <v>222</v>
      </c>
      <c r="C120" s="47"/>
    </row>
    <row r="121" spans="1:3" ht="15" customHeight="1" x14ac:dyDescent="0.2">
      <c r="A121" s="7" t="s">
        <v>223</v>
      </c>
      <c r="B121" s="8" t="s">
        <v>224</v>
      </c>
      <c r="C121" s="47"/>
    </row>
    <row r="122" spans="1:3" ht="15" customHeight="1" x14ac:dyDescent="0.2">
      <c r="A122" s="7" t="s">
        <v>225</v>
      </c>
      <c r="B122" s="8" t="s">
        <v>226</v>
      </c>
      <c r="C122" s="47"/>
    </row>
    <row r="123" spans="1:3" ht="15" customHeight="1" x14ac:dyDescent="0.2">
      <c r="A123" s="7" t="s">
        <v>227</v>
      </c>
      <c r="B123" s="8" t="s">
        <v>228</v>
      </c>
      <c r="C123" s="47"/>
    </row>
    <row r="124" spans="1:3" ht="15" customHeight="1" x14ac:dyDescent="0.2">
      <c r="A124" s="7" t="s">
        <v>229</v>
      </c>
      <c r="B124" s="8" t="s">
        <v>230</v>
      </c>
      <c r="C124" s="47"/>
    </row>
    <row r="125" spans="1:3" ht="15" customHeight="1" x14ac:dyDescent="0.2">
      <c r="A125" s="4" t="s">
        <v>231</v>
      </c>
      <c r="B125" s="5" t="s">
        <v>232</v>
      </c>
      <c r="C125" s="46">
        <f>SUM(C126:C127)</f>
        <v>0</v>
      </c>
    </row>
    <row r="126" spans="1:3" ht="15" customHeight="1" x14ac:dyDescent="0.2">
      <c r="A126" s="7" t="s">
        <v>233</v>
      </c>
      <c r="B126" s="8" t="s">
        <v>234</v>
      </c>
      <c r="C126" s="47"/>
    </row>
    <row r="127" spans="1:3" ht="15" customHeight="1" x14ac:dyDescent="0.2">
      <c r="A127" s="7" t="s">
        <v>235</v>
      </c>
      <c r="B127" s="8" t="s">
        <v>236</v>
      </c>
      <c r="C127" s="47"/>
    </row>
    <row r="128" spans="1:3" ht="15" customHeight="1" x14ac:dyDescent="0.2">
      <c r="A128" s="4" t="s">
        <v>237</v>
      </c>
      <c r="B128" s="5" t="s">
        <v>238</v>
      </c>
      <c r="C128" s="46">
        <f>SUM(C129:C132)</f>
        <v>0</v>
      </c>
    </row>
    <row r="129" spans="1:3" ht="15" customHeight="1" x14ac:dyDescent="0.2">
      <c r="A129" s="7" t="s">
        <v>239</v>
      </c>
      <c r="B129" s="8" t="s">
        <v>240</v>
      </c>
      <c r="C129" s="47"/>
    </row>
    <row r="130" spans="1:3" ht="15" customHeight="1" x14ac:dyDescent="0.2">
      <c r="A130" s="7" t="s">
        <v>241</v>
      </c>
      <c r="B130" s="8" t="s">
        <v>242</v>
      </c>
      <c r="C130" s="47"/>
    </row>
    <row r="131" spans="1:3" ht="15" customHeight="1" x14ac:dyDescent="0.2">
      <c r="A131" s="7" t="s">
        <v>243</v>
      </c>
      <c r="B131" s="8" t="s">
        <v>244</v>
      </c>
      <c r="C131" s="47"/>
    </row>
    <row r="132" spans="1:3" ht="15" customHeight="1" x14ac:dyDescent="0.2">
      <c r="A132" s="7" t="s">
        <v>245</v>
      </c>
      <c r="B132" s="8" t="s">
        <v>246</v>
      </c>
      <c r="C132" s="47"/>
    </row>
  </sheetData>
  <mergeCells count="1">
    <mergeCell ref="A6:B6"/>
  </mergeCells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8:A1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/>
  </sheetViews>
  <sheetFormatPr defaultRowHeight="12.75" x14ac:dyDescent="0.25"/>
  <cols>
    <col min="1" max="1" width="9.140625" style="10"/>
    <col min="2" max="2" width="71.5703125" style="10" customWidth="1"/>
    <col min="3" max="3" width="14.5703125" style="10" customWidth="1"/>
    <col min="4" max="16384" width="9.140625" style="10"/>
  </cols>
  <sheetData>
    <row r="1" spans="1:3" x14ac:dyDescent="0.25">
      <c r="A1" s="12" t="s">
        <v>627</v>
      </c>
    </row>
    <row r="3" spans="1:3" x14ac:dyDescent="0.25">
      <c r="C3" s="15" t="s">
        <v>1</v>
      </c>
    </row>
    <row r="4" spans="1:3" ht="15" customHeight="1" x14ac:dyDescent="0.25">
      <c r="A4" s="63" t="s">
        <v>248</v>
      </c>
      <c r="B4" s="63"/>
      <c r="C4" s="6"/>
    </row>
    <row r="5" spans="1:3" ht="25.5" x14ac:dyDescent="0.25">
      <c r="A5" s="3" t="s">
        <v>247</v>
      </c>
      <c r="B5" s="3" t="s">
        <v>249</v>
      </c>
      <c r="C5" s="3">
        <v>2013</v>
      </c>
    </row>
    <row r="6" spans="1:3" ht="15" customHeight="1" x14ac:dyDescent="0.25">
      <c r="A6" s="13" t="s">
        <v>250</v>
      </c>
      <c r="B6" s="14" t="s">
        <v>251</v>
      </c>
      <c r="C6" s="41"/>
    </row>
    <row r="7" spans="1:3" ht="15" customHeight="1" x14ac:dyDescent="0.25">
      <c r="A7" s="13" t="s">
        <v>252</v>
      </c>
      <c r="B7" s="14" t="s">
        <v>253</v>
      </c>
      <c r="C7" s="41"/>
    </row>
    <row r="8" spans="1:3" ht="15" customHeight="1" x14ac:dyDescent="0.25">
      <c r="A8" s="4" t="s">
        <v>254</v>
      </c>
      <c r="B8" s="5" t="s">
        <v>255</v>
      </c>
      <c r="C8" s="46">
        <f>C6-C7</f>
        <v>0</v>
      </c>
    </row>
    <row r="9" spans="1:3" ht="15" customHeight="1" x14ac:dyDescent="0.25">
      <c r="A9" s="4" t="s">
        <v>256</v>
      </c>
      <c r="B9" s="5" t="s">
        <v>257</v>
      </c>
      <c r="C9" s="46">
        <f>SUM(C10:C12)</f>
        <v>0</v>
      </c>
    </row>
    <row r="10" spans="1:3" ht="15" customHeight="1" x14ac:dyDescent="0.25">
      <c r="A10" s="13" t="s">
        <v>258</v>
      </c>
      <c r="B10" s="14" t="s">
        <v>259</v>
      </c>
      <c r="C10" s="41"/>
    </row>
    <row r="11" spans="1:3" ht="15" customHeight="1" x14ac:dyDescent="0.25">
      <c r="A11" s="13" t="s">
        <v>260</v>
      </c>
      <c r="B11" s="14" t="s">
        <v>261</v>
      </c>
      <c r="C11" s="41"/>
    </row>
    <row r="12" spans="1:3" ht="15" customHeight="1" x14ac:dyDescent="0.25">
      <c r="A12" s="13" t="s">
        <v>262</v>
      </c>
      <c r="B12" s="14" t="s">
        <v>263</v>
      </c>
      <c r="C12" s="41"/>
    </row>
    <row r="13" spans="1:3" ht="15" customHeight="1" x14ac:dyDescent="0.25">
      <c r="A13" s="4" t="s">
        <v>264</v>
      </c>
      <c r="B13" s="5" t="s">
        <v>265</v>
      </c>
      <c r="C13" s="46">
        <f>C14+C15</f>
        <v>0</v>
      </c>
    </row>
    <row r="14" spans="1:3" ht="15" customHeight="1" x14ac:dyDescent="0.25">
      <c r="A14" s="13" t="s">
        <v>266</v>
      </c>
      <c r="B14" s="14" t="s">
        <v>267</v>
      </c>
      <c r="C14" s="41"/>
    </row>
    <row r="15" spans="1:3" ht="15" customHeight="1" x14ac:dyDescent="0.25">
      <c r="A15" s="13" t="s">
        <v>268</v>
      </c>
      <c r="B15" s="14" t="s">
        <v>269</v>
      </c>
      <c r="C15" s="41"/>
    </row>
    <row r="16" spans="1:3" ht="15" customHeight="1" x14ac:dyDescent="0.25">
      <c r="A16" s="4" t="s">
        <v>270</v>
      </c>
      <c r="B16" s="5" t="s">
        <v>271</v>
      </c>
      <c r="C16" s="46">
        <f>C8+C9-C13</f>
        <v>0</v>
      </c>
    </row>
    <row r="17" spans="1:3" ht="15" customHeight="1" x14ac:dyDescent="0.25">
      <c r="A17" s="4" t="s">
        <v>272</v>
      </c>
      <c r="B17" s="5" t="s">
        <v>273</v>
      </c>
      <c r="C17" s="46">
        <f>SUM(C18:C21)</f>
        <v>0</v>
      </c>
    </row>
    <row r="18" spans="1:3" ht="15" customHeight="1" x14ac:dyDescent="0.25">
      <c r="A18" s="13" t="s">
        <v>274</v>
      </c>
      <c r="B18" s="14" t="s">
        <v>275</v>
      </c>
      <c r="C18" s="41"/>
    </row>
    <row r="19" spans="1:3" ht="15" customHeight="1" x14ac:dyDescent="0.25">
      <c r="A19" s="13" t="s">
        <v>276</v>
      </c>
      <c r="B19" s="14" t="s">
        <v>277</v>
      </c>
      <c r="C19" s="41"/>
    </row>
    <row r="20" spans="1:3" ht="15" customHeight="1" x14ac:dyDescent="0.25">
      <c r="A20" s="13" t="s">
        <v>278</v>
      </c>
      <c r="B20" s="14" t="s">
        <v>279</v>
      </c>
      <c r="C20" s="41"/>
    </row>
    <row r="21" spans="1:3" ht="15" customHeight="1" x14ac:dyDescent="0.25">
      <c r="A21" s="13" t="s">
        <v>280</v>
      </c>
      <c r="B21" s="14" t="s">
        <v>281</v>
      </c>
      <c r="C21" s="41"/>
    </row>
    <row r="22" spans="1:3" ht="15" customHeight="1" x14ac:dyDescent="0.25">
      <c r="A22" s="13" t="s">
        <v>282</v>
      </c>
      <c r="B22" s="14" t="s">
        <v>283</v>
      </c>
      <c r="C22" s="41"/>
    </row>
    <row r="23" spans="1:3" ht="15" customHeight="1" x14ac:dyDescent="0.25">
      <c r="A23" s="13" t="s">
        <v>284</v>
      </c>
      <c r="B23" s="14" t="s">
        <v>285</v>
      </c>
      <c r="C23" s="41"/>
    </row>
    <row r="24" spans="1:3" ht="15" customHeight="1" x14ac:dyDescent="0.25">
      <c r="A24" s="13" t="s">
        <v>286</v>
      </c>
      <c r="B24" s="14" t="s">
        <v>287</v>
      </c>
      <c r="C24" s="41"/>
    </row>
    <row r="25" spans="1:3" ht="15" customHeight="1" x14ac:dyDescent="0.25">
      <c r="A25" s="13" t="s">
        <v>288</v>
      </c>
      <c r="B25" s="14" t="s">
        <v>289</v>
      </c>
      <c r="C25" s="41"/>
    </row>
    <row r="26" spans="1:3" ht="15" customHeight="1" x14ac:dyDescent="0.25">
      <c r="A26" s="13" t="s">
        <v>290</v>
      </c>
      <c r="B26" s="14" t="s">
        <v>291</v>
      </c>
      <c r="C26" s="41"/>
    </row>
    <row r="27" spans="1:3" ht="15" customHeight="1" x14ac:dyDescent="0.25">
      <c r="A27" s="13" t="s">
        <v>292</v>
      </c>
      <c r="B27" s="14" t="s">
        <v>293</v>
      </c>
      <c r="C27" s="41"/>
    </row>
    <row r="28" spans="1:3" ht="15" customHeight="1" x14ac:dyDescent="0.25">
      <c r="A28" s="13" t="s">
        <v>294</v>
      </c>
      <c r="B28" s="14" t="s">
        <v>295</v>
      </c>
      <c r="C28" s="41"/>
    </row>
    <row r="29" spans="1:3" ht="15" customHeight="1" x14ac:dyDescent="0.25">
      <c r="A29" s="13" t="s">
        <v>296</v>
      </c>
      <c r="B29" s="14" t="s">
        <v>297</v>
      </c>
      <c r="C29" s="41"/>
    </row>
    <row r="30" spans="1:3" ht="15" customHeight="1" x14ac:dyDescent="0.25">
      <c r="A30" s="13" t="s">
        <v>298</v>
      </c>
      <c r="B30" s="14" t="s">
        <v>299</v>
      </c>
      <c r="C30" s="41"/>
    </row>
    <row r="31" spans="1:3" ht="25.5" x14ac:dyDescent="0.25">
      <c r="A31" s="4" t="s">
        <v>300</v>
      </c>
      <c r="B31" s="5" t="s">
        <v>301</v>
      </c>
      <c r="C31" s="46">
        <f>C16-C17-C22-C23+C24-C25-C26+C27-C28+C29-C30</f>
        <v>0</v>
      </c>
    </row>
    <row r="32" spans="1:3" ht="15" customHeight="1" x14ac:dyDescent="0.25">
      <c r="A32" s="13" t="s">
        <v>302</v>
      </c>
      <c r="B32" s="14" t="s">
        <v>303</v>
      </c>
      <c r="C32" s="41"/>
    </row>
    <row r="33" spans="1:3" ht="15" customHeight="1" x14ac:dyDescent="0.25">
      <c r="A33" s="13" t="s">
        <v>304</v>
      </c>
      <c r="B33" s="14" t="s">
        <v>305</v>
      </c>
      <c r="C33" s="41"/>
    </row>
    <row r="34" spans="1:3" x14ac:dyDescent="0.25">
      <c r="A34" s="4" t="s">
        <v>306</v>
      </c>
      <c r="B34" s="5" t="s">
        <v>307</v>
      </c>
      <c r="C34" s="46">
        <f>SUM(C35:C37)</f>
        <v>0</v>
      </c>
    </row>
    <row r="35" spans="1:3" ht="25.5" x14ac:dyDescent="0.25">
      <c r="A35" s="13" t="s">
        <v>308</v>
      </c>
      <c r="B35" s="14" t="s">
        <v>309</v>
      </c>
      <c r="C35" s="41"/>
    </row>
    <row r="36" spans="1:3" ht="15" customHeight="1" x14ac:dyDescent="0.25">
      <c r="A36" s="13" t="s">
        <v>310</v>
      </c>
      <c r="B36" s="14" t="s">
        <v>311</v>
      </c>
      <c r="C36" s="41"/>
    </row>
    <row r="37" spans="1:3" ht="15" customHeight="1" x14ac:dyDescent="0.25">
      <c r="A37" s="13" t="s">
        <v>312</v>
      </c>
      <c r="B37" s="14" t="s">
        <v>313</v>
      </c>
      <c r="C37" s="41"/>
    </row>
    <row r="38" spans="1:3" ht="15" customHeight="1" x14ac:dyDescent="0.25">
      <c r="A38" s="13" t="s">
        <v>314</v>
      </c>
      <c r="B38" s="14" t="s">
        <v>315</v>
      </c>
      <c r="C38" s="41"/>
    </row>
    <row r="39" spans="1:3" ht="15" customHeight="1" x14ac:dyDescent="0.25">
      <c r="A39" s="13" t="s">
        <v>316</v>
      </c>
      <c r="B39" s="14" t="s">
        <v>317</v>
      </c>
      <c r="C39" s="41"/>
    </row>
    <row r="40" spans="1:3" ht="15" customHeight="1" x14ac:dyDescent="0.25">
      <c r="A40" s="13" t="s">
        <v>318</v>
      </c>
      <c r="B40" s="14" t="s">
        <v>319</v>
      </c>
      <c r="C40" s="41"/>
    </row>
    <row r="41" spans="1:3" ht="15" customHeight="1" x14ac:dyDescent="0.25">
      <c r="A41" s="13" t="s">
        <v>320</v>
      </c>
      <c r="B41" s="14" t="s">
        <v>321</v>
      </c>
      <c r="C41" s="41"/>
    </row>
    <row r="42" spans="1:3" ht="15" customHeight="1" x14ac:dyDescent="0.25">
      <c r="A42" s="13" t="s">
        <v>322</v>
      </c>
      <c r="B42" s="14" t="s">
        <v>323</v>
      </c>
      <c r="C42" s="41"/>
    </row>
    <row r="43" spans="1:3" ht="15" customHeight="1" x14ac:dyDescent="0.25">
      <c r="A43" s="13" t="s">
        <v>324</v>
      </c>
      <c r="B43" s="14" t="s">
        <v>325</v>
      </c>
      <c r="C43" s="41"/>
    </row>
    <row r="44" spans="1:3" ht="15" customHeight="1" x14ac:dyDescent="0.25">
      <c r="A44" s="13" t="s">
        <v>326</v>
      </c>
      <c r="B44" s="14" t="s">
        <v>327</v>
      </c>
      <c r="C44" s="41"/>
    </row>
    <row r="45" spans="1:3" ht="15" customHeight="1" x14ac:dyDescent="0.25">
      <c r="A45" s="13" t="s">
        <v>328</v>
      </c>
      <c r="B45" s="14" t="s">
        <v>329</v>
      </c>
      <c r="C45" s="41"/>
    </row>
    <row r="46" spans="1:3" ht="15" customHeight="1" x14ac:dyDescent="0.25">
      <c r="A46" s="13" t="s">
        <v>330</v>
      </c>
      <c r="B46" s="14" t="s">
        <v>331</v>
      </c>
      <c r="C46" s="41"/>
    </row>
    <row r="47" spans="1:3" ht="15" customHeight="1" x14ac:dyDescent="0.25">
      <c r="A47" s="13" t="s">
        <v>332</v>
      </c>
      <c r="B47" s="14" t="s">
        <v>333</v>
      </c>
      <c r="C47" s="41"/>
    </row>
    <row r="48" spans="1:3" ht="15" customHeight="1" x14ac:dyDescent="0.25">
      <c r="A48" s="13" t="s">
        <v>334</v>
      </c>
      <c r="B48" s="14" t="s">
        <v>335</v>
      </c>
      <c r="C48" s="41"/>
    </row>
    <row r="49" spans="1:3" ht="15" customHeight="1" x14ac:dyDescent="0.25">
      <c r="A49" s="13" t="s">
        <v>336</v>
      </c>
      <c r="B49" s="14" t="s">
        <v>337</v>
      </c>
      <c r="C49" s="41"/>
    </row>
    <row r="50" spans="1:3" ht="15" customHeight="1" x14ac:dyDescent="0.25">
      <c r="A50" s="13" t="s">
        <v>338</v>
      </c>
      <c r="B50" s="14" t="s">
        <v>339</v>
      </c>
      <c r="C50" s="41"/>
    </row>
    <row r="51" spans="1:3" ht="25.5" x14ac:dyDescent="0.25">
      <c r="A51" s="4" t="s">
        <v>340</v>
      </c>
      <c r="B51" s="5" t="s">
        <v>341</v>
      </c>
      <c r="C51" s="46">
        <f>C32-C33+C34+C38-C39+C40-C41-C42+C43-C44+C45-C46+C47-C48-C49-C50</f>
        <v>0</v>
      </c>
    </row>
    <row r="52" spans="1:3" ht="15" customHeight="1" x14ac:dyDescent="0.25">
      <c r="A52" s="4" t="s">
        <v>342</v>
      </c>
      <c r="B52" s="5" t="s">
        <v>343</v>
      </c>
      <c r="C52" s="46">
        <f>C31+C51</f>
        <v>0</v>
      </c>
    </row>
    <row r="53" spans="1:3" ht="15" customHeight="1" x14ac:dyDescent="0.25">
      <c r="A53" s="4" t="s">
        <v>344</v>
      </c>
      <c r="B53" s="5" t="s">
        <v>345</v>
      </c>
      <c r="C53" s="46">
        <f>SUM(C54:C55)</f>
        <v>0</v>
      </c>
    </row>
    <row r="54" spans="1:3" ht="15" customHeight="1" x14ac:dyDescent="0.25">
      <c r="A54" s="13" t="s">
        <v>346</v>
      </c>
      <c r="B54" s="14" t="s">
        <v>347</v>
      </c>
      <c r="C54" s="41"/>
    </row>
    <row r="55" spans="1:3" ht="15" customHeight="1" x14ac:dyDescent="0.25">
      <c r="A55" s="13" t="s">
        <v>348</v>
      </c>
      <c r="B55" s="14" t="s">
        <v>349</v>
      </c>
      <c r="C55" s="41"/>
    </row>
    <row r="56" spans="1:3" ht="15" customHeight="1" x14ac:dyDescent="0.25">
      <c r="A56" s="4" t="s">
        <v>350</v>
      </c>
      <c r="B56" s="5" t="s">
        <v>351</v>
      </c>
      <c r="C56" s="46">
        <f>C52-C53</f>
        <v>0</v>
      </c>
    </row>
    <row r="57" spans="1:3" ht="15" customHeight="1" x14ac:dyDescent="0.25">
      <c r="A57" s="13" t="s">
        <v>352</v>
      </c>
      <c r="B57" s="14" t="s">
        <v>353</v>
      </c>
      <c r="C57" s="41"/>
    </row>
    <row r="58" spans="1:3" ht="15" customHeight="1" x14ac:dyDescent="0.25">
      <c r="A58" s="13" t="s">
        <v>354</v>
      </c>
      <c r="B58" s="14" t="s">
        <v>355</v>
      </c>
      <c r="C58" s="41"/>
    </row>
    <row r="59" spans="1:3" ht="15" customHeight="1" x14ac:dyDescent="0.25">
      <c r="A59" s="4" t="s">
        <v>356</v>
      </c>
      <c r="B59" s="5" t="s">
        <v>357</v>
      </c>
      <c r="C59" s="46">
        <f>C57-C58</f>
        <v>0</v>
      </c>
    </row>
    <row r="60" spans="1:3" ht="15" customHeight="1" x14ac:dyDescent="0.25">
      <c r="A60" s="4" t="s">
        <v>358</v>
      </c>
      <c r="B60" s="5" t="s">
        <v>359</v>
      </c>
      <c r="C60" s="46">
        <f>SUM(C61:C62)</f>
        <v>0</v>
      </c>
    </row>
    <row r="61" spans="1:3" ht="15" customHeight="1" x14ac:dyDescent="0.25">
      <c r="A61" s="13" t="s">
        <v>360</v>
      </c>
      <c r="B61" s="14" t="s">
        <v>361</v>
      </c>
      <c r="C61" s="41"/>
    </row>
    <row r="62" spans="1:3" ht="15" customHeight="1" x14ac:dyDescent="0.25">
      <c r="A62" s="13" t="s">
        <v>362</v>
      </c>
      <c r="B62" s="14" t="s">
        <v>363</v>
      </c>
      <c r="C62" s="41"/>
    </row>
    <row r="63" spans="1:3" ht="15" customHeight="1" x14ac:dyDescent="0.25">
      <c r="A63" s="4" t="s">
        <v>364</v>
      </c>
      <c r="B63" s="5" t="s">
        <v>365</v>
      </c>
      <c r="C63" s="46">
        <f>C59-C60</f>
        <v>0</v>
      </c>
    </row>
    <row r="64" spans="1:3" ht="15" customHeight="1" x14ac:dyDescent="0.25">
      <c r="A64" s="4" t="s">
        <v>366</v>
      </c>
      <c r="B64" s="5" t="s">
        <v>367</v>
      </c>
      <c r="C64" s="46">
        <f>C52+C59</f>
        <v>0</v>
      </c>
    </row>
    <row r="65" spans="1:3" ht="15" customHeight="1" x14ac:dyDescent="0.25">
      <c r="A65" s="13" t="s">
        <v>368</v>
      </c>
      <c r="B65" s="14" t="s">
        <v>369</v>
      </c>
      <c r="C65" s="41"/>
    </row>
    <row r="66" spans="1:3" ht="15" customHeight="1" x14ac:dyDescent="0.25">
      <c r="A66" s="4" t="s">
        <v>370</v>
      </c>
      <c r="B66" s="5" t="s">
        <v>371</v>
      </c>
      <c r="C66" s="46">
        <f>C56+C63-C65</f>
        <v>0</v>
      </c>
    </row>
    <row r="69" spans="1:3" ht="22.5" customHeight="1" x14ac:dyDescent="0.25">
      <c r="B69" s="40" t="s">
        <v>372</v>
      </c>
      <c r="C69" s="45">
        <f>C7+C13+C17+C22+C23+C25+C26+C28+C30+C33+C39+C41+C42+C44+C46+C48+C50+C53+C58+C60+C65</f>
        <v>0</v>
      </c>
    </row>
  </sheetData>
  <mergeCells count="1">
    <mergeCell ref="A4:B4"/>
  </mergeCells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6:A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1"/>
  <sheetViews>
    <sheetView topLeftCell="A204" zoomScaleNormal="100" workbookViewId="0">
      <selection activeCell="C26" sqref="C26"/>
    </sheetView>
  </sheetViews>
  <sheetFormatPr defaultRowHeight="12.75" x14ac:dyDescent="0.2"/>
  <cols>
    <col min="1" max="1" width="7.7109375" style="1" customWidth="1"/>
    <col min="2" max="2" width="81.5703125" style="1" customWidth="1"/>
    <col min="3" max="3" width="11.42578125" style="1" customWidth="1"/>
    <col min="4" max="16384" width="9.140625" style="1"/>
  </cols>
  <sheetData>
    <row r="1" spans="1:3" x14ac:dyDescent="0.2">
      <c r="A1" s="12" t="s">
        <v>630</v>
      </c>
      <c r="B1" s="10"/>
      <c r="C1" s="10"/>
    </row>
    <row r="2" spans="1:3" x14ac:dyDescent="0.2">
      <c r="A2" s="28"/>
      <c r="B2" s="10"/>
      <c r="C2" s="10"/>
    </row>
    <row r="3" spans="1:3" x14ac:dyDescent="0.2">
      <c r="A3" s="28"/>
      <c r="B3" s="10"/>
      <c r="C3" s="10"/>
    </row>
    <row r="4" spans="1:3" x14ac:dyDescent="0.2">
      <c r="A4" s="63" t="s">
        <v>382</v>
      </c>
      <c r="B4" s="63"/>
      <c r="C4" s="63"/>
    </row>
    <row r="5" spans="1:3" ht="25.5" x14ac:dyDescent="0.2">
      <c r="A5" s="3" t="s">
        <v>247</v>
      </c>
      <c r="B5" s="24" t="s">
        <v>383</v>
      </c>
      <c r="C5" s="24"/>
    </row>
    <row r="6" spans="1:3" x14ac:dyDescent="0.2">
      <c r="A6" s="29" t="s">
        <v>250</v>
      </c>
      <c r="B6" s="5" t="s">
        <v>384</v>
      </c>
      <c r="C6" s="42">
        <f>C7+C38+C79</f>
        <v>0</v>
      </c>
    </row>
    <row r="7" spans="1:3" x14ac:dyDescent="0.2">
      <c r="A7" s="29" t="s">
        <v>252</v>
      </c>
      <c r="B7" s="5" t="s">
        <v>385</v>
      </c>
      <c r="C7" s="42">
        <f>C8+C16+C26</f>
        <v>0</v>
      </c>
    </row>
    <row r="8" spans="1:3" x14ac:dyDescent="0.2">
      <c r="A8" s="29" t="s">
        <v>254</v>
      </c>
      <c r="B8" s="5" t="s">
        <v>386</v>
      </c>
      <c r="C8" s="42">
        <f>SUM(C9:C15)</f>
        <v>0</v>
      </c>
    </row>
    <row r="9" spans="1:3" x14ac:dyDescent="0.2">
      <c r="A9" s="31" t="s">
        <v>256</v>
      </c>
      <c r="B9" s="14" t="s">
        <v>387</v>
      </c>
      <c r="C9" s="41"/>
    </row>
    <row r="10" spans="1:3" x14ac:dyDescent="0.2">
      <c r="A10" s="31" t="s">
        <v>258</v>
      </c>
      <c r="B10" s="14" t="s">
        <v>388</v>
      </c>
      <c r="C10" s="41"/>
    </row>
    <row r="11" spans="1:3" x14ac:dyDescent="0.2">
      <c r="A11" s="31" t="s">
        <v>260</v>
      </c>
      <c r="B11" s="14" t="s">
        <v>389</v>
      </c>
      <c r="C11" s="41"/>
    </row>
    <row r="12" spans="1:3" x14ac:dyDescent="0.2">
      <c r="A12" s="31" t="s">
        <v>262</v>
      </c>
      <c r="B12" s="14" t="s">
        <v>15</v>
      </c>
      <c r="C12" s="41"/>
    </row>
    <row r="13" spans="1:3" x14ac:dyDescent="0.2">
      <c r="A13" s="31" t="s">
        <v>264</v>
      </c>
      <c r="B13" s="14" t="s">
        <v>390</v>
      </c>
      <c r="C13" s="41"/>
    </row>
    <row r="14" spans="1:3" x14ac:dyDescent="0.2">
      <c r="A14" s="31" t="s">
        <v>266</v>
      </c>
      <c r="B14" s="14" t="s">
        <v>391</v>
      </c>
      <c r="C14" s="41"/>
    </row>
    <row r="15" spans="1:3" x14ac:dyDescent="0.2">
      <c r="A15" s="31" t="s">
        <v>268</v>
      </c>
      <c r="B15" s="14" t="s">
        <v>392</v>
      </c>
      <c r="C15" s="41"/>
    </row>
    <row r="16" spans="1:3" x14ac:dyDescent="0.2">
      <c r="A16" s="25" t="s">
        <v>270</v>
      </c>
      <c r="B16" s="5" t="s">
        <v>393</v>
      </c>
      <c r="C16" s="42">
        <f>SUM(C17:C25)</f>
        <v>0</v>
      </c>
    </row>
    <row r="17" spans="1:3" x14ac:dyDescent="0.2">
      <c r="A17" s="31" t="s">
        <v>272</v>
      </c>
      <c r="B17" s="14" t="s">
        <v>394</v>
      </c>
      <c r="C17" s="41"/>
    </row>
    <row r="18" spans="1:3" x14ac:dyDescent="0.2">
      <c r="A18" s="31" t="s">
        <v>274</v>
      </c>
      <c r="B18" s="14" t="s">
        <v>395</v>
      </c>
      <c r="C18" s="41"/>
    </row>
    <row r="19" spans="1:3" x14ac:dyDescent="0.2">
      <c r="A19" s="31" t="s">
        <v>276</v>
      </c>
      <c r="B19" s="14" t="s">
        <v>396</v>
      </c>
      <c r="C19" s="41"/>
    </row>
    <row r="20" spans="1:3" x14ac:dyDescent="0.2">
      <c r="A20" s="31" t="s">
        <v>278</v>
      </c>
      <c r="B20" s="14" t="s">
        <v>31</v>
      </c>
      <c r="C20" s="41"/>
    </row>
    <row r="21" spans="1:3" x14ac:dyDescent="0.2">
      <c r="A21" s="31" t="s">
        <v>280</v>
      </c>
      <c r="B21" s="14" t="s">
        <v>397</v>
      </c>
      <c r="C21" s="41"/>
    </row>
    <row r="22" spans="1:3" x14ac:dyDescent="0.2">
      <c r="A22" s="31" t="s">
        <v>282</v>
      </c>
      <c r="B22" s="14" t="s">
        <v>35</v>
      </c>
      <c r="C22" s="41"/>
    </row>
    <row r="23" spans="1:3" x14ac:dyDescent="0.2">
      <c r="A23" s="31" t="s">
        <v>284</v>
      </c>
      <c r="B23" s="14" t="s">
        <v>398</v>
      </c>
      <c r="C23" s="41"/>
    </row>
    <row r="24" spans="1:3" x14ac:dyDescent="0.2">
      <c r="A24" s="31" t="s">
        <v>286</v>
      </c>
      <c r="B24" s="14" t="s">
        <v>399</v>
      </c>
      <c r="C24" s="41"/>
    </row>
    <row r="25" spans="1:3" x14ac:dyDescent="0.2">
      <c r="A25" s="31" t="s">
        <v>288</v>
      </c>
      <c r="B25" s="14" t="s">
        <v>400</v>
      </c>
      <c r="C25" s="41"/>
    </row>
    <row r="26" spans="1:3" x14ac:dyDescent="0.2">
      <c r="A26" s="25" t="s">
        <v>290</v>
      </c>
      <c r="B26" s="5" t="s">
        <v>401</v>
      </c>
      <c r="C26" s="42">
        <f>SUM(C27:C37)</f>
        <v>0</v>
      </c>
    </row>
    <row r="27" spans="1:3" ht="25.5" x14ac:dyDescent="0.2">
      <c r="A27" s="31" t="s">
        <v>292</v>
      </c>
      <c r="B27" s="14" t="s">
        <v>402</v>
      </c>
      <c r="C27" s="41"/>
    </row>
    <row r="28" spans="1:3" ht="25.5" x14ac:dyDescent="0.2">
      <c r="A28" s="31" t="s">
        <v>294</v>
      </c>
      <c r="B28" s="14" t="s">
        <v>403</v>
      </c>
      <c r="C28" s="41"/>
    </row>
    <row r="29" spans="1:3" x14ac:dyDescent="0.2">
      <c r="A29" s="31" t="s">
        <v>296</v>
      </c>
      <c r="B29" s="14" t="s">
        <v>404</v>
      </c>
      <c r="C29" s="41"/>
    </row>
    <row r="30" spans="1:3" x14ac:dyDescent="0.2">
      <c r="A30" s="31" t="s">
        <v>298</v>
      </c>
      <c r="B30" s="14" t="s">
        <v>405</v>
      </c>
      <c r="C30" s="41"/>
    </row>
    <row r="31" spans="1:3" x14ac:dyDescent="0.2">
      <c r="A31" s="31" t="s">
        <v>300</v>
      </c>
      <c r="B31" s="14" t="s">
        <v>406</v>
      </c>
      <c r="C31" s="41"/>
    </row>
    <row r="32" spans="1:3" x14ac:dyDescent="0.2">
      <c r="A32" s="31" t="s">
        <v>302</v>
      </c>
      <c r="B32" s="14" t="s">
        <v>407</v>
      </c>
      <c r="C32" s="41"/>
    </row>
    <row r="33" spans="1:3" x14ac:dyDescent="0.2">
      <c r="A33" s="31" t="s">
        <v>304</v>
      </c>
      <c r="B33" s="14" t="s">
        <v>408</v>
      </c>
      <c r="C33" s="41"/>
    </row>
    <row r="34" spans="1:3" ht="25.5" x14ac:dyDescent="0.2">
      <c r="A34" s="31" t="s">
        <v>306</v>
      </c>
      <c r="B34" s="14" t="s">
        <v>409</v>
      </c>
      <c r="C34" s="41"/>
    </row>
    <row r="35" spans="1:3" x14ac:dyDescent="0.2">
      <c r="A35" s="31" t="s">
        <v>308</v>
      </c>
      <c r="B35" s="14" t="s">
        <v>410</v>
      </c>
      <c r="C35" s="41"/>
    </row>
    <row r="36" spans="1:3" x14ac:dyDescent="0.2">
      <c r="A36" s="31" t="s">
        <v>310</v>
      </c>
      <c r="B36" s="14" t="s">
        <v>411</v>
      </c>
      <c r="C36" s="41"/>
    </row>
    <row r="37" spans="1:3" x14ac:dyDescent="0.2">
      <c r="A37" s="31" t="s">
        <v>312</v>
      </c>
      <c r="B37" s="14" t="s">
        <v>412</v>
      </c>
      <c r="C37" s="41"/>
    </row>
    <row r="38" spans="1:3" x14ac:dyDescent="0.2">
      <c r="A38" s="25" t="s">
        <v>314</v>
      </c>
      <c r="B38" s="5" t="s">
        <v>413</v>
      </c>
      <c r="C38" s="42">
        <f>C39+C46+C58+C71+C76</f>
        <v>0</v>
      </c>
    </row>
    <row r="39" spans="1:3" x14ac:dyDescent="0.2">
      <c r="A39" s="25" t="s">
        <v>316</v>
      </c>
      <c r="B39" s="5" t="s">
        <v>414</v>
      </c>
      <c r="C39" s="42">
        <f>SUM(C40:C45)</f>
        <v>0</v>
      </c>
    </row>
    <row r="40" spans="1:3" x14ac:dyDescent="0.2">
      <c r="A40" s="31" t="s">
        <v>318</v>
      </c>
      <c r="B40" s="14" t="s">
        <v>65</v>
      </c>
      <c r="C40" s="41"/>
    </row>
    <row r="41" spans="1:3" x14ac:dyDescent="0.2">
      <c r="A41" s="31" t="s">
        <v>320</v>
      </c>
      <c r="B41" s="14" t="s">
        <v>415</v>
      </c>
      <c r="C41" s="41"/>
    </row>
    <row r="42" spans="1:3" x14ac:dyDescent="0.2">
      <c r="A42" s="31" t="s">
        <v>322</v>
      </c>
      <c r="B42" s="14" t="s">
        <v>416</v>
      </c>
      <c r="C42" s="41"/>
    </row>
    <row r="43" spans="1:3" x14ac:dyDescent="0.2">
      <c r="A43" s="31" t="s">
        <v>324</v>
      </c>
      <c r="B43" s="14" t="s">
        <v>417</v>
      </c>
      <c r="C43" s="41"/>
    </row>
    <row r="44" spans="1:3" x14ac:dyDescent="0.2">
      <c r="A44" s="31" t="s">
        <v>326</v>
      </c>
      <c r="B44" s="14" t="s">
        <v>418</v>
      </c>
      <c r="C44" s="41"/>
    </row>
    <row r="45" spans="1:3" x14ac:dyDescent="0.2">
      <c r="A45" s="31" t="s">
        <v>328</v>
      </c>
      <c r="B45" s="14" t="s">
        <v>419</v>
      </c>
      <c r="C45" s="41"/>
    </row>
    <row r="46" spans="1:3" x14ac:dyDescent="0.2">
      <c r="A46" s="25" t="s">
        <v>330</v>
      </c>
      <c r="B46" s="5" t="s">
        <v>420</v>
      </c>
      <c r="C46" s="42">
        <f>C47+SUM(C51:C57)</f>
        <v>0</v>
      </c>
    </row>
    <row r="47" spans="1:3" x14ac:dyDescent="0.2">
      <c r="A47" s="25" t="s">
        <v>332</v>
      </c>
      <c r="B47" s="5" t="s">
        <v>421</v>
      </c>
      <c r="C47" s="42">
        <f>SUM(C48:C50)</f>
        <v>0</v>
      </c>
    </row>
    <row r="48" spans="1:3" ht="25.5" x14ac:dyDescent="0.2">
      <c r="A48" s="31" t="s">
        <v>334</v>
      </c>
      <c r="B48" s="14" t="s">
        <v>422</v>
      </c>
      <c r="C48" s="41"/>
    </row>
    <row r="49" spans="1:3" ht="25.5" x14ac:dyDescent="0.2">
      <c r="A49" s="31" t="s">
        <v>336</v>
      </c>
      <c r="B49" s="14" t="s">
        <v>423</v>
      </c>
      <c r="C49" s="41"/>
    </row>
    <row r="50" spans="1:3" x14ac:dyDescent="0.2">
      <c r="A50" s="31" t="s">
        <v>338</v>
      </c>
      <c r="B50" s="14" t="s">
        <v>424</v>
      </c>
      <c r="C50" s="41"/>
    </row>
    <row r="51" spans="1:3" x14ac:dyDescent="0.2">
      <c r="A51" s="31" t="s">
        <v>340</v>
      </c>
      <c r="B51" s="14" t="s">
        <v>81</v>
      </c>
      <c r="C51" s="41"/>
    </row>
    <row r="52" spans="1:3" x14ac:dyDescent="0.2">
      <c r="A52" s="31" t="s">
        <v>342</v>
      </c>
      <c r="B52" s="14" t="s">
        <v>425</v>
      </c>
      <c r="C52" s="41"/>
    </row>
    <row r="53" spans="1:3" ht="25.5" x14ac:dyDescent="0.2">
      <c r="A53" s="31" t="s">
        <v>344</v>
      </c>
      <c r="B53" s="14" t="s">
        <v>426</v>
      </c>
      <c r="C53" s="41"/>
    </row>
    <row r="54" spans="1:3" x14ac:dyDescent="0.2">
      <c r="A54" s="31" t="s">
        <v>346</v>
      </c>
      <c r="B54" s="14" t="s">
        <v>427</v>
      </c>
      <c r="C54" s="41"/>
    </row>
    <row r="55" spans="1:3" x14ac:dyDescent="0.2">
      <c r="A55" s="31" t="s">
        <v>348</v>
      </c>
      <c r="B55" s="14" t="s">
        <v>428</v>
      </c>
      <c r="C55" s="41"/>
    </row>
    <row r="56" spans="1:3" x14ac:dyDescent="0.2">
      <c r="A56" s="31" t="s">
        <v>350</v>
      </c>
      <c r="B56" s="14" t="s">
        <v>429</v>
      </c>
      <c r="C56" s="41"/>
    </row>
    <row r="57" spans="1:3" x14ac:dyDescent="0.2">
      <c r="A57" s="31" t="s">
        <v>352</v>
      </c>
      <c r="B57" s="14" t="s">
        <v>430</v>
      </c>
      <c r="C57" s="41"/>
    </row>
    <row r="58" spans="1:3" x14ac:dyDescent="0.2">
      <c r="A58" s="25" t="s">
        <v>354</v>
      </c>
      <c r="B58" s="5" t="s">
        <v>431</v>
      </c>
      <c r="C58" s="42">
        <f>C59+SUM(C63:C70)</f>
        <v>0</v>
      </c>
    </row>
    <row r="59" spans="1:3" x14ac:dyDescent="0.2">
      <c r="A59" s="25" t="s">
        <v>356</v>
      </c>
      <c r="B59" s="5" t="s">
        <v>432</v>
      </c>
      <c r="C59" s="42">
        <f>SUM(C60:C62)</f>
        <v>0</v>
      </c>
    </row>
    <row r="60" spans="1:3" ht="25.5" x14ac:dyDescent="0.2">
      <c r="A60" s="31" t="s">
        <v>358</v>
      </c>
      <c r="B60" s="14" t="s">
        <v>433</v>
      </c>
      <c r="C60" s="41"/>
    </row>
    <row r="61" spans="1:3" ht="25.5" x14ac:dyDescent="0.2">
      <c r="A61" s="31" t="s">
        <v>360</v>
      </c>
      <c r="B61" s="14" t="s">
        <v>423</v>
      </c>
      <c r="C61" s="41"/>
    </row>
    <row r="62" spans="1:3" x14ac:dyDescent="0.2">
      <c r="A62" s="31" t="s">
        <v>362</v>
      </c>
      <c r="B62" s="14" t="s">
        <v>434</v>
      </c>
      <c r="C62" s="41"/>
    </row>
    <row r="63" spans="1:3" x14ac:dyDescent="0.2">
      <c r="A63" s="31" t="s">
        <v>364</v>
      </c>
      <c r="B63" s="14" t="s">
        <v>81</v>
      </c>
      <c r="C63" s="41"/>
    </row>
    <row r="64" spans="1:3" x14ac:dyDescent="0.2">
      <c r="A64" s="31" t="s">
        <v>366</v>
      </c>
      <c r="B64" s="14" t="s">
        <v>425</v>
      </c>
      <c r="C64" s="41"/>
    </row>
    <row r="65" spans="1:3" ht="25.5" x14ac:dyDescent="0.2">
      <c r="A65" s="31" t="s">
        <v>368</v>
      </c>
      <c r="B65" s="14" t="s">
        <v>426</v>
      </c>
      <c r="C65" s="41"/>
    </row>
    <row r="66" spans="1:3" x14ac:dyDescent="0.2">
      <c r="A66" s="31" t="s">
        <v>370</v>
      </c>
      <c r="B66" s="14" t="s">
        <v>435</v>
      </c>
      <c r="C66" s="41"/>
    </row>
    <row r="67" spans="1:3" x14ac:dyDescent="0.2">
      <c r="A67" s="31" t="s">
        <v>436</v>
      </c>
      <c r="B67" s="14" t="s">
        <v>437</v>
      </c>
      <c r="C67" s="41"/>
    </row>
    <row r="68" spans="1:3" x14ac:dyDescent="0.2">
      <c r="A68" s="31" t="s">
        <v>438</v>
      </c>
      <c r="B68" s="14" t="s">
        <v>439</v>
      </c>
      <c r="C68" s="41"/>
    </row>
    <row r="69" spans="1:3" x14ac:dyDescent="0.2">
      <c r="A69" s="31" t="s">
        <v>440</v>
      </c>
      <c r="B69" s="14" t="s">
        <v>428</v>
      </c>
      <c r="C69" s="41"/>
    </row>
    <row r="70" spans="1:3" x14ac:dyDescent="0.2">
      <c r="A70" s="31" t="s">
        <v>441</v>
      </c>
      <c r="B70" s="14" t="s">
        <v>442</v>
      </c>
      <c r="C70" s="41"/>
    </row>
    <row r="71" spans="1:3" x14ac:dyDescent="0.2">
      <c r="A71" s="25" t="s">
        <v>443</v>
      </c>
      <c r="B71" s="5" t="s">
        <v>444</v>
      </c>
      <c r="C71" s="42">
        <f>SUM(C72:C75)</f>
        <v>0</v>
      </c>
    </row>
    <row r="72" spans="1:3" ht="25.5" x14ac:dyDescent="0.2">
      <c r="A72" s="31" t="s">
        <v>445</v>
      </c>
      <c r="B72" s="14" t="s">
        <v>446</v>
      </c>
      <c r="C72" s="41"/>
    </row>
    <row r="73" spans="1:3" ht="25.5" x14ac:dyDescent="0.2">
      <c r="A73" s="31" t="s">
        <v>447</v>
      </c>
      <c r="B73" s="14" t="s">
        <v>448</v>
      </c>
      <c r="C73" s="41"/>
    </row>
    <row r="74" spans="1:3" x14ac:dyDescent="0.2">
      <c r="A74" s="31" t="s">
        <v>449</v>
      </c>
      <c r="B74" s="14" t="s">
        <v>450</v>
      </c>
      <c r="C74" s="41"/>
    </row>
    <row r="75" spans="1:3" x14ac:dyDescent="0.2">
      <c r="A75" s="31" t="s">
        <v>451</v>
      </c>
      <c r="B75" s="14" t="s">
        <v>452</v>
      </c>
      <c r="C75" s="41"/>
    </row>
    <row r="76" spans="1:3" x14ac:dyDescent="0.2">
      <c r="A76" s="25" t="s">
        <v>453</v>
      </c>
      <c r="B76" s="5" t="s">
        <v>454</v>
      </c>
      <c r="C76" s="42">
        <f>SUM(C77:C78)</f>
        <v>0</v>
      </c>
    </row>
    <row r="77" spans="1:3" x14ac:dyDescent="0.2">
      <c r="A77" s="31" t="s">
        <v>455</v>
      </c>
      <c r="B77" s="14" t="s">
        <v>456</v>
      </c>
      <c r="C77" s="41"/>
    </row>
    <row r="78" spans="1:3" x14ac:dyDescent="0.2">
      <c r="A78" s="31" t="s">
        <v>457</v>
      </c>
      <c r="B78" s="14" t="s">
        <v>458</v>
      </c>
      <c r="C78" s="41"/>
    </row>
    <row r="79" spans="1:3" x14ac:dyDescent="0.2">
      <c r="A79" s="25" t="s">
        <v>459</v>
      </c>
      <c r="B79" s="5" t="s">
        <v>460</v>
      </c>
      <c r="C79" s="30">
        <f>SUM(C80:C83)</f>
        <v>0</v>
      </c>
    </row>
    <row r="80" spans="1:3" x14ac:dyDescent="0.2">
      <c r="A80" s="31" t="s">
        <v>461</v>
      </c>
      <c r="B80" s="14" t="s">
        <v>122</v>
      </c>
      <c r="C80" s="41"/>
    </row>
    <row r="81" spans="1:3" x14ac:dyDescent="0.2">
      <c r="A81" s="31" t="s">
        <v>462</v>
      </c>
      <c r="B81" s="14" t="s">
        <v>124</v>
      </c>
      <c r="C81" s="41"/>
    </row>
    <row r="82" spans="1:3" x14ac:dyDescent="0.2">
      <c r="A82" s="31" t="s">
        <v>463</v>
      </c>
      <c r="B82" s="14" t="s">
        <v>464</v>
      </c>
      <c r="C82" s="41"/>
    </row>
    <row r="83" spans="1:3" x14ac:dyDescent="0.2">
      <c r="A83" s="31" t="s">
        <v>465</v>
      </c>
      <c r="B83" s="14" t="s">
        <v>466</v>
      </c>
      <c r="C83" s="41"/>
    </row>
    <row r="84" spans="1:3" x14ac:dyDescent="0.2">
      <c r="A84" s="31"/>
      <c r="B84" s="14"/>
      <c r="C84" s="41"/>
    </row>
    <row r="85" spans="1:3" ht="25.5" x14ac:dyDescent="0.2">
      <c r="A85" s="3" t="s">
        <v>247</v>
      </c>
      <c r="B85" s="24" t="s">
        <v>467</v>
      </c>
      <c r="C85" s="24"/>
    </row>
    <row r="86" spans="1:3" x14ac:dyDescent="0.2">
      <c r="A86" s="25" t="s">
        <v>468</v>
      </c>
      <c r="B86" s="5" t="s">
        <v>469</v>
      </c>
      <c r="C86" s="42">
        <f>C87+C108+C148</f>
        <v>0</v>
      </c>
    </row>
    <row r="87" spans="1:3" x14ac:dyDescent="0.2">
      <c r="A87" s="25" t="s">
        <v>470</v>
      </c>
      <c r="B87" s="5" t="s">
        <v>471</v>
      </c>
      <c r="C87" s="42">
        <f>C88+C92+C93+C94+C97+C100+C104+C107</f>
        <v>0</v>
      </c>
    </row>
    <row r="88" spans="1:3" x14ac:dyDescent="0.2">
      <c r="A88" s="25" t="s">
        <v>472</v>
      </c>
      <c r="B88" s="5" t="s">
        <v>473</v>
      </c>
      <c r="C88" s="42">
        <f>SUM(C89:C91)</f>
        <v>0</v>
      </c>
    </row>
    <row r="89" spans="1:3" x14ac:dyDescent="0.2">
      <c r="A89" s="31" t="s">
        <v>474</v>
      </c>
      <c r="B89" s="14" t="s">
        <v>475</v>
      </c>
      <c r="C89" s="41"/>
    </row>
    <row r="90" spans="1:3" x14ac:dyDescent="0.2">
      <c r="A90" s="31" t="s">
        <v>476</v>
      </c>
      <c r="B90" s="14" t="s">
        <v>477</v>
      </c>
      <c r="C90" s="41"/>
    </row>
    <row r="91" spans="1:3" x14ac:dyDescent="0.2">
      <c r="A91" s="31" t="s">
        <v>478</v>
      </c>
      <c r="B91" s="14" t="s">
        <v>142</v>
      </c>
      <c r="C91" s="41"/>
    </row>
    <row r="92" spans="1:3" x14ac:dyDescent="0.2">
      <c r="A92" s="26" t="s">
        <v>479</v>
      </c>
      <c r="B92" s="27" t="s">
        <v>480</v>
      </c>
      <c r="C92" s="41"/>
    </row>
    <row r="93" spans="1:3" x14ac:dyDescent="0.2">
      <c r="A93" s="26" t="s">
        <v>481</v>
      </c>
      <c r="B93" s="27" t="s">
        <v>148</v>
      </c>
      <c r="C93" s="41"/>
    </row>
    <row r="94" spans="1:3" x14ac:dyDescent="0.2">
      <c r="A94" s="25" t="s">
        <v>482</v>
      </c>
      <c r="B94" s="5" t="s">
        <v>483</v>
      </c>
      <c r="C94" s="42">
        <f>SUM(C95:C96)</f>
        <v>0</v>
      </c>
    </row>
    <row r="95" spans="1:3" x14ac:dyDescent="0.2">
      <c r="A95" s="31" t="s">
        <v>484</v>
      </c>
      <c r="B95" s="14" t="s">
        <v>485</v>
      </c>
      <c r="C95" s="32"/>
    </row>
    <row r="96" spans="1:3" x14ac:dyDescent="0.2">
      <c r="A96" s="31" t="s">
        <v>486</v>
      </c>
      <c r="B96" s="14" t="s">
        <v>487</v>
      </c>
      <c r="C96" s="32"/>
    </row>
    <row r="97" spans="1:3" x14ac:dyDescent="0.2">
      <c r="A97" s="25" t="s">
        <v>488</v>
      </c>
      <c r="B97" s="5" t="s">
        <v>489</v>
      </c>
      <c r="C97" s="42">
        <f>SUM(C98:C99)</f>
        <v>0</v>
      </c>
    </row>
    <row r="98" spans="1:3" x14ac:dyDescent="0.2">
      <c r="A98" s="31" t="s">
        <v>490</v>
      </c>
      <c r="B98" s="14" t="s">
        <v>491</v>
      </c>
      <c r="C98" s="41"/>
    </row>
    <row r="99" spans="1:3" x14ac:dyDescent="0.2">
      <c r="A99" s="31" t="s">
        <v>492</v>
      </c>
      <c r="B99" s="14" t="s">
        <v>493</v>
      </c>
      <c r="C99" s="41"/>
    </row>
    <row r="100" spans="1:3" x14ac:dyDescent="0.2">
      <c r="A100" s="25" t="s">
        <v>494</v>
      </c>
      <c r="B100" s="5" t="s">
        <v>495</v>
      </c>
      <c r="C100" s="42">
        <f>SUM(C101:C103)</f>
        <v>0</v>
      </c>
    </row>
    <row r="101" spans="1:3" x14ac:dyDescent="0.2">
      <c r="A101" s="31" t="s">
        <v>496</v>
      </c>
      <c r="B101" s="14" t="s">
        <v>497</v>
      </c>
      <c r="C101" s="41"/>
    </row>
    <row r="102" spans="1:3" x14ac:dyDescent="0.2">
      <c r="A102" s="31" t="s">
        <v>498</v>
      </c>
      <c r="B102" s="14" t="s">
        <v>154</v>
      </c>
      <c r="C102" s="41"/>
    </row>
    <row r="103" spans="1:3" x14ac:dyDescent="0.2">
      <c r="A103" s="31" t="s">
        <v>499</v>
      </c>
      <c r="B103" s="14" t="s">
        <v>156</v>
      </c>
      <c r="C103" s="41"/>
    </row>
    <row r="104" spans="1:3" x14ac:dyDescent="0.2">
      <c r="A104" s="25" t="s">
        <v>500</v>
      </c>
      <c r="B104" s="5" t="s">
        <v>501</v>
      </c>
      <c r="C104" s="42">
        <f>SUM(C105:C106)</f>
        <v>0</v>
      </c>
    </row>
    <row r="105" spans="1:3" x14ac:dyDescent="0.2">
      <c r="A105" s="31" t="s">
        <v>502</v>
      </c>
      <c r="B105" s="14" t="s">
        <v>168</v>
      </c>
      <c r="C105" s="41"/>
    </row>
    <row r="106" spans="1:3" x14ac:dyDescent="0.2">
      <c r="A106" s="31" t="s">
        <v>503</v>
      </c>
      <c r="B106" s="14" t="s">
        <v>170</v>
      </c>
      <c r="C106" s="41"/>
    </row>
    <row r="107" spans="1:3" ht="25.5" x14ac:dyDescent="0.2">
      <c r="A107" s="25" t="s">
        <v>196</v>
      </c>
      <c r="B107" s="5" t="s">
        <v>504</v>
      </c>
      <c r="C107" s="42">
        <f>C6-(C88+C92+C93+C94+C97+C100+C104+C108+C148)</f>
        <v>0</v>
      </c>
    </row>
    <row r="108" spans="1:3" x14ac:dyDescent="0.2">
      <c r="A108" s="25" t="s">
        <v>198</v>
      </c>
      <c r="B108" s="5" t="s">
        <v>505</v>
      </c>
      <c r="C108" s="42">
        <f>C109+C125+C128+C129+C143+C146+C147</f>
        <v>0</v>
      </c>
    </row>
    <row r="109" spans="1:3" x14ac:dyDescent="0.2">
      <c r="A109" s="25" t="s">
        <v>200</v>
      </c>
      <c r="B109" s="5" t="s">
        <v>506</v>
      </c>
      <c r="C109" s="42">
        <f>C110+SUM(C114:C124)</f>
        <v>0</v>
      </c>
    </row>
    <row r="110" spans="1:3" x14ac:dyDescent="0.2">
      <c r="A110" s="25" t="s">
        <v>202</v>
      </c>
      <c r="B110" s="5" t="s">
        <v>507</v>
      </c>
      <c r="C110" s="42">
        <f>SUM(C111:C113)</f>
        <v>0</v>
      </c>
    </row>
    <row r="111" spans="1:3" x14ac:dyDescent="0.2">
      <c r="A111" s="31" t="s">
        <v>204</v>
      </c>
      <c r="B111" s="14" t="s">
        <v>508</v>
      </c>
      <c r="C111" s="41"/>
    </row>
    <row r="112" spans="1:3" ht="25.5" x14ac:dyDescent="0.2">
      <c r="A112" s="31" t="s">
        <v>206</v>
      </c>
      <c r="B112" s="14" t="s">
        <v>509</v>
      </c>
      <c r="C112" s="41"/>
    </row>
    <row r="113" spans="1:3" x14ac:dyDescent="0.2">
      <c r="A113" s="31" t="s">
        <v>208</v>
      </c>
      <c r="B113" s="14" t="s">
        <v>510</v>
      </c>
      <c r="C113" s="41"/>
    </row>
    <row r="114" spans="1:3" x14ac:dyDescent="0.2">
      <c r="A114" s="31" t="s">
        <v>210</v>
      </c>
      <c r="B114" s="14" t="s">
        <v>81</v>
      </c>
      <c r="C114" s="41"/>
    </row>
    <row r="115" spans="1:3" x14ac:dyDescent="0.2">
      <c r="A115" s="31" t="s">
        <v>212</v>
      </c>
      <c r="B115" s="14" t="s">
        <v>511</v>
      </c>
      <c r="C115" s="41"/>
    </row>
    <row r="116" spans="1:3" ht="25.5" x14ac:dyDescent="0.2">
      <c r="A116" s="31" t="s">
        <v>213</v>
      </c>
      <c r="B116" s="14" t="s">
        <v>512</v>
      </c>
      <c r="C116" s="41"/>
    </row>
    <row r="117" spans="1:3" x14ac:dyDescent="0.2">
      <c r="A117" s="31" t="s">
        <v>215</v>
      </c>
      <c r="B117" s="14" t="s">
        <v>513</v>
      </c>
      <c r="C117" s="41"/>
    </row>
    <row r="118" spans="1:3" x14ac:dyDescent="0.2">
      <c r="A118" s="31" t="s">
        <v>217</v>
      </c>
      <c r="B118" s="14" t="s">
        <v>197</v>
      </c>
      <c r="C118" s="41"/>
    </row>
    <row r="119" spans="1:3" x14ac:dyDescent="0.2">
      <c r="A119" s="31" t="s">
        <v>219</v>
      </c>
      <c r="B119" s="14" t="s">
        <v>199</v>
      </c>
      <c r="C119" s="41"/>
    </row>
    <row r="120" spans="1:3" x14ac:dyDescent="0.2">
      <c r="A120" s="31" t="s">
        <v>221</v>
      </c>
      <c r="B120" s="14" t="s">
        <v>201</v>
      </c>
      <c r="C120" s="41"/>
    </row>
    <row r="121" spans="1:3" x14ac:dyDescent="0.2">
      <c r="A121" s="31" t="s">
        <v>223</v>
      </c>
      <c r="B121" s="14" t="s">
        <v>514</v>
      </c>
      <c r="C121" s="41"/>
    </row>
    <row r="122" spans="1:3" x14ac:dyDescent="0.2">
      <c r="A122" s="31" t="s">
        <v>225</v>
      </c>
      <c r="B122" s="14" t="s">
        <v>515</v>
      </c>
      <c r="C122" s="41"/>
    </row>
    <row r="123" spans="1:3" x14ac:dyDescent="0.2">
      <c r="A123" s="31" t="s">
        <v>227</v>
      </c>
      <c r="B123" s="14" t="s">
        <v>516</v>
      </c>
      <c r="C123" s="41"/>
    </row>
    <row r="124" spans="1:3" x14ac:dyDescent="0.2">
      <c r="A124" s="31" t="s">
        <v>229</v>
      </c>
      <c r="B124" s="14" t="s">
        <v>517</v>
      </c>
      <c r="C124" s="41"/>
    </row>
    <row r="125" spans="1:3" x14ac:dyDescent="0.2">
      <c r="A125" s="25" t="s">
        <v>231</v>
      </c>
      <c r="B125" s="5" t="s">
        <v>518</v>
      </c>
      <c r="C125" s="42">
        <f>SUM(C126:C127)</f>
        <v>0</v>
      </c>
    </row>
    <row r="126" spans="1:3" x14ac:dyDescent="0.2">
      <c r="A126" s="31" t="s">
        <v>233</v>
      </c>
      <c r="B126" s="14" t="s">
        <v>519</v>
      </c>
      <c r="C126" s="41"/>
    </row>
    <row r="127" spans="1:3" x14ac:dyDescent="0.2">
      <c r="A127" s="31" t="s">
        <v>235</v>
      </c>
      <c r="B127" s="14" t="s">
        <v>520</v>
      </c>
      <c r="C127" s="41"/>
    </row>
    <row r="128" spans="1:3" x14ac:dyDescent="0.2">
      <c r="A128" s="26" t="s">
        <v>237</v>
      </c>
      <c r="B128" s="27" t="s">
        <v>521</v>
      </c>
      <c r="C128" s="41"/>
    </row>
    <row r="129" spans="1:3" x14ac:dyDescent="0.2">
      <c r="A129" s="25" t="s">
        <v>239</v>
      </c>
      <c r="B129" s="5" t="s">
        <v>522</v>
      </c>
      <c r="C129" s="42">
        <f>C130+SUM(C134:C142)</f>
        <v>0</v>
      </c>
    </row>
    <row r="130" spans="1:3" x14ac:dyDescent="0.2">
      <c r="A130" s="25" t="s">
        <v>241</v>
      </c>
      <c r="B130" s="5" t="s">
        <v>523</v>
      </c>
      <c r="C130" s="42">
        <f>SUM(C131:C133)</f>
        <v>0</v>
      </c>
    </row>
    <row r="131" spans="1:3" ht="25.5" x14ac:dyDescent="0.2">
      <c r="A131" s="31" t="s">
        <v>243</v>
      </c>
      <c r="B131" s="14" t="s">
        <v>524</v>
      </c>
      <c r="C131" s="41"/>
    </row>
    <row r="132" spans="1:3" ht="25.5" x14ac:dyDescent="0.2">
      <c r="A132" s="31" t="s">
        <v>245</v>
      </c>
      <c r="B132" s="14" t="s">
        <v>525</v>
      </c>
      <c r="C132" s="41"/>
    </row>
    <row r="133" spans="1:3" ht="25.5" x14ac:dyDescent="0.2">
      <c r="A133" s="31" t="s">
        <v>526</v>
      </c>
      <c r="B133" s="14" t="s">
        <v>527</v>
      </c>
      <c r="C133" s="41"/>
    </row>
    <row r="134" spans="1:3" x14ac:dyDescent="0.2">
      <c r="A134" s="31" t="s">
        <v>528</v>
      </c>
      <c r="B134" s="14" t="s">
        <v>81</v>
      </c>
      <c r="C134" s="41"/>
    </row>
    <row r="135" spans="1:3" x14ac:dyDescent="0.2">
      <c r="A135" s="31" t="s">
        <v>529</v>
      </c>
      <c r="B135" s="14" t="s">
        <v>530</v>
      </c>
      <c r="C135" s="41"/>
    </row>
    <row r="136" spans="1:3" ht="25.5" x14ac:dyDescent="0.2">
      <c r="A136" s="31" t="s">
        <v>531</v>
      </c>
      <c r="B136" s="14" t="s">
        <v>532</v>
      </c>
      <c r="C136" s="41"/>
    </row>
    <row r="137" spans="1:3" x14ac:dyDescent="0.2">
      <c r="A137" s="31" t="s">
        <v>533</v>
      </c>
      <c r="B137" s="14" t="s">
        <v>534</v>
      </c>
      <c r="C137" s="41"/>
    </row>
    <row r="138" spans="1:3" x14ac:dyDescent="0.2">
      <c r="A138" s="31" t="s">
        <v>535</v>
      </c>
      <c r="B138" s="14" t="s">
        <v>536</v>
      </c>
      <c r="C138" s="41"/>
    </row>
    <row r="139" spans="1:3" x14ac:dyDescent="0.2">
      <c r="A139" s="31" t="s">
        <v>537</v>
      </c>
      <c r="B139" s="14" t="s">
        <v>538</v>
      </c>
      <c r="C139" s="41"/>
    </row>
    <row r="140" spans="1:3" x14ac:dyDescent="0.2">
      <c r="A140" s="31" t="s">
        <v>539</v>
      </c>
      <c r="B140" s="14" t="s">
        <v>540</v>
      </c>
      <c r="C140" s="41"/>
    </row>
    <row r="141" spans="1:3" x14ac:dyDescent="0.2">
      <c r="A141" s="31" t="s">
        <v>541</v>
      </c>
      <c r="B141" s="14" t="s">
        <v>542</v>
      </c>
      <c r="C141" s="41"/>
    </row>
    <row r="142" spans="1:3" x14ac:dyDescent="0.2">
      <c r="A142" s="31" t="s">
        <v>543</v>
      </c>
      <c r="B142" s="14" t="s">
        <v>544</v>
      </c>
      <c r="C142" s="41"/>
    </row>
    <row r="143" spans="1:3" x14ac:dyDescent="0.2">
      <c r="A143" s="25" t="s">
        <v>545</v>
      </c>
      <c r="B143" s="5" t="s">
        <v>546</v>
      </c>
      <c r="C143" s="42">
        <f>SUM(C144:C145)</f>
        <v>0</v>
      </c>
    </row>
    <row r="144" spans="1:3" x14ac:dyDescent="0.2">
      <c r="A144" s="31" t="s">
        <v>547</v>
      </c>
      <c r="B144" s="14" t="s">
        <v>548</v>
      </c>
      <c r="C144" s="41"/>
    </row>
    <row r="145" spans="1:3" x14ac:dyDescent="0.2">
      <c r="A145" s="31" t="s">
        <v>549</v>
      </c>
      <c r="B145" s="14" t="s">
        <v>550</v>
      </c>
      <c r="C145" s="41"/>
    </row>
    <row r="146" spans="1:3" x14ac:dyDescent="0.2">
      <c r="A146" s="26" t="s">
        <v>551</v>
      </c>
      <c r="B146" s="27" t="s">
        <v>552</v>
      </c>
      <c r="C146" s="41"/>
    </row>
    <row r="147" spans="1:3" x14ac:dyDescent="0.2">
      <c r="A147" s="26" t="s">
        <v>553</v>
      </c>
      <c r="B147" s="27" t="s">
        <v>554</v>
      </c>
      <c r="C147" s="41"/>
    </row>
    <row r="148" spans="1:3" x14ac:dyDescent="0.2">
      <c r="A148" s="25" t="s">
        <v>555</v>
      </c>
      <c r="B148" s="5" t="s">
        <v>556</v>
      </c>
      <c r="C148" s="42">
        <f>SUM(C149:C152)</f>
        <v>0</v>
      </c>
    </row>
    <row r="149" spans="1:3" x14ac:dyDescent="0.2">
      <c r="A149" s="31" t="s">
        <v>557</v>
      </c>
      <c r="B149" s="14" t="s">
        <v>558</v>
      </c>
      <c r="C149" s="41"/>
    </row>
    <row r="150" spans="1:3" x14ac:dyDescent="0.2">
      <c r="A150" s="31" t="s">
        <v>559</v>
      </c>
      <c r="B150" s="14" t="s">
        <v>560</v>
      </c>
      <c r="C150" s="41"/>
    </row>
    <row r="151" spans="1:3" x14ac:dyDescent="0.2">
      <c r="A151" s="31" t="s">
        <v>561</v>
      </c>
      <c r="B151" s="14" t="s">
        <v>244</v>
      </c>
      <c r="C151" s="41"/>
    </row>
    <row r="152" spans="1:3" x14ac:dyDescent="0.2">
      <c r="A152" s="31" t="s">
        <v>562</v>
      </c>
      <c r="B152" s="14" t="s">
        <v>246</v>
      </c>
      <c r="C152" s="41"/>
    </row>
    <row r="153" spans="1:3" x14ac:dyDescent="0.2">
      <c r="A153" s="33"/>
      <c r="B153" s="34"/>
      <c r="C153" s="35"/>
    </row>
    <row r="154" spans="1:3" x14ac:dyDescent="0.2">
      <c r="A154" s="33"/>
      <c r="B154" s="34"/>
      <c r="C154" s="35"/>
    </row>
    <row r="155" spans="1:3" x14ac:dyDescent="0.2">
      <c r="A155" s="12" t="s">
        <v>628</v>
      </c>
      <c r="B155" s="34"/>
      <c r="C155" s="35"/>
    </row>
    <row r="156" spans="1:3" x14ac:dyDescent="0.2">
      <c r="A156" s="33"/>
      <c r="B156" s="34"/>
      <c r="C156" s="35"/>
    </row>
    <row r="157" spans="1:3" x14ac:dyDescent="0.2">
      <c r="A157" s="63" t="s">
        <v>248</v>
      </c>
      <c r="B157" s="63"/>
      <c r="C157" s="63"/>
    </row>
    <row r="158" spans="1:3" x14ac:dyDescent="0.2">
      <c r="A158" s="26" t="s">
        <v>250</v>
      </c>
      <c r="B158" s="27" t="s">
        <v>563</v>
      </c>
      <c r="C158" s="32"/>
    </row>
    <row r="159" spans="1:3" x14ac:dyDescent="0.2">
      <c r="A159" s="25" t="s">
        <v>252</v>
      </c>
      <c r="B159" s="5" t="s">
        <v>564</v>
      </c>
      <c r="C159" s="42">
        <f>SUM(C160:C166)</f>
        <v>0</v>
      </c>
    </row>
    <row r="160" spans="1:3" x14ac:dyDescent="0.2">
      <c r="A160" s="31" t="s">
        <v>254</v>
      </c>
      <c r="B160" s="14" t="s">
        <v>565</v>
      </c>
      <c r="C160" s="41"/>
    </row>
    <row r="161" spans="1:3" x14ac:dyDescent="0.2">
      <c r="A161" s="31" t="s">
        <v>256</v>
      </c>
      <c r="B161" s="14" t="s">
        <v>566</v>
      </c>
      <c r="C161" s="41"/>
    </row>
    <row r="162" spans="1:3" x14ac:dyDescent="0.2">
      <c r="A162" s="31" t="s">
        <v>258</v>
      </c>
      <c r="B162" s="14" t="s">
        <v>567</v>
      </c>
      <c r="C162" s="41"/>
    </row>
    <row r="163" spans="1:3" x14ac:dyDescent="0.2">
      <c r="A163" s="31" t="s">
        <v>260</v>
      </c>
      <c r="B163" s="14" t="s">
        <v>568</v>
      </c>
      <c r="C163" s="41"/>
    </row>
    <row r="164" spans="1:3" x14ac:dyDescent="0.2">
      <c r="A164" s="31" t="s">
        <v>262</v>
      </c>
      <c r="B164" s="14" t="s">
        <v>569</v>
      </c>
      <c r="C164" s="41"/>
    </row>
    <row r="165" spans="1:3" ht="25.5" x14ac:dyDescent="0.2">
      <c r="A165" s="31" t="s">
        <v>264</v>
      </c>
      <c r="B165" s="14" t="s">
        <v>570</v>
      </c>
      <c r="C165" s="41"/>
    </row>
    <row r="166" spans="1:3" x14ac:dyDescent="0.2">
      <c r="A166" s="31" t="s">
        <v>266</v>
      </c>
      <c r="B166" s="14" t="s">
        <v>571</v>
      </c>
      <c r="C166" s="41"/>
    </row>
    <row r="167" spans="1:3" ht="25.5" x14ac:dyDescent="0.2">
      <c r="A167" s="25" t="s">
        <v>268</v>
      </c>
      <c r="B167" s="5" t="s">
        <v>572</v>
      </c>
      <c r="C167" s="42">
        <f>C168+C169+C170+C171+C172+C177+C178+C181+C182+C183</f>
        <v>0</v>
      </c>
    </row>
    <row r="168" spans="1:3" x14ac:dyDescent="0.2">
      <c r="A168" s="31" t="s">
        <v>270</v>
      </c>
      <c r="B168" s="14" t="s">
        <v>573</v>
      </c>
      <c r="C168" s="41"/>
    </row>
    <row r="169" spans="1:3" x14ac:dyDescent="0.2">
      <c r="A169" s="31" t="s">
        <v>272</v>
      </c>
      <c r="B169" s="14" t="s">
        <v>574</v>
      </c>
      <c r="C169" s="41"/>
    </row>
    <row r="170" spans="1:3" x14ac:dyDescent="0.2">
      <c r="A170" s="31" t="s">
        <v>274</v>
      </c>
      <c r="B170" s="14" t="s">
        <v>575</v>
      </c>
      <c r="C170" s="41"/>
    </row>
    <row r="171" spans="1:3" x14ac:dyDescent="0.2">
      <c r="A171" s="31" t="s">
        <v>276</v>
      </c>
      <c r="B171" s="14" t="s">
        <v>576</v>
      </c>
      <c r="C171" s="41"/>
    </row>
    <row r="172" spans="1:3" x14ac:dyDescent="0.2">
      <c r="A172" s="26" t="s">
        <v>278</v>
      </c>
      <c r="B172" s="27" t="s">
        <v>577</v>
      </c>
      <c r="C172" s="43">
        <f>SUM(C173:C176)</f>
        <v>0</v>
      </c>
    </row>
    <row r="173" spans="1:3" x14ac:dyDescent="0.2">
      <c r="A173" s="31" t="s">
        <v>280</v>
      </c>
      <c r="B173" s="14" t="s">
        <v>578</v>
      </c>
      <c r="C173" s="41"/>
    </row>
    <row r="174" spans="1:3" x14ac:dyDescent="0.2">
      <c r="A174" s="31" t="s">
        <v>282</v>
      </c>
      <c r="B174" s="14" t="s">
        <v>579</v>
      </c>
      <c r="C174" s="41"/>
    </row>
    <row r="175" spans="1:3" x14ac:dyDescent="0.2">
      <c r="A175" s="31" t="s">
        <v>284</v>
      </c>
      <c r="B175" s="14" t="s">
        <v>580</v>
      </c>
      <c r="C175" s="41"/>
    </row>
    <row r="176" spans="1:3" x14ac:dyDescent="0.2">
      <c r="A176" s="31" t="s">
        <v>286</v>
      </c>
      <c r="B176" s="14" t="s">
        <v>581</v>
      </c>
      <c r="C176" s="41"/>
    </row>
    <row r="177" spans="1:3" x14ac:dyDescent="0.2">
      <c r="A177" s="31" t="s">
        <v>288</v>
      </c>
      <c r="B177" s="14" t="s">
        <v>582</v>
      </c>
      <c r="C177" s="41"/>
    </row>
    <row r="178" spans="1:3" ht="25.5" x14ac:dyDescent="0.2">
      <c r="A178" s="26" t="s">
        <v>290</v>
      </c>
      <c r="B178" s="27" t="s">
        <v>583</v>
      </c>
      <c r="C178" s="43">
        <f>SUM(C179:C180)</f>
        <v>0</v>
      </c>
    </row>
    <row r="179" spans="1:3" x14ac:dyDescent="0.2">
      <c r="A179" s="31" t="s">
        <v>292</v>
      </c>
      <c r="B179" s="14" t="s">
        <v>584</v>
      </c>
      <c r="C179" s="41"/>
    </row>
    <row r="180" spans="1:3" ht="25.5" x14ac:dyDescent="0.2">
      <c r="A180" s="31" t="s">
        <v>294</v>
      </c>
      <c r="B180" s="14" t="s">
        <v>585</v>
      </c>
      <c r="C180" s="41"/>
    </row>
    <row r="181" spans="1:3" x14ac:dyDescent="0.2">
      <c r="A181" s="31" t="s">
        <v>296</v>
      </c>
      <c r="B181" s="14" t="s">
        <v>586</v>
      </c>
      <c r="C181" s="41"/>
    </row>
    <row r="182" spans="1:3" x14ac:dyDescent="0.2">
      <c r="A182" s="31" t="s">
        <v>298</v>
      </c>
      <c r="B182" s="14" t="s">
        <v>587</v>
      </c>
      <c r="C182" s="41"/>
    </row>
    <row r="183" spans="1:3" x14ac:dyDescent="0.2">
      <c r="A183" s="31" t="s">
        <v>300</v>
      </c>
      <c r="B183" s="14" t="s">
        <v>588</v>
      </c>
      <c r="C183" s="41"/>
    </row>
    <row r="184" spans="1:3" x14ac:dyDescent="0.2">
      <c r="A184" s="25" t="s">
        <v>302</v>
      </c>
      <c r="B184" s="5" t="s">
        <v>589</v>
      </c>
      <c r="C184" s="42">
        <f>C159-C167</f>
        <v>0</v>
      </c>
    </row>
    <row r="185" spans="1:3" x14ac:dyDescent="0.2">
      <c r="A185" s="25" t="s">
        <v>304</v>
      </c>
      <c r="B185" s="5" t="s">
        <v>590</v>
      </c>
      <c r="C185" s="42">
        <f>(C160+C161+C162+C163+C164)-(C168+C169+C170+C171)</f>
        <v>0</v>
      </c>
    </row>
    <row r="186" spans="1:3" x14ac:dyDescent="0.2">
      <c r="A186" s="25" t="s">
        <v>306</v>
      </c>
      <c r="B186" s="5" t="s">
        <v>591</v>
      </c>
      <c r="C186" s="42">
        <f>C187+C188+C192+C196+C199+C200+C201</f>
        <v>0</v>
      </c>
    </row>
    <row r="187" spans="1:3" x14ac:dyDescent="0.2">
      <c r="A187" s="31" t="s">
        <v>308</v>
      </c>
      <c r="B187" s="14" t="s">
        <v>592</v>
      </c>
      <c r="C187" s="41"/>
    </row>
    <row r="188" spans="1:3" x14ac:dyDescent="0.2">
      <c r="A188" s="31" t="s">
        <v>310</v>
      </c>
      <c r="B188" s="14" t="s">
        <v>593</v>
      </c>
      <c r="C188" s="43">
        <f>SUM(C189:C191)</f>
        <v>0</v>
      </c>
    </row>
    <row r="189" spans="1:3" x14ac:dyDescent="0.2">
      <c r="A189" s="31" t="s">
        <v>312</v>
      </c>
      <c r="B189" s="14" t="s">
        <v>594</v>
      </c>
      <c r="C189" s="41"/>
    </row>
    <row r="190" spans="1:3" ht="25.5" x14ac:dyDescent="0.2">
      <c r="A190" s="31" t="s">
        <v>314</v>
      </c>
      <c r="B190" s="14" t="s">
        <v>595</v>
      </c>
      <c r="C190" s="41"/>
    </row>
    <row r="191" spans="1:3" x14ac:dyDescent="0.2">
      <c r="A191" s="31" t="s">
        <v>316</v>
      </c>
      <c r="B191" s="14" t="s">
        <v>596</v>
      </c>
      <c r="C191" s="41"/>
    </row>
    <row r="192" spans="1:3" x14ac:dyDescent="0.2">
      <c r="A192" s="31" t="s">
        <v>318</v>
      </c>
      <c r="B192" s="14" t="s">
        <v>597</v>
      </c>
      <c r="C192" s="43">
        <f>SUM(C193:C195)</f>
        <v>0</v>
      </c>
    </row>
    <row r="193" spans="1:3" x14ac:dyDescent="0.2">
      <c r="A193" s="31" t="s">
        <v>320</v>
      </c>
      <c r="B193" s="14" t="s">
        <v>598</v>
      </c>
      <c r="C193" s="41"/>
    </row>
    <row r="194" spans="1:3" ht="25.5" x14ac:dyDescent="0.2">
      <c r="A194" s="31" t="s">
        <v>322</v>
      </c>
      <c r="B194" s="14" t="s">
        <v>599</v>
      </c>
      <c r="C194" s="41"/>
    </row>
    <row r="195" spans="1:3" x14ac:dyDescent="0.2">
      <c r="A195" s="31" t="s">
        <v>324</v>
      </c>
      <c r="B195" s="14" t="s">
        <v>600</v>
      </c>
      <c r="C195" s="41"/>
    </row>
    <row r="196" spans="1:3" x14ac:dyDescent="0.2">
      <c r="A196" s="31" t="s">
        <v>326</v>
      </c>
      <c r="B196" s="14" t="s">
        <v>601</v>
      </c>
      <c r="C196" s="43">
        <f>SUM(C197:C198)</f>
        <v>0</v>
      </c>
    </row>
    <row r="197" spans="1:3" x14ac:dyDescent="0.2">
      <c r="A197" s="31" t="s">
        <v>328</v>
      </c>
      <c r="B197" s="14" t="s">
        <v>602</v>
      </c>
      <c r="C197" s="41"/>
    </row>
    <row r="198" spans="1:3" x14ac:dyDescent="0.2">
      <c r="A198" s="31" t="s">
        <v>330</v>
      </c>
      <c r="B198" s="14" t="s">
        <v>603</v>
      </c>
      <c r="C198" s="41"/>
    </row>
    <row r="199" spans="1:3" x14ac:dyDescent="0.2">
      <c r="A199" s="31" t="s">
        <v>332</v>
      </c>
      <c r="B199" s="14" t="s">
        <v>604</v>
      </c>
      <c r="C199" s="41"/>
    </row>
    <row r="200" spans="1:3" x14ac:dyDescent="0.2">
      <c r="A200" s="31" t="s">
        <v>334</v>
      </c>
      <c r="B200" s="14" t="s">
        <v>605</v>
      </c>
      <c r="C200" s="41"/>
    </row>
    <row r="201" spans="1:3" x14ac:dyDescent="0.2">
      <c r="A201" s="31" t="s">
        <v>336</v>
      </c>
      <c r="B201" s="14" t="s">
        <v>606</v>
      </c>
      <c r="C201" s="41"/>
    </row>
    <row r="202" spans="1:3" x14ac:dyDescent="0.2">
      <c r="A202" s="25" t="s">
        <v>338</v>
      </c>
      <c r="B202" s="5" t="s">
        <v>607</v>
      </c>
      <c r="C202" s="42">
        <f>C203+C204+C205+C206+C209+C210+C211</f>
        <v>0</v>
      </c>
    </row>
    <row r="203" spans="1:3" x14ac:dyDescent="0.2">
      <c r="A203" s="31" t="s">
        <v>340</v>
      </c>
      <c r="B203" s="14" t="s">
        <v>608</v>
      </c>
      <c r="C203" s="41"/>
    </row>
    <row r="204" spans="1:3" x14ac:dyDescent="0.2">
      <c r="A204" s="31" t="s">
        <v>342</v>
      </c>
      <c r="B204" s="14" t="s">
        <v>609</v>
      </c>
      <c r="C204" s="41"/>
    </row>
    <row r="205" spans="1:3" x14ac:dyDescent="0.2">
      <c r="A205" s="31" t="s">
        <v>344</v>
      </c>
      <c r="B205" s="14" t="s">
        <v>610</v>
      </c>
      <c r="C205" s="41"/>
    </row>
    <row r="206" spans="1:3" x14ac:dyDescent="0.2">
      <c r="A206" s="31" t="s">
        <v>346</v>
      </c>
      <c r="B206" s="14" t="s">
        <v>611</v>
      </c>
      <c r="C206" s="43">
        <f>SUM(C207:C208)</f>
        <v>0</v>
      </c>
    </row>
    <row r="207" spans="1:3" x14ac:dyDescent="0.2">
      <c r="A207" s="31" t="s">
        <v>348</v>
      </c>
      <c r="B207" s="14" t="s">
        <v>612</v>
      </c>
      <c r="C207" s="41"/>
    </row>
    <row r="208" spans="1:3" x14ac:dyDescent="0.2">
      <c r="A208" s="31" t="s">
        <v>350</v>
      </c>
      <c r="B208" s="14" t="s">
        <v>613</v>
      </c>
      <c r="C208" s="41"/>
    </row>
    <row r="209" spans="1:3" x14ac:dyDescent="0.2">
      <c r="A209" s="31" t="s">
        <v>352</v>
      </c>
      <c r="B209" s="14" t="s">
        <v>614</v>
      </c>
      <c r="C209" s="41"/>
    </row>
    <row r="210" spans="1:3" x14ac:dyDescent="0.2">
      <c r="A210" s="31" t="s">
        <v>354</v>
      </c>
      <c r="B210" s="14" t="s">
        <v>615</v>
      </c>
      <c r="C210" s="41"/>
    </row>
    <row r="211" spans="1:3" x14ac:dyDescent="0.2">
      <c r="A211" s="31" t="s">
        <v>356</v>
      </c>
      <c r="B211" s="14" t="s">
        <v>616</v>
      </c>
      <c r="C211" s="41"/>
    </row>
    <row r="212" spans="1:3" x14ac:dyDescent="0.2">
      <c r="A212" s="25" t="s">
        <v>358</v>
      </c>
      <c r="B212" s="5" t="s">
        <v>617</v>
      </c>
      <c r="C212" s="42">
        <f>C186-C202</f>
        <v>0</v>
      </c>
    </row>
    <row r="213" spans="1:3" x14ac:dyDescent="0.2">
      <c r="A213" s="25" t="s">
        <v>360</v>
      </c>
      <c r="B213" s="5" t="s">
        <v>618</v>
      </c>
      <c r="C213" s="42">
        <f>C184+C212</f>
        <v>0</v>
      </c>
    </row>
    <row r="214" spans="1:3" x14ac:dyDescent="0.2">
      <c r="A214" s="36" t="s">
        <v>362</v>
      </c>
      <c r="B214" s="37" t="s">
        <v>619</v>
      </c>
      <c r="C214" s="44">
        <f>C215+C216</f>
        <v>0</v>
      </c>
    </row>
    <row r="215" spans="1:3" x14ac:dyDescent="0.2">
      <c r="A215" s="31" t="s">
        <v>364</v>
      </c>
      <c r="B215" s="14" t="s">
        <v>620</v>
      </c>
      <c r="C215" s="41"/>
    </row>
    <row r="216" spans="1:3" x14ac:dyDescent="0.2">
      <c r="A216" s="31" t="s">
        <v>366</v>
      </c>
      <c r="B216" s="14" t="s">
        <v>621</v>
      </c>
      <c r="C216" s="41"/>
    </row>
    <row r="217" spans="1:3" x14ac:dyDescent="0.2">
      <c r="A217" s="31" t="s">
        <v>368</v>
      </c>
      <c r="B217" s="14" t="s">
        <v>622</v>
      </c>
      <c r="C217" s="41"/>
    </row>
    <row r="218" spans="1:3" x14ac:dyDescent="0.2">
      <c r="A218" s="25" t="s">
        <v>370</v>
      </c>
      <c r="B218" s="5" t="s">
        <v>623</v>
      </c>
      <c r="C218" s="42">
        <f>C213-C214-C217</f>
        <v>0</v>
      </c>
    </row>
    <row r="221" spans="1:3" ht="22.5" customHeight="1" x14ac:dyDescent="0.2">
      <c r="B221" s="40" t="s">
        <v>372</v>
      </c>
      <c r="C221" s="45">
        <f>C167+C202+C214+C217</f>
        <v>0</v>
      </c>
    </row>
  </sheetData>
  <mergeCells count="2">
    <mergeCell ref="A4:C4"/>
    <mergeCell ref="A157:C157"/>
  </mergeCells>
  <pageMargins left="0.39370078740157483" right="0.39370078740157483" top="0.39370078740157483" bottom="0.39370078740157483" header="0.31496062992125984" footer="0.31496062992125984"/>
  <pageSetup paperSize="9" scale="94" fitToHeight="4" orientation="portrait" verticalDpi="0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Kritéria</vt:lpstr>
      <vt:lpstr>Súvaha2013</vt:lpstr>
      <vt:lpstr>Výsledovka2013</vt:lpstr>
      <vt:lpstr>Vykazy2014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2015-04-20T11:17:58Z</cp:lastPrinted>
  <dcterms:created xsi:type="dcterms:W3CDTF">2015-04-15T18:27:28Z</dcterms:created>
  <dcterms:modified xsi:type="dcterms:W3CDTF">2015-04-21T06:48:53Z</dcterms:modified>
</cp:coreProperties>
</file>