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776" activeTab="10"/>
  </bookViews>
  <sheets>
    <sheet name="Výd. 2016" sheetId="12" r:id="rId1"/>
    <sheet name="Výd. 2017" sheetId="14" r:id="rId2"/>
    <sheet name="Výd. 2018" sheetId="15" r:id="rId3"/>
    <sheet name="Výd. 2019" sheetId="16" r:id="rId4"/>
    <sheet name="Výd. 2020" sheetId="17" r:id="rId5"/>
    <sheet name="Výd. 2021" sheetId="18" r:id="rId6"/>
    <sheet name="Výd. 2022" sheetId="19" r:id="rId7"/>
    <sheet name="Výd. 2023" sheetId="20" r:id="rId8"/>
    <sheet name="Intenzita pomoci" sheetId="2" r:id="rId9"/>
    <sheet name="Harmonogram" sheetId="13" r:id="rId10"/>
    <sheet name="ŽoNFP" sheetId="21" r:id="rId1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8" i="21" l="1"/>
  <c r="F17" i="21" l="1"/>
  <c r="I14" i="2" l="1"/>
  <c r="I13" i="2"/>
  <c r="I12" i="2"/>
  <c r="I11" i="2"/>
  <c r="I10" i="2"/>
  <c r="I9" i="2"/>
  <c r="H14" i="2"/>
  <c r="H13" i="2"/>
  <c r="H12" i="2"/>
  <c r="H11" i="2"/>
  <c r="H10" i="2"/>
  <c r="H9" i="2"/>
  <c r="A41" i="21" l="1"/>
  <c r="O12" i="12" l="1"/>
  <c r="L12" i="12"/>
  <c r="K12" i="12"/>
  <c r="J12" i="12"/>
  <c r="I12" i="12"/>
  <c r="O12" i="14"/>
  <c r="L12" i="14"/>
  <c r="K12" i="14"/>
  <c r="J12" i="14"/>
  <c r="I12" i="14"/>
  <c r="O12" i="15"/>
  <c r="L12" i="15"/>
  <c r="K12" i="15"/>
  <c r="J12" i="15"/>
  <c r="I12" i="15"/>
  <c r="O12" i="16"/>
  <c r="L12" i="16"/>
  <c r="K12" i="16"/>
  <c r="J12" i="16"/>
  <c r="I12" i="16"/>
  <c r="O12" i="17"/>
  <c r="L12" i="17"/>
  <c r="K12" i="17"/>
  <c r="J12" i="17"/>
  <c r="I12" i="17"/>
  <c r="O12" i="18"/>
  <c r="L12" i="18"/>
  <c r="K12" i="18"/>
  <c r="J12" i="18"/>
  <c r="I12" i="18"/>
  <c r="O12" i="19"/>
  <c r="L12" i="19"/>
  <c r="K12" i="19"/>
  <c r="J12" i="19"/>
  <c r="I12" i="19"/>
  <c r="O12" i="20"/>
  <c r="L12" i="20"/>
  <c r="K12" i="20"/>
  <c r="J12" i="20"/>
  <c r="I12" i="20"/>
  <c r="E16" i="2" l="1"/>
  <c r="F35" i="21" s="1"/>
  <c r="D16" i="2"/>
  <c r="F25" i="21" s="1"/>
  <c r="F15" i="21" l="1"/>
  <c r="M14" i="14"/>
  <c r="P14" i="14" s="1"/>
  <c r="N129" i="20"/>
  <c r="M129" i="20"/>
  <c r="P129" i="20" s="1"/>
  <c r="H129" i="20"/>
  <c r="N128" i="20"/>
  <c r="M128" i="20"/>
  <c r="P128" i="20" s="1"/>
  <c r="H128" i="20"/>
  <c r="N127" i="20"/>
  <c r="M127" i="20"/>
  <c r="P127" i="20" s="1"/>
  <c r="H127" i="20"/>
  <c r="N126" i="20"/>
  <c r="M126" i="20"/>
  <c r="P126" i="20" s="1"/>
  <c r="H126" i="20"/>
  <c r="N125" i="20"/>
  <c r="M125" i="20"/>
  <c r="P125" i="20" s="1"/>
  <c r="H125" i="20"/>
  <c r="N124" i="20"/>
  <c r="M124" i="20"/>
  <c r="P124" i="20" s="1"/>
  <c r="H124" i="20"/>
  <c r="N123" i="20"/>
  <c r="M123" i="20"/>
  <c r="P123" i="20" s="1"/>
  <c r="H123" i="20"/>
  <c r="N122" i="20"/>
  <c r="M122" i="20"/>
  <c r="P122" i="20" s="1"/>
  <c r="H122" i="20"/>
  <c r="N121" i="20"/>
  <c r="M121" i="20"/>
  <c r="P121" i="20" s="1"/>
  <c r="H121" i="20"/>
  <c r="N120" i="20"/>
  <c r="M120" i="20"/>
  <c r="P120" i="20" s="1"/>
  <c r="H120" i="20"/>
  <c r="N119" i="20"/>
  <c r="M119" i="20"/>
  <c r="P119" i="20" s="1"/>
  <c r="H119" i="20"/>
  <c r="N118" i="20"/>
  <c r="M118" i="20"/>
  <c r="P118" i="20" s="1"/>
  <c r="H118" i="20"/>
  <c r="N117" i="20"/>
  <c r="M117" i="20"/>
  <c r="P117" i="20" s="1"/>
  <c r="H117" i="20"/>
  <c r="N116" i="20"/>
  <c r="M116" i="20"/>
  <c r="P116" i="20" s="1"/>
  <c r="H116" i="20"/>
  <c r="N115" i="20"/>
  <c r="M115" i="20"/>
  <c r="P115" i="20" s="1"/>
  <c r="H115" i="20"/>
  <c r="N114" i="20"/>
  <c r="M114" i="20"/>
  <c r="P114" i="20" s="1"/>
  <c r="H114" i="20"/>
  <c r="N113" i="20"/>
  <c r="M113" i="20"/>
  <c r="P113" i="20" s="1"/>
  <c r="H113" i="20"/>
  <c r="N112" i="20"/>
  <c r="M112" i="20"/>
  <c r="P112" i="20" s="1"/>
  <c r="H112" i="20"/>
  <c r="N111" i="20"/>
  <c r="M111" i="20"/>
  <c r="P111" i="20" s="1"/>
  <c r="H111" i="20"/>
  <c r="N110" i="20"/>
  <c r="M110" i="20"/>
  <c r="P110" i="20" s="1"/>
  <c r="H110" i="20"/>
  <c r="N109" i="20"/>
  <c r="M109" i="20"/>
  <c r="P109" i="20" s="1"/>
  <c r="H109" i="20"/>
  <c r="N108" i="20"/>
  <c r="M108" i="20"/>
  <c r="P108" i="20" s="1"/>
  <c r="H108" i="20"/>
  <c r="N107" i="20"/>
  <c r="M107" i="20"/>
  <c r="P107" i="20" s="1"/>
  <c r="H107" i="20"/>
  <c r="N106" i="20"/>
  <c r="M106" i="20"/>
  <c r="P106" i="20" s="1"/>
  <c r="H106" i="20"/>
  <c r="N105" i="20"/>
  <c r="M105" i="20"/>
  <c r="P105" i="20" s="1"/>
  <c r="H105" i="20"/>
  <c r="N104" i="20"/>
  <c r="M104" i="20"/>
  <c r="P104" i="20" s="1"/>
  <c r="H104" i="20"/>
  <c r="N103" i="20"/>
  <c r="M103" i="20"/>
  <c r="P103" i="20" s="1"/>
  <c r="H103" i="20"/>
  <c r="N102" i="20"/>
  <c r="M102" i="20"/>
  <c r="P102" i="20" s="1"/>
  <c r="H102" i="20"/>
  <c r="N101" i="20"/>
  <c r="M101" i="20"/>
  <c r="P101" i="20" s="1"/>
  <c r="H101" i="20"/>
  <c r="N100" i="20"/>
  <c r="M100" i="20"/>
  <c r="P100" i="20" s="1"/>
  <c r="H100" i="20"/>
  <c r="N99" i="20"/>
  <c r="M99" i="20"/>
  <c r="P99" i="20" s="1"/>
  <c r="H99" i="20"/>
  <c r="N98" i="20"/>
  <c r="M98" i="20"/>
  <c r="P98" i="20" s="1"/>
  <c r="H98" i="20"/>
  <c r="N97" i="20"/>
  <c r="M97" i="20"/>
  <c r="P97" i="20" s="1"/>
  <c r="H97" i="20"/>
  <c r="N96" i="20"/>
  <c r="M96" i="20"/>
  <c r="P96" i="20" s="1"/>
  <c r="H96" i="20"/>
  <c r="N95" i="20"/>
  <c r="M95" i="20"/>
  <c r="P95" i="20" s="1"/>
  <c r="H95" i="20"/>
  <c r="N94" i="20"/>
  <c r="M94" i="20"/>
  <c r="P94" i="20" s="1"/>
  <c r="H94" i="20"/>
  <c r="N93" i="20"/>
  <c r="M93" i="20"/>
  <c r="P93" i="20" s="1"/>
  <c r="H93" i="20"/>
  <c r="N92" i="20"/>
  <c r="M92" i="20"/>
  <c r="P92" i="20" s="1"/>
  <c r="H92" i="20"/>
  <c r="N91" i="20"/>
  <c r="M91" i="20"/>
  <c r="P91" i="20" s="1"/>
  <c r="H91" i="20"/>
  <c r="N90" i="20"/>
  <c r="M90" i="20"/>
  <c r="P90" i="20" s="1"/>
  <c r="H90" i="20"/>
  <c r="N89" i="20"/>
  <c r="M89" i="20"/>
  <c r="P89" i="20" s="1"/>
  <c r="H89" i="20"/>
  <c r="N88" i="20"/>
  <c r="M88" i="20"/>
  <c r="P88" i="20" s="1"/>
  <c r="H88" i="20"/>
  <c r="N87" i="20"/>
  <c r="M87" i="20"/>
  <c r="P87" i="20" s="1"/>
  <c r="H87" i="20"/>
  <c r="N86" i="20"/>
  <c r="M86" i="20"/>
  <c r="P86" i="20" s="1"/>
  <c r="H86" i="20"/>
  <c r="N85" i="20"/>
  <c r="M85" i="20"/>
  <c r="P85" i="20" s="1"/>
  <c r="H85" i="20"/>
  <c r="N84" i="20"/>
  <c r="M84" i="20"/>
  <c r="P84" i="20" s="1"/>
  <c r="H84" i="20"/>
  <c r="N83" i="20"/>
  <c r="M83" i="20"/>
  <c r="P83" i="20" s="1"/>
  <c r="H83" i="20"/>
  <c r="N82" i="20"/>
  <c r="M82" i="20"/>
  <c r="P82" i="20" s="1"/>
  <c r="H82" i="20"/>
  <c r="N81" i="20"/>
  <c r="M81" i="20"/>
  <c r="P81" i="20" s="1"/>
  <c r="H81" i="20"/>
  <c r="N80" i="20"/>
  <c r="M80" i="20"/>
  <c r="P80" i="20" s="1"/>
  <c r="H80" i="20"/>
  <c r="N79" i="20"/>
  <c r="M79" i="20"/>
  <c r="P79" i="20" s="1"/>
  <c r="H79" i="20"/>
  <c r="N78" i="20"/>
  <c r="M78" i="20"/>
  <c r="P78" i="20" s="1"/>
  <c r="H78" i="20"/>
  <c r="N77" i="20"/>
  <c r="M77" i="20"/>
  <c r="P77" i="20" s="1"/>
  <c r="H77" i="20"/>
  <c r="N76" i="20"/>
  <c r="M76" i="20"/>
  <c r="P76" i="20" s="1"/>
  <c r="H76" i="20"/>
  <c r="N75" i="20"/>
  <c r="M75" i="20"/>
  <c r="P75" i="20" s="1"/>
  <c r="H75" i="20"/>
  <c r="N74" i="20"/>
  <c r="M74" i="20"/>
  <c r="P74" i="20" s="1"/>
  <c r="H74" i="20"/>
  <c r="N73" i="20"/>
  <c r="M73" i="20"/>
  <c r="P73" i="20" s="1"/>
  <c r="H73" i="20"/>
  <c r="N72" i="20"/>
  <c r="M72" i="20"/>
  <c r="P72" i="20" s="1"/>
  <c r="H72" i="20"/>
  <c r="N71" i="20"/>
  <c r="M71" i="20"/>
  <c r="P71" i="20" s="1"/>
  <c r="H71" i="20"/>
  <c r="N70" i="20"/>
  <c r="M70" i="20"/>
  <c r="P70" i="20" s="1"/>
  <c r="H70" i="20"/>
  <c r="N69" i="20"/>
  <c r="M69" i="20"/>
  <c r="P69" i="20" s="1"/>
  <c r="H69" i="20"/>
  <c r="N68" i="20"/>
  <c r="M68" i="20"/>
  <c r="P68" i="20" s="1"/>
  <c r="H68" i="20"/>
  <c r="N67" i="20"/>
  <c r="M67" i="20"/>
  <c r="P67" i="20" s="1"/>
  <c r="H67" i="20"/>
  <c r="N66" i="20"/>
  <c r="M66" i="20"/>
  <c r="P66" i="20" s="1"/>
  <c r="H66" i="20"/>
  <c r="N65" i="20"/>
  <c r="M65" i="20"/>
  <c r="P65" i="20" s="1"/>
  <c r="H65" i="20"/>
  <c r="N64" i="20"/>
  <c r="M64" i="20"/>
  <c r="P64" i="20" s="1"/>
  <c r="H64" i="20"/>
  <c r="N63" i="20"/>
  <c r="M63" i="20"/>
  <c r="P63" i="20" s="1"/>
  <c r="H63" i="20"/>
  <c r="N62" i="20"/>
  <c r="M62" i="20"/>
  <c r="P62" i="20" s="1"/>
  <c r="H62" i="20"/>
  <c r="N61" i="20"/>
  <c r="M61" i="20"/>
  <c r="P61" i="20" s="1"/>
  <c r="H61" i="20"/>
  <c r="N60" i="20"/>
  <c r="M60" i="20"/>
  <c r="P60" i="20" s="1"/>
  <c r="H60" i="20"/>
  <c r="N59" i="20"/>
  <c r="M59" i="20"/>
  <c r="P59" i="20" s="1"/>
  <c r="H59" i="20"/>
  <c r="N58" i="20"/>
  <c r="M58" i="20"/>
  <c r="P58" i="20" s="1"/>
  <c r="H58" i="20"/>
  <c r="N57" i="20"/>
  <c r="M57" i="20"/>
  <c r="P57" i="20" s="1"/>
  <c r="H57" i="20"/>
  <c r="N56" i="20"/>
  <c r="M56" i="20"/>
  <c r="P56" i="20" s="1"/>
  <c r="H56" i="20"/>
  <c r="N55" i="20"/>
  <c r="M55" i="20"/>
  <c r="P55" i="20" s="1"/>
  <c r="H55" i="20"/>
  <c r="N54" i="20"/>
  <c r="M54" i="20"/>
  <c r="P54" i="20" s="1"/>
  <c r="H54" i="20"/>
  <c r="N53" i="20"/>
  <c r="M53" i="20"/>
  <c r="P53" i="20" s="1"/>
  <c r="H53" i="20"/>
  <c r="N52" i="20"/>
  <c r="M52" i="20"/>
  <c r="P52" i="20" s="1"/>
  <c r="H52" i="20"/>
  <c r="N51" i="20"/>
  <c r="M51" i="20"/>
  <c r="P51" i="20" s="1"/>
  <c r="H51" i="20"/>
  <c r="N50" i="20"/>
  <c r="M50" i="20"/>
  <c r="P50" i="20" s="1"/>
  <c r="H50" i="20"/>
  <c r="N49" i="20"/>
  <c r="M49" i="20"/>
  <c r="P49" i="20" s="1"/>
  <c r="H49" i="20"/>
  <c r="N48" i="20"/>
  <c r="M48" i="20"/>
  <c r="P48" i="20" s="1"/>
  <c r="H48" i="20"/>
  <c r="N47" i="20"/>
  <c r="M47" i="20"/>
  <c r="P47" i="20" s="1"/>
  <c r="H47" i="20"/>
  <c r="N46" i="20"/>
  <c r="M46" i="20"/>
  <c r="P46" i="20" s="1"/>
  <c r="H46" i="20"/>
  <c r="N45" i="20"/>
  <c r="M45" i="20"/>
  <c r="P45" i="20" s="1"/>
  <c r="H45" i="20"/>
  <c r="N44" i="20"/>
  <c r="M44" i="20"/>
  <c r="P44" i="20" s="1"/>
  <c r="H44" i="20"/>
  <c r="N43" i="20"/>
  <c r="M43" i="20"/>
  <c r="P43" i="20" s="1"/>
  <c r="H43" i="20"/>
  <c r="N42" i="20"/>
  <c r="M42" i="20"/>
  <c r="P42" i="20" s="1"/>
  <c r="H42" i="20"/>
  <c r="N41" i="20"/>
  <c r="M41" i="20"/>
  <c r="P41" i="20" s="1"/>
  <c r="H41" i="20"/>
  <c r="N40" i="20"/>
  <c r="M40" i="20"/>
  <c r="P40" i="20" s="1"/>
  <c r="H40" i="20"/>
  <c r="N39" i="20"/>
  <c r="M39" i="20"/>
  <c r="P39" i="20" s="1"/>
  <c r="H39" i="20"/>
  <c r="N38" i="20"/>
  <c r="M38" i="20"/>
  <c r="P38" i="20" s="1"/>
  <c r="H38" i="20"/>
  <c r="N37" i="20"/>
  <c r="M37" i="20"/>
  <c r="P37" i="20" s="1"/>
  <c r="H37" i="20"/>
  <c r="N36" i="20"/>
  <c r="M36" i="20"/>
  <c r="P36" i="20" s="1"/>
  <c r="H36" i="20"/>
  <c r="N35" i="20"/>
  <c r="M35" i="20"/>
  <c r="P35" i="20" s="1"/>
  <c r="H35" i="20"/>
  <c r="N34" i="20"/>
  <c r="M34" i="20"/>
  <c r="P34" i="20" s="1"/>
  <c r="H34" i="20"/>
  <c r="N33" i="20"/>
  <c r="M33" i="20"/>
  <c r="P33" i="20" s="1"/>
  <c r="H33" i="20"/>
  <c r="N32" i="20"/>
  <c r="M32" i="20"/>
  <c r="P32" i="20" s="1"/>
  <c r="H32" i="20"/>
  <c r="N31" i="20"/>
  <c r="M31" i="20"/>
  <c r="P31" i="20" s="1"/>
  <c r="H31" i="20"/>
  <c r="N30" i="20"/>
  <c r="M30" i="20"/>
  <c r="P30" i="20" s="1"/>
  <c r="H30" i="20"/>
  <c r="N29" i="20"/>
  <c r="M29" i="20"/>
  <c r="P29" i="20" s="1"/>
  <c r="H29" i="20"/>
  <c r="N28" i="20"/>
  <c r="M28" i="20"/>
  <c r="P28" i="20" s="1"/>
  <c r="H28" i="20"/>
  <c r="N27" i="20"/>
  <c r="M27" i="20"/>
  <c r="P27" i="20" s="1"/>
  <c r="H27" i="20"/>
  <c r="N26" i="20"/>
  <c r="M26" i="20"/>
  <c r="P26" i="20" s="1"/>
  <c r="H26" i="20"/>
  <c r="N25" i="20"/>
  <c r="M25" i="20"/>
  <c r="P25" i="20" s="1"/>
  <c r="H25" i="20"/>
  <c r="N24" i="20"/>
  <c r="M24" i="20"/>
  <c r="P24" i="20" s="1"/>
  <c r="H24" i="20"/>
  <c r="N23" i="20"/>
  <c r="M23" i="20"/>
  <c r="P23" i="20" s="1"/>
  <c r="H23" i="20"/>
  <c r="N22" i="20"/>
  <c r="M22" i="20"/>
  <c r="P22" i="20" s="1"/>
  <c r="H22" i="20"/>
  <c r="N21" i="20"/>
  <c r="M21" i="20"/>
  <c r="P21" i="20" s="1"/>
  <c r="H21" i="20"/>
  <c r="N20" i="20"/>
  <c r="M20" i="20"/>
  <c r="H20" i="20"/>
  <c r="N19" i="20"/>
  <c r="M19" i="20"/>
  <c r="P19" i="20" s="1"/>
  <c r="H19" i="20"/>
  <c r="M14" i="20"/>
  <c r="P14" i="20" s="1"/>
  <c r="O11" i="20"/>
  <c r="L11" i="20"/>
  <c r="K11" i="20"/>
  <c r="J11" i="20"/>
  <c r="I11" i="20"/>
  <c r="N129" i="19"/>
  <c r="M129" i="19"/>
  <c r="P129" i="19" s="1"/>
  <c r="H129" i="19"/>
  <c r="N128" i="19"/>
  <c r="M128" i="19"/>
  <c r="P128" i="19" s="1"/>
  <c r="H128" i="19"/>
  <c r="N127" i="19"/>
  <c r="M127" i="19"/>
  <c r="P127" i="19" s="1"/>
  <c r="H127" i="19"/>
  <c r="N126" i="19"/>
  <c r="M126" i="19"/>
  <c r="P126" i="19" s="1"/>
  <c r="H126" i="19"/>
  <c r="N125" i="19"/>
  <c r="M125" i="19"/>
  <c r="P125" i="19" s="1"/>
  <c r="H125" i="19"/>
  <c r="N124" i="19"/>
  <c r="M124" i="19"/>
  <c r="P124" i="19" s="1"/>
  <c r="H124" i="19"/>
  <c r="N123" i="19"/>
  <c r="M123" i="19"/>
  <c r="P123" i="19" s="1"/>
  <c r="H123" i="19"/>
  <c r="N122" i="19"/>
  <c r="M122" i="19"/>
  <c r="P122" i="19" s="1"/>
  <c r="H122" i="19"/>
  <c r="N121" i="19"/>
  <c r="M121" i="19"/>
  <c r="P121" i="19" s="1"/>
  <c r="H121" i="19"/>
  <c r="N120" i="19"/>
  <c r="M120" i="19"/>
  <c r="P120" i="19" s="1"/>
  <c r="H120" i="19"/>
  <c r="N119" i="19"/>
  <c r="M119" i="19"/>
  <c r="P119" i="19" s="1"/>
  <c r="H119" i="19"/>
  <c r="N118" i="19"/>
  <c r="M118" i="19"/>
  <c r="P118" i="19" s="1"/>
  <c r="H118" i="19"/>
  <c r="N117" i="19"/>
  <c r="M117" i="19"/>
  <c r="P117" i="19" s="1"/>
  <c r="H117" i="19"/>
  <c r="N116" i="19"/>
  <c r="M116" i="19"/>
  <c r="P116" i="19" s="1"/>
  <c r="H116" i="19"/>
  <c r="N115" i="19"/>
  <c r="M115" i="19"/>
  <c r="P115" i="19" s="1"/>
  <c r="H115" i="19"/>
  <c r="N114" i="19"/>
  <c r="M114" i="19"/>
  <c r="P114" i="19" s="1"/>
  <c r="H114" i="19"/>
  <c r="N113" i="19"/>
  <c r="M113" i="19"/>
  <c r="P113" i="19" s="1"/>
  <c r="H113" i="19"/>
  <c r="N112" i="19"/>
  <c r="M112" i="19"/>
  <c r="P112" i="19" s="1"/>
  <c r="H112" i="19"/>
  <c r="N111" i="19"/>
  <c r="M111" i="19"/>
  <c r="P111" i="19" s="1"/>
  <c r="H111" i="19"/>
  <c r="N110" i="19"/>
  <c r="M110" i="19"/>
  <c r="P110" i="19" s="1"/>
  <c r="H110" i="19"/>
  <c r="N109" i="19"/>
  <c r="M109" i="19"/>
  <c r="P109" i="19" s="1"/>
  <c r="H109" i="19"/>
  <c r="N108" i="19"/>
  <c r="M108" i="19"/>
  <c r="P108" i="19" s="1"/>
  <c r="H108" i="19"/>
  <c r="N107" i="19"/>
  <c r="M107" i="19"/>
  <c r="P107" i="19" s="1"/>
  <c r="H107" i="19"/>
  <c r="N106" i="19"/>
  <c r="M106" i="19"/>
  <c r="P106" i="19" s="1"/>
  <c r="H106" i="19"/>
  <c r="N105" i="19"/>
  <c r="M105" i="19"/>
  <c r="P105" i="19" s="1"/>
  <c r="H105" i="19"/>
  <c r="N104" i="19"/>
  <c r="M104" i="19"/>
  <c r="P104" i="19" s="1"/>
  <c r="H104" i="19"/>
  <c r="N103" i="19"/>
  <c r="M103" i="19"/>
  <c r="P103" i="19" s="1"/>
  <c r="H103" i="19"/>
  <c r="N102" i="19"/>
  <c r="M102" i="19"/>
  <c r="P102" i="19" s="1"/>
  <c r="H102" i="19"/>
  <c r="N101" i="19"/>
  <c r="M101" i="19"/>
  <c r="P101" i="19" s="1"/>
  <c r="H101" i="19"/>
  <c r="N100" i="19"/>
  <c r="M100" i="19"/>
  <c r="P100" i="19" s="1"/>
  <c r="H100" i="19"/>
  <c r="N99" i="19"/>
  <c r="M99" i="19"/>
  <c r="P99" i="19" s="1"/>
  <c r="H99" i="19"/>
  <c r="N98" i="19"/>
  <c r="M98" i="19"/>
  <c r="P98" i="19" s="1"/>
  <c r="H98" i="19"/>
  <c r="N97" i="19"/>
  <c r="M97" i="19"/>
  <c r="P97" i="19" s="1"/>
  <c r="H97" i="19"/>
  <c r="N96" i="19"/>
  <c r="M96" i="19"/>
  <c r="P96" i="19" s="1"/>
  <c r="H96" i="19"/>
  <c r="N95" i="19"/>
  <c r="M95" i="19"/>
  <c r="P95" i="19" s="1"/>
  <c r="H95" i="19"/>
  <c r="N94" i="19"/>
  <c r="M94" i="19"/>
  <c r="P94" i="19" s="1"/>
  <c r="H94" i="19"/>
  <c r="N93" i="19"/>
  <c r="M93" i="19"/>
  <c r="P93" i="19" s="1"/>
  <c r="H93" i="19"/>
  <c r="N92" i="19"/>
  <c r="M92" i="19"/>
  <c r="P92" i="19" s="1"/>
  <c r="H92" i="19"/>
  <c r="N91" i="19"/>
  <c r="M91" i="19"/>
  <c r="P91" i="19" s="1"/>
  <c r="H91" i="19"/>
  <c r="N90" i="19"/>
  <c r="M90" i="19"/>
  <c r="P90" i="19" s="1"/>
  <c r="H90" i="19"/>
  <c r="N89" i="19"/>
  <c r="M89" i="19"/>
  <c r="P89" i="19" s="1"/>
  <c r="H89" i="19"/>
  <c r="N88" i="19"/>
  <c r="M88" i="19"/>
  <c r="P88" i="19" s="1"/>
  <c r="H88" i="19"/>
  <c r="N87" i="19"/>
  <c r="M87" i="19"/>
  <c r="P87" i="19" s="1"/>
  <c r="H87" i="19"/>
  <c r="N86" i="19"/>
  <c r="M86" i="19"/>
  <c r="P86" i="19" s="1"/>
  <c r="H86" i="19"/>
  <c r="N85" i="19"/>
  <c r="M85" i="19"/>
  <c r="P85" i="19" s="1"/>
  <c r="H85" i="19"/>
  <c r="N84" i="19"/>
  <c r="M84" i="19"/>
  <c r="P84" i="19" s="1"/>
  <c r="H84" i="19"/>
  <c r="N83" i="19"/>
  <c r="M83" i="19"/>
  <c r="P83" i="19" s="1"/>
  <c r="H83" i="19"/>
  <c r="N82" i="19"/>
  <c r="M82" i="19"/>
  <c r="P82" i="19" s="1"/>
  <c r="H82" i="19"/>
  <c r="N81" i="19"/>
  <c r="M81" i="19"/>
  <c r="P81" i="19" s="1"/>
  <c r="H81" i="19"/>
  <c r="N80" i="19"/>
  <c r="M80" i="19"/>
  <c r="P80" i="19" s="1"/>
  <c r="H80" i="19"/>
  <c r="N79" i="19"/>
  <c r="M79" i="19"/>
  <c r="P79" i="19" s="1"/>
  <c r="H79" i="19"/>
  <c r="N78" i="19"/>
  <c r="M78" i="19"/>
  <c r="P78" i="19" s="1"/>
  <c r="H78" i="19"/>
  <c r="N77" i="19"/>
  <c r="M77" i="19"/>
  <c r="P77" i="19" s="1"/>
  <c r="H77" i="19"/>
  <c r="N76" i="19"/>
  <c r="M76" i="19"/>
  <c r="P76" i="19" s="1"/>
  <c r="H76" i="19"/>
  <c r="N75" i="19"/>
  <c r="M75" i="19"/>
  <c r="P75" i="19" s="1"/>
  <c r="H75" i="19"/>
  <c r="N74" i="19"/>
  <c r="M74" i="19"/>
  <c r="P74" i="19" s="1"/>
  <c r="H74" i="19"/>
  <c r="N73" i="19"/>
  <c r="M73" i="19"/>
  <c r="P73" i="19" s="1"/>
  <c r="H73" i="19"/>
  <c r="N72" i="19"/>
  <c r="M72" i="19"/>
  <c r="P72" i="19" s="1"/>
  <c r="H72" i="19"/>
  <c r="N71" i="19"/>
  <c r="M71" i="19"/>
  <c r="P71" i="19" s="1"/>
  <c r="H71" i="19"/>
  <c r="N70" i="19"/>
  <c r="M70" i="19"/>
  <c r="P70" i="19" s="1"/>
  <c r="H70" i="19"/>
  <c r="N69" i="19"/>
  <c r="M69" i="19"/>
  <c r="P69" i="19" s="1"/>
  <c r="H69" i="19"/>
  <c r="N68" i="19"/>
  <c r="M68" i="19"/>
  <c r="P68" i="19" s="1"/>
  <c r="H68" i="19"/>
  <c r="N67" i="19"/>
  <c r="M67" i="19"/>
  <c r="P67" i="19" s="1"/>
  <c r="H67" i="19"/>
  <c r="N66" i="19"/>
  <c r="M66" i="19"/>
  <c r="P66" i="19" s="1"/>
  <c r="H66" i="19"/>
  <c r="N65" i="19"/>
  <c r="M65" i="19"/>
  <c r="P65" i="19" s="1"/>
  <c r="H65" i="19"/>
  <c r="N64" i="19"/>
  <c r="M64" i="19"/>
  <c r="P64" i="19" s="1"/>
  <c r="H64" i="19"/>
  <c r="N63" i="19"/>
  <c r="M63" i="19"/>
  <c r="P63" i="19" s="1"/>
  <c r="H63" i="19"/>
  <c r="N62" i="19"/>
  <c r="M62" i="19"/>
  <c r="P62" i="19" s="1"/>
  <c r="H62" i="19"/>
  <c r="N61" i="19"/>
  <c r="M61" i="19"/>
  <c r="P61" i="19" s="1"/>
  <c r="H61" i="19"/>
  <c r="N60" i="19"/>
  <c r="M60" i="19"/>
  <c r="P60" i="19" s="1"/>
  <c r="H60" i="19"/>
  <c r="N59" i="19"/>
  <c r="M59" i="19"/>
  <c r="P59" i="19" s="1"/>
  <c r="H59" i="19"/>
  <c r="N58" i="19"/>
  <c r="M58" i="19"/>
  <c r="P58" i="19" s="1"/>
  <c r="H58" i="19"/>
  <c r="N57" i="19"/>
  <c r="M57" i="19"/>
  <c r="P57" i="19" s="1"/>
  <c r="H57" i="19"/>
  <c r="N56" i="19"/>
  <c r="M56" i="19"/>
  <c r="P56" i="19" s="1"/>
  <c r="H56" i="19"/>
  <c r="N55" i="19"/>
  <c r="M55" i="19"/>
  <c r="P55" i="19" s="1"/>
  <c r="H55" i="19"/>
  <c r="N54" i="19"/>
  <c r="M54" i="19"/>
  <c r="P54" i="19" s="1"/>
  <c r="H54" i="19"/>
  <c r="N53" i="19"/>
  <c r="M53" i="19"/>
  <c r="P53" i="19" s="1"/>
  <c r="H53" i="19"/>
  <c r="N52" i="19"/>
  <c r="M52" i="19"/>
  <c r="P52" i="19" s="1"/>
  <c r="H52" i="19"/>
  <c r="N51" i="19"/>
  <c r="M51" i="19"/>
  <c r="P51" i="19" s="1"/>
  <c r="H51" i="19"/>
  <c r="N50" i="19"/>
  <c r="M50" i="19"/>
  <c r="P50" i="19" s="1"/>
  <c r="H50" i="19"/>
  <c r="N49" i="19"/>
  <c r="M49" i="19"/>
  <c r="P49" i="19" s="1"/>
  <c r="H49" i="19"/>
  <c r="N48" i="19"/>
  <c r="M48" i="19"/>
  <c r="P48" i="19" s="1"/>
  <c r="H48" i="19"/>
  <c r="N47" i="19"/>
  <c r="M47" i="19"/>
  <c r="P47" i="19" s="1"/>
  <c r="H47" i="19"/>
  <c r="N46" i="19"/>
  <c r="M46" i="19"/>
  <c r="P46" i="19" s="1"/>
  <c r="H46" i="19"/>
  <c r="N45" i="19"/>
  <c r="M45" i="19"/>
  <c r="P45" i="19" s="1"/>
  <c r="H45" i="19"/>
  <c r="N44" i="19"/>
  <c r="M44" i="19"/>
  <c r="P44" i="19" s="1"/>
  <c r="H44" i="19"/>
  <c r="N43" i="19"/>
  <c r="M43" i="19"/>
  <c r="P43" i="19" s="1"/>
  <c r="H43" i="19"/>
  <c r="N42" i="19"/>
  <c r="M42" i="19"/>
  <c r="P42" i="19" s="1"/>
  <c r="H42" i="19"/>
  <c r="N41" i="19"/>
  <c r="M41" i="19"/>
  <c r="P41" i="19" s="1"/>
  <c r="H41" i="19"/>
  <c r="N40" i="19"/>
  <c r="M40" i="19"/>
  <c r="P40" i="19" s="1"/>
  <c r="H40" i="19"/>
  <c r="N39" i="19"/>
  <c r="M39" i="19"/>
  <c r="P39" i="19" s="1"/>
  <c r="H39" i="19"/>
  <c r="N38" i="19"/>
  <c r="M38" i="19"/>
  <c r="P38" i="19" s="1"/>
  <c r="H38" i="19"/>
  <c r="N37" i="19"/>
  <c r="M37" i="19"/>
  <c r="P37" i="19" s="1"/>
  <c r="H37" i="19"/>
  <c r="N36" i="19"/>
  <c r="M36" i="19"/>
  <c r="P36" i="19" s="1"/>
  <c r="H36" i="19"/>
  <c r="N35" i="19"/>
  <c r="M35" i="19"/>
  <c r="P35" i="19" s="1"/>
  <c r="H35" i="19"/>
  <c r="N34" i="19"/>
  <c r="M34" i="19"/>
  <c r="P34" i="19" s="1"/>
  <c r="H34" i="19"/>
  <c r="N33" i="19"/>
  <c r="M33" i="19"/>
  <c r="P33" i="19" s="1"/>
  <c r="H33" i="19"/>
  <c r="N32" i="19"/>
  <c r="M32" i="19"/>
  <c r="P32" i="19" s="1"/>
  <c r="H32" i="19"/>
  <c r="N31" i="19"/>
  <c r="M31" i="19"/>
  <c r="P31" i="19" s="1"/>
  <c r="H31" i="19"/>
  <c r="N30" i="19"/>
  <c r="M30" i="19"/>
  <c r="P30" i="19" s="1"/>
  <c r="H30" i="19"/>
  <c r="N29" i="19"/>
  <c r="M29" i="19"/>
  <c r="P29" i="19" s="1"/>
  <c r="H29" i="19"/>
  <c r="N28" i="19"/>
  <c r="M28" i="19"/>
  <c r="P28" i="19" s="1"/>
  <c r="H28" i="19"/>
  <c r="N27" i="19"/>
  <c r="M27" i="19"/>
  <c r="P27" i="19" s="1"/>
  <c r="H27" i="19"/>
  <c r="N26" i="19"/>
  <c r="M26" i="19"/>
  <c r="P26" i="19" s="1"/>
  <c r="H26" i="19"/>
  <c r="N25" i="19"/>
  <c r="M25" i="19"/>
  <c r="P25" i="19" s="1"/>
  <c r="H25" i="19"/>
  <c r="N24" i="19"/>
  <c r="M24" i="19"/>
  <c r="P24" i="19" s="1"/>
  <c r="H24" i="19"/>
  <c r="N23" i="19"/>
  <c r="M23" i="19"/>
  <c r="P23" i="19" s="1"/>
  <c r="H23" i="19"/>
  <c r="N22" i="19"/>
  <c r="M22" i="19"/>
  <c r="H22" i="19"/>
  <c r="N21" i="19"/>
  <c r="M21" i="19"/>
  <c r="P21" i="19" s="1"/>
  <c r="H21" i="19"/>
  <c r="N20" i="19"/>
  <c r="M20" i="19"/>
  <c r="P20" i="19" s="1"/>
  <c r="H20" i="19"/>
  <c r="N19" i="19"/>
  <c r="M19" i="19"/>
  <c r="P19" i="19" s="1"/>
  <c r="H19" i="19"/>
  <c r="M14" i="19"/>
  <c r="P14" i="19" s="1"/>
  <c r="O11" i="19"/>
  <c r="M11" i="19"/>
  <c r="L11" i="19"/>
  <c r="K11" i="19"/>
  <c r="J11" i="19"/>
  <c r="I11" i="19"/>
  <c r="N129" i="18"/>
  <c r="M129" i="18"/>
  <c r="P129" i="18" s="1"/>
  <c r="H129" i="18"/>
  <c r="N128" i="18"/>
  <c r="M128" i="18"/>
  <c r="P128" i="18" s="1"/>
  <c r="H128" i="18"/>
  <c r="N127" i="18"/>
  <c r="M127" i="18"/>
  <c r="P127" i="18" s="1"/>
  <c r="H127" i="18"/>
  <c r="N126" i="18"/>
  <c r="M126" i="18"/>
  <c r="P126" i="18" s="1"/>
  <c r="H126" i="18"/>
  <c r="N125" i="18"/>
  <c r="M125" i="18"/>
  <c r="P125" i="18" s="1"/>
  <c r="H125" i="18"/>
  <c r="N124" i="18"/>
  <c r="M124" i="18"/>
  <c r="P124" i="18" s="1"/>
  <c r="H124" i="18"/>
  <c r="N123" i="18"/>
  <c r="M123" i="18"/>
  <c r="P123" i="18" s="1"/>
  <c r="H123" i="18"/>
  <c r="N122" i="18"/>
  <c r="M122" i="18"/>
  <c r="P122" i="18" s="1"/>
  <c r="H122" i="18"/>
  <c r="N121" i="18"/>
  <c r="M121" i="18"/>
  <c r="P121" i="18" s="1"/>
  <c r="H121" i="18"/>
  <c r="N120" i="18"/>
  <c r="M120" i="18"/>
  <c r="P120" i="18" s="1"/>
  <c r="H120" i="18"/>
  <c r="N119" i="18"/>
  <c r="M119" i="18"/>
  <c r="P119" i="18" s="1"/>
  <c r="H119" i="18"/>
  <c r="N118" i="18"/>
  <c r="M118" i="18"/>
  <c r="P118" i="18" s="1"/>
  <c r="H118" i="18"/>
  <c r="N117" i="18"/>
  <c r="M117" i="18"/>
  <c r="P117" i="18" s="1"/>
  <c r="H117" i="18"/>
  <c r="N116" i="18"/>
  <c r="M116" i="18"/>
  <c r="P116" i="18" s="1"/>
  <c r="H116" i="18"/>
  <c r="N115" i="18"/>
  <c r="M115" i="18"/>
  <c r="P115" i="18" s="1"/>
  <c r="H115" i="18"/>
  <c r="N114" i="18"/>
  <c r="M114" i="18"/>
  <c r="P114" i="18" s="1"/>
  <c r="H114" i="18"/>
  <c r="N113" i="18"/>
  <c r="M113" i="18"/>
  <c r="P113" i="18" s="1"/>
  <c r="H113" i="18"/>
  <c r="N112" i="18"/>
  <c r="M112" i="18"/>
  <c r="P112" i="18" s="1"/>
  <c r="H112" i="18"/>
  <c r="N111" i="18"/>
  <c r="M111" i="18"/>
  <c r="P111" i="18" s="1"/>
  <c r="H111" i="18"/>
  <c r="N110" i="18"/>
  <c r="M110" i="18"/>
  <c r="P110" i="18" s="1"/>
  <c r="H110" i="18"/>
  <c r="N109" i="18"/>
  <c r="M109" i="18"/>
  <c r="P109" i="18" s="1"/>
  <c r="H109" i="18"/>
  <c r="N108" i="18"/>
  <c r="M108" i="18"/>
  <c r="P108" i="18" s="1"/>
  <c r="H108" i="18"/>
  <c r="N107" i="18"/>
  <c r="M107" i="18"/>
  <c r="P107" i="18" s="1"/>
  <c r="H107" i="18"/>
  <c r="N106" i="18"/>
  <c r="M106" i="18"/>
  <c r="P106" i="18" s="1"/>
  <c r="H106" i="18"/>
  <c r="N105" i="18"/>
  <c r="M105" i="18"/>
  <c r="P105" i="18" s="1"/>
  <c r="H105" i="18"/>
  <c r="N104" i="18"/>
  <c r="M104" i="18"/>
  <c r="P104" i="18" s="1"/>
  <c r="H104" i="18"/>
  <c r="N103" i="18"/>
  <c r="M103" i="18"/>
  <c r="P103" i="18" s="1"/>
  <c r="H103" i="18"/>
  <c r="N102" i="18"/>
  <c r="M102" i="18"/>
  <c r="P102" i="18" s="1"/>
  <c r="H102" i="18"/>
  <c r="N101" i="18"/>
  <c r="M101" i="18"/>
  <c r="P101" i="18" s="1"/>
  <c r="H101" i="18"/>
  <c r="N100" i="18"/>
  <c r="M100" i="18"/>
  <c r="P100" i="18" s="1"/>
  <c r="H100" i="18"/>
  <c r="N99" i="18"/>
  <c r="M99" i="18"/>
  <c r="P99" i="18" s="1"/>
  <c r="H99" i="18"/>
  <c r="N98" i="18"/>
  <c r="M98" i="18"/>
  <c r="P98" i="18" s="1"/>
  <c r="H98" i="18"/>
  <c r="N97" i="18"/>
  <c r="M97" i="18"/>
  <c r="P97" i="18" s="1"/>
  <c r="H97" i="18"/>
  <c r="N96" i="18"/>
  <c r="M96" i="18"/>
  <c r="P96" i="18" s="1"/>
  <c r="H96" i="18"/>
  <c r="N95" i="18"/>
  <c r="M95" i="18"/>
  <c r="P95" i="18" s="1"/>
  <c r="H95" i="18"/>
  <c r="N94" i="18"/>
  <c r="M94" i="18"/>
  <c r="P94" i="18" s="1"/>
  <c r="H94" i="18"/>
  <c r="N93" i="18"/>
  <c r="M93" i="18"/>
  <c r="P93" i="18" s="1"/>
  <c r="H93" i="18"/>
  <c r="N92" i="18"/>
  <c r="M92" i="18"/>
  <c r="P92" i="18" s="1"/>
  <c r="H92" i="18"/>
  <c r="N91" i="18"/>
  <c r="M91" i="18"/>
  <c r="P91" i="18" s="1"/>
  <c r="H91" i="18"/>
  <c r="N90" i="18"/>
  <c r="M90" i="18"/>
  <c r="P90" i="18" s="1"/>
  <c r="H90" i="18"/>
  <c r="N89" i="18"/>
  <c r="M89" i="18"/>
  <c r="P89" i="18" s="1"/>
  <c r="H89" i="18"/>
  <c r="N88" i="18"/>
  <c r="M88" i="18"/>
  <c r="P88" i="18" s="1"/>
  <c r="H88" i="18"/>
  <c r="N87" i="18"/>
  <c r="M87" i="18"/>
  <c r="P87" i="18" s="1"/>
  <c r="H87" i="18"/>
  <c r="N86" i="18"/>
  <c r="M86" i="18"/>
  <c r="P86" i="18" s="1"/>
  <c r="H86" i="18"/>
  <c r="N85" i="18"/>
  <c r="M85" i="18"/>
  <c r="P85" i="18" s="1"/>
  <c r="H85" i="18"/>
  <c r="N84" i="18"/>
  <c r="M84" i="18"/>
  <c r="P84" i="18" s="1"/>
  <c r="H84" i="18"/>
  <c r="N83" i="18"/>
  <c r="M83" i="18"/>
  <c r="P83" i="18" s="1"/>
  <c r="H83" i="18"/>
  <c r="N82" i="18"/>
  <c r="M82" i="18"/>
  <c r="P82" i="18" s="1"/>
  <c r="H82" i="18"/>
  <c r="N81" i="18"/>
  <c r="M81" i="18"/>
  <c r="P81" i="18" s="1"/>
  <c r="H81" i="18"/>
  <c r="N80" i="18"/>
  <c r="M80" i="18"/>
  <c r="P80" i="18" s="1"/>
  <c r="H80" i="18"/>
  <c r="N79" i="18"/>
  <c r="M79" i="18"/>
  <c r="P79" i="18" s="1"/>
  <c r="H79" i="18"/>
  <c r="N78" i="18"/>
  <c r="M78" i="18"/>
  <c r="P78" i="18" s="1"/>
  <c r="H78" i="18"/>
  <c r="N77" i="18"/>
  <c r="M77" i="18"/>
  <c r="P77" i="18" s="1"/>
  <c r="H77" i="18"/>
  <c r="N76" i="18"/>
  <c r="M76" i="18"/>
  <c r="P76" i="18" s="1"/>
  <c r="H76" i="18"/>
  <c r="N75" i="18"/>
  <c r="M75" i="18"/>
  <c r="P75" i="18" s="1"/>
  <c r="H75" i="18"/>
  <c r="N74" i="18"/>
  <c r="M74" i="18"/>
  <c r="P74" i="18" s="1"/>
  <c r="H74" i="18"/>
  <c r="N73" i="18"/>
  <c r="M73" i="18"/>
  <c r="P73" i="18" s="1"/>
  <c r="H73" i="18"/>
  <c r="N72" i="18"/>
  <c r="M72" i="18"/>
  <c r="P72" i="18" s="1"/>
  <c r="H72" i="18"/>
  <c r="N71" i="18"/>
  <c r="M71" i="18"/>
  <c r="P71" i="18" s="1"/>
  <c r="H71" i="18"/>
  <c r="N70" i="18"/>
  <c r="M70" i="18"/>
  <c r="P70" i="18" s="1"/>
  <c r="H70" i="18"/>
  <c r="N69" i="18"/>
  <c r="M69" i="18"/>
  <c r="P69" i="18" s="1"/>
  <c r="H69" i="18"/>
  <c r="N68" i="18"/>
  <c r="M68" i="18"/>
  <c r="P68" i="18" s="1"/>
  <c r="H68" i="18"/>
  <c r="N67" i="18"/>
  <c r="M67" i="18"/>
  <c r="P67" i="18" s="1"/>
  <c r="H67" i="18"/>
  <c r="N66" i="18"/>
  <c r="M66" i="18"/>
  <c r="P66" i="18" s="1"/>
  <c r="H66" i="18"/>
  <c r="N65" i="18"/>
  <c r="M65" i="18"/>
  <c r="P65" i="18" s="1"/>
  <c r="H65" i="18"/>
  <c r="N64" i="18"/>
  <c r="M64" i="18"/>
  <c r="P64" i="18" s="1"/>
  <c r="H64" i="18"/>
  <c r="N63" i="18"/>
  <c r="M63" i="18"/>
  <c r="P63" i="18" s="1"/>
  <c r="H63" i="18"/>
  <c r="N62" i="18"/>
  <c r="M62" i="18"/>
  <c r="P62" i="18" s="1"/>
  <c r="H62" i="18"/>
  <c r="N61" i="18"/>
  <c r="M61" i="18"/>
  <c r="P61" i="18" s="1"/>
  <c r="H61" i="18"/>
  <c r="N60" i="18"/>
  <c r="M60" i="18"/>
  <c r="P60" i="18" s="1"/>
  <c r="H60" i="18"/>
  <c r="N59" i="18"/>
  <c r="M59" i="18"/>
  <c r="P59" i="18" s="1"/>
  <c r="H59" i="18"/>
  <c r="N58" i="18"/>
  <c r="M58" i="18"/>
  <c r="P58" i="18" s="1"/>
  <c r="H58" i="18"/>
  <c r="N57" i="18"/>
  <c r="M57" i="18"/>
  <c r="P57" i="18" s="1"/>
  <c r="H57" i="18"/>
  <c r="N56" i="18"/>
  <c r="M56" i="18"/>
  <c r="P56" i="18" s="1"/>
  <c r="H56" i="18"/>
  <c r="N55" i="18"/>
  <c r="M55" i="18"/>
  <c r="P55" i="18" s="1"/>
  <c r="H55" i="18"/>
  <c r="N54" i="18"/>
  <c r="M54" i="18"/>
  <c r="P54" i="18" s="1"/>
  <c r="H54" i="18"/>
  <c r="N53" i="18"/>
  <c r="M53" i="18"/>
  <c r="P53" i="18" s="1"/>
  <c r="H53" i="18"/>
  <c r="N52" i="18"/>
  <c r="M52" i="18"/>
  <c r="P52" i="18" s="1"/>
  <c r="H52" i="18"/>
  <c r="N51" i="18"/>
  <c r="M51" i="18"/>
  <c r="P51" i="18" s="1"/>
  <c r="H51" i="18"/>
  <c r="N50" i="18"/>
  <c r="M50" i="18"/>
  <c r="P50" i="18" s="1"/>
  <c r="H50" i="18"/>
  <c r="N49" i="18"/>
  <c r="M49" i="18"/>
  <c r="P49" i="18" s="1"/>
  <c r="H49" i="18"/>
  <c r="N48" i="18"/>
  <c r="M48" i="18"/>
  <c r="P48" i="18" s="1"/>
  <c r="H48" i="18"/>
  <c r="N47" i="18"/>
  <c r="M47" i="18"/>
  <c r="P47" i="18" s="1"/>
  <c r="H47" i="18"/>
  <c r="N46" i="18"/>
  <c r="M46" i="18"/>
  <c r="P46" i="18" s="1"/>
  <c r="H46" i="18"/>
  <c r="N45" i="18"/>
  <c r="M45" i="18"/>
  <c r="P45" i="18" s="1"/>
  <c r="H45" i="18"/>
  <c r="N44" i="18"/>
  <c r="M44" i="18"/>
  <c r="P44" i="18" s="1"/>
  <c r="H44" i="18"/>
  <c r="N43" i="18"/>
  <c r="M43" i="18"/>
  <c r="P43" i="18" s="1"/>
  <c r="H43" i="18"/>
  <c r="N42" i="18"/>
  <c r="M42" i="18"/>
  <c r="P42" i="18" s="1"/>
  <c r="H42" i="18"/>
  <c r="N41" i="18"/>
  <c r="M41" i="18"/>
  <c r="P41" i="18" s="1"/>
  <c r="H41" i="18"/>
  <c r="N40" i="18"/>
  <c r="M40" i="18"/>
  <c r="P40" i="18" s="1"/>
  <c r="H40" i="18"/>
  <c r="N39" i="18"/>
  <c r="M39" i="18"/>
  <c r="P39" i="18" s="1"/>
  <c r="H39" i="18"/>
  <c r="N38" i="18"/>
  <c r="M38" i="18"/>
  <c r="P38" i="18" s="1"/>
  <c r="H38" i="18"/>
  <c r="N37" i="18"/>
  <c r="M37" i="18"/>
  <c r="P37" i="18" s="1"/>
  <c r="H37" i="18"/>
  <c r="N36" i="18"/>
  <c r="M36" i="18"/>
  <c r="P36" i="18" s="1"/>
  <c r="H36" i="18"/>
  <c r="N35" i="18"/>
  <c r="M35" i="18"/>
  <c r="P35" i="18" s="1"/>
  <c r="H35" i="18"/>
  <c r="N34" i="18"/>
  <c r="M34" i="18"/>
  <c r="P34" i="18" s="1"/>
  <c r="H34" i="18"/>
  <c r="N33" i="18"/>
  <c r="M33" i="18"/>
  <c r="P33" i="18" s="1"/>
  <c r="H33" i="18"/>
  <c r="N32" i="18"/>
  <c r="M32" i="18"/>
  <c r="P32" i="18" s="1"/>
  <c r="H32" i="18"/>
  <c r="N31" i="18"/>
  <c r="M31" i="18"/>
  <c r="P31" i="18" s="1"/>
  <c r="H31" i="18"/>
  <c r="N30" i="18"/>
  <c r="M30" i="18"/>
  <c r="P30" i="18" s="1"/>
  <c r="H30" i="18"/>
  <c r="N29" i="18"/>
  <c r="M29" i="18"/>
  <c r="P29" i="18" s="1"/>
  <c r="H29" i="18"/>
  <c r="N28" i="18"/>
  <c r="M28" i="18"/>
  <c r="P28" i="18" s="1"/>
  <c r="H28" i="18"/>
  <c r="N27" i="18"/>
  <c r="M27" i="18"/>
  <c r="P27" i="18" s="1"/>
  <c r="H27" i="18"/>
  <c r="N26" i="18"/>
  <c r="M26" i="18"/>
  <c r="P26" i="18" s="1"/>
  <c r="H26" i="18"/>
  <c r="N25" i="18"/>
  <c r="M25" i="18"/>
  <c r="P25" i="18" s="1"/>
  <c r="H25" i="18"/>
  <c r="N24" i="18"/>
  <c r="M24" i="18"/>
  <c r="P24" i="18" s="1"/>
  <c r="H24" i="18"/>
  <c r="N23" i="18"/>
  <c r="M23" i="18"/>
  <c r="P23" i="18" s="1"/>
  <c r="H23" i="18"/>
  <c r="N22" i="18"/>
  <c r="M22" i="18"/>
  <c r="P22" i="18" s="1"/>
  <c r="H22" i="18"/>
  <c r="N21" i="18"/>
  <c r="M21" i="18"/>
  <c r="P21" i="18" s="1"/>
  <c r="H21" i="18"/>
  <c r="N20" i="18"/>
  <c r="M20" i="18"/>
  <c r="P20" i="18" s="1"/>
  <c r="H20" i="18"/>
  <c r="N19" i="18"/>
  <c r="M19" i="18"/>
  <c r="H19" i="18"/>
  <c r="M14" i="18"/>
  <c r="P14" i="18" s="1"/>
  <c r="O11" i="18"/>
  <c r="L11" i="18"/>
  <c r="K11" i="18"/>
  <c r="J11" i="18"/>
  <c r="I11" i="18"/>
  <c r="N129" i="17"/>
  <c r="M129" i="17"/>
  <c r="P129" i="17" s="1"/>
  <c r="H129" i="17"/>
  <c r="N128" i="17"/>
  <c r="M128" i="17"/>
  <c r="P128" i="17" s="1"/>
  <c r="H128" i="17"/>
  <c r="N127" i="17"/>
  <c r="M127" i="17"/>
  <c r="P127" i="17" s="1"/>
  <c r="H127" i="17"/>
  <c r="N126" i="17"/>
  <c r="M126" i="17"/>
  <c r="P126" i="17" s="1"/>
  <c r="H126" i="17"/>
  <c r="N125" i="17"/>
  <c r="M125" i="17"/>
  <c r="P125" i="17" s="1"/>
  <c r="H125" i="17"/>
  <c r="N124" i="17"/>
  <c r="M124" i="17"/>
  <c r="P124" i="17" s="1"/>
  <c r="H124" i="17"/>
  <c r="N123" i="17"/>
  <c r="M123" i="17"/>
  <c r="P123" i="17" s="1"/>
  <c r="H123" i="17"/>
  <c r="N122" i="17"/>
  <c r="M122" i="17"/>
  <c r="P122" i="17" s="1"/>
  <c r="H122" i="17"/>
  <c r="N121" i="17"/>
  <c r="M121" i="17"/>
  <c r="P121" i="17" s="1"/>
  <c r="H121" i="17"/>
  <c r="N120" i="17"/>
  <c r="M120" i="17"/>
  <c r="P120" i="17" s="1"/>
  <c r="H120" i="17"/>
  <c r="N119" i="17"/>
  <c r="M119" i="17"/>
  <c r="P119" i="17" s="1"/>
  <c r="H119" i="17"/>
  <c r="N118" i="17"/>
  <c r="M118" i="17"/>
  <c r="P118" i="17" s="1"/>
  <c r="H118" i="17"/>
  <c r="N117" i="17"/>
  <c r="M117" i="17"/>
  <c r="P117" i="17" s="1"/>
  <c r="H117" i="17"/>
  <c r="N116" i="17"/>
  <c r="M116" i="17"/>
  <c r="P116" i="17" s="1"/>
  <c r="H116" i="17"/>
  <c r="N115" i="17"/>
  <c r="M115" i="17"/>
  <c r="P115" i="17" s="1"/>
  <c r="H115" i="17"/>
  <c r="N114" i="17"/>
  <c r="M114" i="17"/>
  <c r="P114" i="17" s="1"/>
  <c r="H114" i="17"/>
  <c r="N113" i="17"/>
  <c r="M113" i="17"/>
  <c r="P113" i="17" s="1"/>
  <c r="H113" i="17"/>
  <c r="N112" i="17"/>
  <c r="M112" i="17"/>
  <c r="P112" i="17" s="1"/>
  <c r="H112" i="17"/>
  <c r="N111" i="17"/>
  <c r="M111" i="17"/>
  <c r="P111" i="17" s="1"/>
  <c r="H111" i="17"/>
  <c r="N110" i="17"/>
  <c r="M110" i="17"/>
  <c r="P110" i="17" s="1"/>
  <c r="H110" i="17"/>
  <c r="N109" i="17"/>
  <c r="M109" i="17"/>
  <c r="P109" i="17" s="1"/>
  <c r="H109" i="17"/>
  <c r="N108" i="17"/>
  <c r="M108" i="17"/>
  <c r="P108" i="17" s="1"/>
  <c r="H108" i="17"/>
  <c r="N107" i="17"/>
  <c r="M107" i="17"/>
  <c r="P107" i="17" s="1"/>
  <c r="H107" i="17"/>
  <c r="N106" i="17"/>
  <c r="M106" i="17"/>
  <c r="P106" i="17" s="1"/>
  <c r="H106" i="17"/>
  <c r="N105" i="17"/>
  <c r="M105" i="17"/>
  <c r="P105" i="17" s="1"/>
  <c r="H105" i="17"/>
  <c r="N104" i="17"/>
  <c r="M104" i="17"/>
  <c r="P104" i="17" s="1"/>
  <c r="H104" i="17"/>
  <c r="N103" i="17"/>
  <c r="M103" i="17"/>
  <c r="P103" i="17" s="1"/>
  <c r="H103" i="17"/>
  <c r="N102" i="17"/>
  <c r="M102" i="17"/>
  <c r="P102" i="17" s="1"/>
  <c r="H102" i="17"/>
  <c r="N101" i="17"/>
  <c r="M101" i="17"/>
  <c r="P101" i="17" s="1"/>
  <c r="H101" i="17"/>
  <c r="N100" i="17"/>
  <c r="M100" i="17"/>
  <c r="P100" i="17" s="1"/>
  <c r="H100" i="17"/>
  <c r="N99" i="17"/>
  <c r="M99" i="17"/>
  <c r="P99" i="17" s="1"/>
  <c r="H99" i="17"/>
  <c r="N98" i="17"/>
  <c r="M98" i="17"/>
  <c r="P98" i="17" s="1"/>
  <c r="H98" i="17"/>
  <c r="N97" i="17"/>
  <c r="M97" i="17"/>
  <c r="P97" i="17" s="1"/>
  <c r="H97" i="17"/>
  <c r="N96" i="17"/>
  <c r="M96" i="17"/>
  <c r="P96" i="17" s="1"/>
  <c r="H96" i="17"/>
  <c r="N95" i="17"/>
  <c r="M95" i="17"/>
  <c r="P95" i="17" s="1"/>
  <c r="H95" i="17"/>
  <c r="N94" i="17"/>
  <c r="M94" i="17"/>
  <c r="P94" i="17" s="1"/>
  <c r="H94" i="17"/>
  <c r="N93" i="17"/>
  <c r="M93" i="17"/>
  <c r="P93" i="17" s="1"/>
  <c r="H93" i="17"/>
  <c r="N92" i="17"/>
  <c r="M92" i="17"/>
  <c r="P92" i="17" s="1"/>
  <c r="H92" i="17"/>
  <c r="N91" i="17"/>
  <c r="M91" i="17"/>
  <c r="P91" i="17" s="1"/>
  <c r="H91" i="17"/>
  <c r="N90" i="17"/>
  <c r="M90" i="17"/>
  <c r="P90" i="17" s="1"/>
  <c r="H90" i="17"/>
  <c r="N89" i="17"/>
  <c r="M89" i="17"/>
  <c r="P89" i="17" s="1"/>
  <c r="H89" i="17"/>
  <c r="N88" i="17"/>
  <c r="M88" i="17"/>
  <c r="P88" i="17" s="1"/>
  <c r="H88" i="17"/>
  <c r="N87" i="17"/>
  <c r="M87" i="17"/>
  <c r="P87" i="17" s="1"/>
  <c r="H87" i="17"/>
  <c r="N86" i="17"/>
  <c r="M86" i="17"/>
  <c r="P86" i="17" s="1"/>
  <c r="H86" i="17"/>
  <c r="N85" i="17"/>
  <c r="M85" i="17"/>
  <c r="P85" i="17" s="1"/>
  <c r="H85" i="17"/>
  <c r="N84" i="17"/>
  <c r="M84" i="17"/>
  <c r="P84" i="17" s="1"/>
  <c r="H84" i="17"/>
  <c r="N83" i="17"/>
  <c r="M83" i="17"/>
  <c r="P83" i="17" s="1"/>
  <c r="H83" i="17"/>
  <c r="N82" i="17"/>
  <c r="M82" i="17"/>
  <c r="P82" i="17" s="1"/>
  <c r="H82" i="17"/>
  <c r="N81" i="17"/>
  <c r="M81" i="17"/>
  <c r="P81" i="17" s="1"/>
  <c r="H81" i="17"/>
  <c r="N80" i="17"/>
  <c r="M80" i="17"/>
  <c r="P80" i="17" s="1"/>
  <c r="H80" i="17"/>
  <c r="N79" i="17"/>
  <c r="M79" i="17"/>
  <c r="P79" i="17" s="1"/>
  <c r="H79" i="17"/>
  <c r="N78" i="17"/>
  <c r="M78" i="17"/>
  <c r="P78" i="17" s="1"/>
  <c r="H78" i="17"/>
  <c r="N77" i="17"/>
  <c r="M77" i="17"/>
  <c r="P77" i="17" s="1"/>
  <c r="H77" i="17"/>
  <c r="N76" i="17"/>
  <c r="M76" i="17"/>
  <c r="P76" i="17" s="1"/>
  <c r="H76" i="17"/>
  <c r="N75" i="17"/>
  <c r="M75" i="17"/>
  <c r="P75" i="17" s="1"/>
  <c r="H75" i="17"/>
  <c r="N74" i="17"/>
  <c r="M74" i="17"/>
  <c r="P74" i="17" s="1"/>
  <c r="H74" i="17"/>
  <c r="N73" i="17"/>
  <c r="M73" i="17"/>
  <c r="P73" i="17" s="1"/>
  <c r="H73" i="17"/>
  <c r="N72" i="17"/>
  <c r="M72" i="17"/>
  <c r="P72" i="17" s="1"/>
  <c r="H72" i="17"/>
  <c r="N71" i="17"/>
  <c r="M71" i="17"/>
  <c r="P71" i="17" s="1"/>
  <c r="H71" i="17"/>
  <c r="N70" i="17"/>
  <c r="M70" i="17"/>
  <c r="P70" i="17" s="1"/>
  <c r="H70" i="17"/>
  <c r="N69" i="17"/>
  <c r="M69" i="17"/>
  <c r="P69" i="17" s="1"/>
  <c r="H69" i="17"/>
  <c r="N68" i="17"/>
  <c r="M68" i="17"/>
  <c r="P68" i="17" s="1"/>
  <c r="H68" i="17"/>
  <c r="N67" i="17"/>
  <c r="M67" i="17"/>
  <c r="P67" i="17" s="1"/>
  <c r="H67" i="17"/>
  <c r="N66" i="17"/>
  <c r="M66" i="17"/>
  <c r="P66" i="17" s="1"/>
  <c r="H66" i="17"/>
  <c r="N65" i="17"/>
  <c r="M65" i="17"/>
  <c r="P65" i="17" s="1"/>
  <c r="H65" i="17"/>
  <c r="N64" i="17"/>
  <c r="M64" i="17"/>
  <c r="P64" i="17" s="1"/>
  <c r="H64" i="17"/>
  <c r="N63" i="17"/>
  <c r="M63" i="17"/>
  <c r="P63" i="17" s="1"/>
  <c r="H63" i="17"/>
  <c r="N62" i="17"/>
  <c r="M62" i="17"/>
  <c r="P62" i="17" s="1"/>
  <c r="H62" i="17"/>
  <c r="N61" i="17"/>
  <c r="M61" i="17"/>
  <c r="P61" i="17" s="1"/>
  <c r="H61" i="17"/>
  <c r="N60" i="17"/>
  <c r="M60" i="17"/>
  <c r="P60" i="17" s="1"/>
  <c r="H60" i="17"/>
  <c r="N59" i="17"/>
  <c r="M59" i="17"/>
  <c r="P59" i="17" s="1"/>
  <c r="H59" i="17"/>
  <c r="N58" i="17"/>
  <c r="M58" i="17"/>
  <c r="P58" i="17" s="1"/>
  <c r="H58" i="17"/>
  <c r="N57" i="17"/>
  <c r="M57" i="17"/>
  <c r="P57" i="17" s="1"/>
  <c r="H57" i="17"/>
  <c r="N56" i="17"/>
  <c r="M56" i="17"/>
  <c r="P56" i="17" s="1"/>
  <c r="H56" i="17"/>
  <c r="N55" i="17"/>
  <c r="M55" i="17"/>
  <c r="P55" i="17" s="1"/>
  <c r="H55" i="17"/>
  <c r="N54" i="17"/>
  <c r="M54" i="17"/>
  <c r="P54" i="17" s="1"/>
  <c r="H54" i="17"/>
  <c r="N53" i="17"/>
  <c r="M53" i="17"/>
  <c r="P53" i="17" s="1"/>
  <c r="H53" i="17"/>
  <c r="N52" i="17"/>
  <c r="M52" i="17"/>
  <c r="P52" i="17" s="1"/>
  <c r="H52" i="17"/>
  <c r="N51" i="17"/>
  <c r="M51" i="17"/>
  <c r="P51" i="17" s="1"/>
  <c r="H51" i="17"/>
  <c r="N50" i="17"/>
  <c r="M50" i="17"/>
  <c r="P50" i="17" s="1"/>
  <c r="H50" i="17"/>
  <c r="N49" i="17"/>
  <c r="M49" i="17"/>
  <c r="P49" i="17" s="1"/>
  <c r="H49" i="17"/>
  <c r="N48" i="17"/>
  <c r="M48" i="17"/>
  <c r="P48" i="17" s="1"/>
  <c r="H48" i="17"/>
  <c r="N47" i="17"/>
  <c r="M47" i="17"/>
  <c r="P47" i="17" s="1"/>
  <c r="H47" i="17"/>
  <c r="N46" i="17"/>
  <c r="M46" i="17"/>
  <c r="P46" i="17" s="1"/>
  <c r="H46" i="17"/>
  <c r="N45" i="17"/>
  <c r="M45" i="17"/>
  <c r="P45" i="17" s="1"/>
  <c r="H45" i="17"/>
  <c r="N44" i="17"/>
  <c r="M44" i="17"/>
  <c r="P44" i="17" s="1"/>
  <c r="H44" i="17"/>
  <c r="N43" i="17"/>
  <c r="M43" i="17"/>
  <c r="P43" i="17" s="1"/>
  <c r="H43" i="17"/>
  <c r="N42" i="17"/>
  <c r="M42" i="17"/>
  <c r="P42" i="17" s="1"/>
  <c r="H42" i="17"/>
  <c r="N41" i="17"/>
  <c r="M41" i="17"/>
  <c r="P41" i="17" s="1"/>
  <c r="H41" i="17"/>
  <c r="N40" i="17"/>
  <c r="M40" i="17"/>
  <c r="P40" i="17" s="1"/>
  <c r="H40" i="17"/>
  <c r="N39" i="17"/>
  <c r="M39" i="17"/>
  <c r="P39" i="17" s="1"/>
  <c r="H39" i="17"/>
  <c r="N38" i="17"/>
  <c r="M38" i="17"/>
  <c r="P38" i="17" s="1"/>
  <c r="H38" i="17"/>
  <c r="N37" i="17"/>
  <c r="M37" i="17"/>
  <c r="P37" i="17" s="1"/>
  <c r="H37" i="17"/>
  <c r="N36" i="17"/>
  <c r="M36" i="17"/>
  <c r="P36" i="17" s="1"/>
  <c r="H36" i="17"/>
  <c r="N35" i="17"/>
  <c r="M35" i="17"/>
  <c r="P35" i="17" s="1"/>
  <c r="H35" i="17"/>
  <c r="N34" i="17"/>
  <c r="M34" i="17"/>
  <c r="P34" i="17" s="1"/>
  <c r="H34" i="17"/>
  <c r="N33" i="17"/>
  <c r="M33" i="17"/>
  <c r="P33" i="17" s="1"/>
  <c r="H33" i="17"/>
  <c r="N32" i="17"/>
  <c r="M32" i="17"/>
  <c r="P32" i="17" s="1"/>
  <c r="H32" i="17"/>
  <c r="N31" i="17"/>
  <c r="M31" i="17"/>
  <c r="P31" i="17" s="1"/>
  <c r="H31" i="17"/>
  <c r="N30" i="17"/>
  <c r="M30" i="17"/>
  <c r="P30" i="17" s="1"/>
  <c r="H30" i="17"/>
  <c r="N29" i="17"/>
  <c r="M29" i="17"/>
  <c r="P29" i="17" s="1"/>
  <c r="H29" i="17"/>
  <c r="N28" i="17"/>
  <c r="M28" i="17"/>
  <c r="P28" i="17" s="1"/>
  <c r="H28" i="17"/>
  <c r="N27" i="17"/>
  <c r="M27" i="17"/>
  <c r="P27" i="17" s="1"/>
  <c r="H27" i="17"/>
  <c r="N26" i="17"/>
  <c r="M26" i="17"/>
  <c r="P26" i="17" s="1"/>
  <c r="H26" i="17"/>
  <c r="N25" i="17"/>
  <c r="M25" i="17"/>
  <c r="P25" i="17" s="1"/>
  <c r="H25" i="17"/>
  <c r="N24" i="17"/>
  <c r="M24" i="17"/>
  <c r="P24" i="17" s="1"/>
  <c r="H24" i="17"/>
  <c r="N23" i="17"/>
  <c r="M23" i="17"/>
  <c r="P23" i="17" s="1"/>
  <c r="H23" i="17"/>
  <c r="N22" i="17"/>
  <c r="M22" i="17"/>
  <c r="H22" i="17"/>
  <c r="N21" i="17"/>
  <c r="M21" i="17"/>
  <c r="P21" i="17" s="1"/>
  <c r="H21" i="17"/>
  <c r="N20" i="17"/>
  <c r="M20" i="17"/>
  <c r="P20" i="17" s="1"/>
  <c r="H20" i="17"/>
  <c r="N19" i="17"/>
  <c r="M19" i="17"/>
  <c r="P19" i="17" s="1"/>
  <c r="H19" i="17"/>
  <c r="M14" i="17"/>
  <c r="P14" i="17" s="1"/>
  <c r="O11" i="17"/>
  <c r="M11" i="17"/>
  <c r="L11" i="17"/>
  <c r="K11" i="17"/>
  <c r="J11" i="17"/>
  <c r="I11" i="17"/>
  <c r="N129" i="16"/>
  <c r="M129" i="16"/>
  <c r="P129" i="16" s="1"/>
  <c r="H129" i="16"/>
  <c r="N128" i="16"/>
  <c r="M128" i="16"/>
  <c r="P128" i="16" s="1"/>
  <c r="H128" i="16"/>
  <c r="N127" i="16"/>
  <c r="M127" i="16"/>
  <c r="P127" i="16" s="1"/>
  <c r="H127" i="16"/>
  <c r="N126" i="16"/>
  <c r="M126" i="16"/>
  <c r="P126" i="16" s="1"/>
  <c r="H126" i="16"/>
  <c r="N125" i="16"/>
  <c r="M125" i="16"/>
  <c r="P125" i="16" s="1"/>
  <c r="H125" i="16"/>
  <c r="N124" i="16"/>
  <c r="M124" i="16"/>
  <c r="P124" i="16" s="1"/>
  <c r="H124" i="16"/>
  <c r="N123" i="16"/>
  <c r="M123" i="16"/>
  <c r="P123" i="16" s="1"/>
  <c r="H123" i="16"/>
  <c r="N122" i="16"/>
  <c r="M122" i="16"/>
  <c r="P122" i="16" s="1"/>
  <c r="H122" i="16"/>
  <c r="N121" i="16"/>
  <c r="M121" i="16"/>
  <c r="P121" i="16" s="1"/>
  <c r="H121" i="16"/>
  <c r="N120" i="16"/>
  <c r="M120" i="16"/>
  <c r="P120" i="16" s="1"/>
  <c r="H120" i="16"/>
  <c r="N119" i="16"/>
  <c r="M119" i="16"/>
  <c r="P119" i="16" s="1"/>
  <c r="H119" i="16"/>
  <c r="N118" i="16"/>
  <c r="M118" i="16"/>
  <c r="P118" i="16" s="1"/>
  <c r="H118" i="16"/>
  <c r="N117" i="16"/>
  <c r="M117" i="16"/>
  <c r="P117" i="16" s="1"/>
  <c r="H117" i="16"/>
  <c r="N116" i="16"/>
  <c r="M116" i="16"/>
  <c r="P116" i="16" s="1"/>
  <c r="H116" i="16"/>
  <c r="N115" i="16"/>
  <c r="M115" i="16"/>
  <c r="P115" i="16" s="1"/>
  <c r="H115" i="16"/>
  <c r="N114" i="16"/>
  <c r="M114" i="16"/>
  <c r="P114" i="16" s="1"/>
  <c r="H114" i="16"/>
  <c r="N113" i="16"/>
  <c r="M113" i="16"/>
  <c r="P113" i="16" s="1"/>
  <c r="H113" i="16"/>
  <c r="N112" i="16"/>
  <c r="M112" i="16"/>
  <c r="P112" i="16" s="1"/>
  <c r="H112" i="16"/>
  <c r="N111" i="16"/>
  <c r="M111" i="16"/>
  <c r="P111" i="16" s="1"/>
  <c r="H111" i="16"/>
  <c r="N110" i="16"/>
  <c r="M110" i="16"/>
  <c r="P110" i="16" s="1"/>
  <c r="H110" i="16"/>
  <c r="N109" i="16"/>
  <c r="M109" i="16"/>
  <c r="P109" i="16" s="1"/>
  <c r="H109" i="16"/>
  <c r="N108" i="16"/>
  <c r="M108" i="16"/>
  <c r="P108" i="16" s="1"/>
  <c r="H108" i="16"/>
  <c r="N107" i="16"/>
  <c r="M107" i="16"/>
  <c r="P107" i="16" s="1"/>
  <c r="H107" i="16"/>
  <c r="N106" i="16"/>
  <c r="M106" i="16"/>
  <c r="P106" i="16" s="1"/>
  <c r="H106" i="16"/>
  <c r="N105" i="16"/>
  <c r="M105" i="16"/>
  <c r="P105" i="16" s="1"/>
  <c r="H105" i="16"/>
  <c r="N104" i="16"/>
  <c r="M104" i="16"/>
  <c r="P104" i="16" s="1"/>
  <c r="H104" i="16"/>
  <c r="N103" i="16"/>
  <c r="M103" i="16"/>
  <c r="P103" i="16" s="1"/>
  <c r="H103" i="16"/>
  <c r="N102" i="16"/>
  <c r="M102" i="16"/>
  <c r="P102" i="16" s="1"/>
  <c r="H102" i="16"/>
  <c r="N101" i="16"/>
  <c r="M101" i="16"/>
  <c r="P101" i="16" s="1"/>
  <c r="H101" i="16"/>
  <c r="N100" i="16"/>
  <c r="M100" i="16"/>
  <c r="P100" i="16" s="1"/>
  <c r="H100" i="16"/>
  <c r="N99" i="16"/>
  <c r="M99" i="16"/>
  <c r="P99" i="16" s="1"/>
  <c r="H99" i="16"/>
  <c r="N98" i="16"/>
  <c r="M98" i="16"/>
  <c r="P98" i="16" s="1"/>
  <c r="H98" i="16"/>
  <c r="N97" i="16"/>
  <c r="M97" i="16"/>
  <c r="P97" i="16" s="1"/>
  <c r="H97" i="16"/>
  <c r="N96" i="16"/>
  <c r="M96" i="16"/>
  <c r="P96" i="16" s="1"/>
  <c r="H96" i="16"/>
  <c r="N95" i="16"/>
  <c r="M95" i="16"/>
  <c r="P95" i="16" s="1"/>
  <c r="H95" i="16"/>
  <c r="N94" i="16"/>
  <c r="M94" i="16"/>
  <c r="P94" i="16" s="1"/>
  <c r="H94" i="16"/>
  <c r="N93" i="16"/>
  <c r="M93" i="16"/>
  <c r="P93" i="16" s="1"/>
  <c r="H93" i="16"/>
  <c r="N92" i="16"/>
  <c r="M92" i="16"/>
  <c r="P92" i="16" s="1"/>
  <c r="H92" i="16"/>
  <c r="N91" i="16"/>
  <c r="M91" i="16"/>
  <c r="P91" i="16" s="1"/>
  <c r="H91" i="16"/>
  <c r="N90" i="16"/>
  <c r="M90" i="16"/>
  <c r="P90" i="16" s="1"/>
  <c r="H90" i="16"/>
  <c r="N89" i="16"/>
  <c r="M89" i="16"/>
  <c r="P89" i="16" s="1"/>
  <c r="H89" i="16"/>
  <c r="N88" i="16"/>
  <c r="M88" i="16"/>
  <c r="P88" i="16" s="1"/>
  <c r="H88" i="16"/>
  <c r="N87" i="16"/>
  <c r="M87" i="16"/>
  <c r="P87" i="16" s="1"/>
  <c r="H87" i="16"/>
  <c r="N86" i="16"/>
  <c r="M86" i="16"/>
  <c r="P86" i="16" s="1"/>
  <c r="H86" i="16"/>
  <c r="N85" i="16"/>
  <c r="M85" i="16"/>
  <c r="P85" i="16" s="1"/>
  <c r="H85" i="16"/>
  <c r="N84" i="16"/>
  <c r="M84" i="16"/>
  <c r="P84" i="16" s="1"/>
  <c r="H84" i="16"/>
  <c r="N83" i="16"/>
  <c r="M83" i="16"/>
  <c r="P83" i="16" s="1"/>
  <c r="H83" i="16"/>
  <c r="N82" i="16"/>
  <c r="M82" i="16"/>
  <c r="P82" i="16" s="1"/>
  <c r="H82" i="16"/>
  <c r="N81" i="16"/>
  <c r="M81" i="16"/>
  <c r="P81" i="16" s="1"/>
  <c r="H81" i="16"/>
  <c r="N80" i="16"/>
  <c r="M80" i="16"/>
  <c r="P80" i="16" s="1"/>
  <c r="H80" i="16"/>
  <c r="N79" i="16"/>
  <c r="M79" i="16"/>
  <c r="P79" i="16" s="1"/>
  <c r="H79" i="16"/>
  <c r="N78" i="16"/>
  <c r="M78" i="16"/>
  <c r="P78" i="16" s="1"/>
  <c r="H78" i="16"/>
  <c r="N77" i="16"/>
  <c r="M77" i="16"/>
  <c r="P77" i="16" s="1"/>
  <c r="H77" i="16"/>
  <c r="N76" i="16"/>
  <c r="M76" i="16"/>
  <c r="P76" i="16" s="1"/>
  <c r="H76" i="16"/>
  <c r="N75" i="16"/>
  <c r="M75" i="16"/>
  <c r="P75" i="16" s="1"/>
  <c r="H75" i="16"/>
  <c r="N74" i="16"/>
  <c r="M74" i="16"/>
  <c r="P74" i="16" s="1"/>
  <c r="H74" i="16"/>
  <c r="N73" i="16"/>
  <c r="M73" i="16"/>
  <c r="P73" i="16" s="1"/>
  <c r="H73" i="16"/>
  <c r="N72" i="16"/>
  <c r="M72" i="16"/>
  <c r="P72" i="16" s="1"/>
  <c r="H72" i="16"/>
  <c r="N71" i="16"/>
  <c r="M71" i="16"/>
  <c r="P71" i="16" s="1"/>
  <c r="H71" i="16"/>
  <c r="N70" i="16"/>
  <c r="M70" i="16"/>
  <c r="P70" i="16" s="1"/>
  <c r="H70" i="16"/>
  <c r="N69" i="16"/>
  <c r="M69" i="16"/>
  <c r="P69" i="16" s="1"/>
  <c r="H69" i="16"/>
  <c r="N68" i="16"/>
  <c r="M68" i="16"/>
  <c r="P68" i="16" s="1"/>
  <c r="H68" i="16"/>
  <c r="N67" i="16"/>
  <c r="M67" i="16"/>
  <c r="P67" i="16" s="1"/>
  <c r="H67" i="16"/>
  <c r="N66" i="16"/>
  <c r="M66" i="16"/>
  <c r="P66" i="16" s="1"/>
  <c r="H66" i="16"/>
  <c r="N65" i="16"/>
  <c r="M65" i="16"/>
  <c r="P65" i="16" s="1"/>
  <c r="H65" i="16"/>
  <c r="N64" i="16"/>
  <c r="M64" i="16"/>
  <c r="P64" i="16" s="1"/>
  <c r="H64" i="16"/>
  <c r="N63" i="16"/>
  <c r="M63" i="16"/>
  <c r="P63" i="16" s="1"/>
  <c r="H63" i="16"/>
  <c r="N62" i="16"/>
  <c r="M62" i="16"/>
  <c r="P62" i="16" s="1"/>
  <c r="H62" i="16"/>
  <c r="N61" i="16"/>
  <c r="M61" i="16"/>
  <c r="P61" i="16" s="1"/>
  <c r="H61" i="16"/>
  <c r="N60" i="16"/>
  <c r="M60" i="16"/>
  <c r="P60" i="16" s="1"/>
  <c r="H60" i="16"/>
  <c r="N59" i="16"/>
  <c r="M59" i="16"/>
  <c r="P59" i="16" s="1"/>
  <c r="H59" i="16"/>
  <c r="N58" i="16"/>
  <c r="M58" i="16"/>
  <c r="P58" i="16" s="1"/>
  <c r="H58" i="16"/>
  <c r="N57" i="16"/>
  <c r="M57" i="16"/>
  <c r="P57" i="16" s="1"/>
  <c r="H57" i="16"/>
  <c r="N56" i="16"/>
  <c r="M56" i="16"/>
  <c r="P56" i="16" s="1"/>
  <c r="H56" i="16"/>
  <c r="N55" i="16"/>
  <c r="M55" i="16"/>
  <c r="P55" i="16" s="1"/>
  <c r="H55" i="16"/>
  <c r="N54" i="16"/>
  <c r="M54" i="16"/>
  <c r="P54" i="16" s="1"/>
  <c r="H54" i="16"/>
  <c r="N53" i="16"/>
  <c r="M53" i="16"/>
  <c r="P53" i="16" s="1"/>
  <c r="H53" i="16"/>
  <c r="N52" i="16"/>
  <c r="M52" i="16"/>
  <c r="P52" i="16" s="1"/>
  <c r="H52" i="16"/>
  <c r="N51" i="16"/>
  <c r="M51" i="16"/>
  <c r="P51" i="16" s="1"/>
  <c r="H51" i="16"/>
  <c r="N50" i="16"/>
  <c r="M50" i="16"/>
  <c r="P50" i="16" s="1"/>
  <c r="H50" i="16"/>
  <c r="N49" i="16"/>
  <c r="M49" i="16"/>
  <c r="P49" i="16" s="1"/>
  <c r="H49" i="16"/>
  <c r="N48" i="16"/>
  <c r="M48" i="16"/>
  <c r="P48" i="16" s="1"/>
  <c r="H48" i="16"/>
  <c r="N47" i="16"/>
  <c r="M47" i="16"/>
  <c r="P47" i="16" s="1"/>
  <c r="H47" i="16"/>
  <c r="N46" i="16"/>
  <c r="M46" i="16"/>
  <c r="P46" i="16" s="1"/>
  <c r="H46" i="16"/>
  <c r="N45" i="16"/>
  <c r="M45" i="16"/>
  <c r="P45" i="16" s="1"/>
  <c r="H45" i="16"/>
  <c r="N44" i="16"/>
  <c r="M44" i="16"/>
  <c r="P44" i="16" s="1"/>
  <c r="H44" i="16"/>
  <c r="N43" i="16"/>
  <c r="M43" i="16"/>
  <c r="P43" i="16" s="1"/>
  <c r="H43" i="16"/>
  <c r="N42" i="16"/>
  <c r="M42" i="16"/>
  <c r="P42" i="16" s="1"/>
  <c r="H42" i="16"/>
  <c r="N41" i="16"/>
  <c r="M41" i="16"/>
  <c r="P41" i="16" s="1"/>
  <c r="H41" i="16"/>
  <c r="N40" i="16"/>
  <c r="M40" i="16"/>
  <c r="P40" i="16" s="1"/>
  <c r="H40" i="16"/>
  <c r="N39" i="16"/>
  <c r="M39" i="16"/>
  <c r="P39" i="16" s="1"/>
  <c r="H39" i="16"/>
  <c r="N38" i="16"/>
  <c r="M38" i="16"/>
  <c r="P38" i="16" s="1"/>
  <c r="H38" i="16"/>
  <c r="N37" i="16"/>
  <c r="M37" i="16"/>
  <c r="P37" i="16" s="1"/>
  <c r="H37" i="16"/>
  <c r="N36" i="16"/>
  <c r="M36" i="16"/>
  <c r="P36" i="16" s="1"/>
  <c r="H36" i="16"/>
  <c r="N35" i="16"/>
  <c r="M35" i="16"/>
  <c r="P35" i="16" s="1"/>
  <c r="H35" i="16"/>
  <c r="N34" i="16"/>
  <c r="M34" i="16"/>
  <c r="P34" i="16" s="1"/>
  <c r="H34" i="16"/>
  <c r="N33" i="16"/>
  <c r="M33" i="16"/>
  <c r="P33" i="16" s="1"/>
  <c r="H33" i="16"/>
  <c r="N32" i="16"/>
  <c r="M32" i="16"/>
  <c r="P32" i="16" s="1"/>
  <c r="H32" i="16"/>
  <c r="N31" i="16"/>
  <c r="M31" i="16"/>
  <c r="P31" i="16" s="1"/>
  <c r="H31" i="16"/>
  <c r="N30" i="16"/>
  <c r="M30" i="16"/>
  <c r="P30" i="16" s="1"/>
  <c r="H30" i="16"/>
  <c r="N29" i="16"/>
  <c r="M29" i="16"/>
  <c r="P29" i="16" s="1"/>
  <c r="H29" i="16"/>
  <c r="N28" i="16"/>
  <c r="M28" i="16"/>
  <c r="P28" i="16" s="1"/>
  <c r="H28" i="16"/>
  <c r="N27" i="16"/>
  <c r="M27" i="16"/>
  <c r="P27" i="16" s="1"/>
  <c r="H27" i="16"/>
  <c r="N26" i="16"/>
  <c r="M26" i="16"/>
  <c r="P26" i="16" s="1"/>
  <c r="H26" i="16"/>
  <c r="N25" i="16"/>
  <c r="M25" i="16"/>
  <c r="P25" i="16" s="1"/>
  <c r="H25" i="16"/>
  <c r="N24" i="16"/>
  <c r="M24" i="16"/>
  <c r="P24" i="16" s="1"/>
  <c r="H24" i="16"/>
  <c r="N23" i="16"/>
  <c r="M23" i="16"/>
  <c r="P23" i="16" s="1"/>
  <c r="H23" i="16"/>
  <c r="N22" i="16"/>
  <c r="M22" i="16"/>
  <c r="H22" i="16"/>
  <c r="N21" i="16"/>
  <c r="M21" i="16"/>
  <c r="P21" i="16" s="1"/>
  <c r="H21" i="16"/>
  <c r="N20" i="16"/>
  <c r="M20" i="16"/>
  <c r="P20" i="16" s="1"/>
  <c r="H20" i="16"/>
  <c r="N19" i="16"/>
  <c r="M19" i="16"/>
  <c r="P19" i="16" s="1"/>
  <c r="H19" i="16"/>
  <c r="M14" i="16"/>
  <c r="P14" i="16" s="1"/>
  <c r="O11" i="16"/>
  <c r="M11" i="16"/>
  <c r="L11" i="16"/>
  <c r="K11" i="16"/>
  <c r="J11" i="16"/>
  <c r="I11" i="16"/>
  <c r="N129" i="15"/>
  <c r="M129" i="15"/>
  <c r="P129" i="15" s="1"/>
  <c r="H129" i="15"/>
  <c r="N128" i="15"/>
  <c r="M128" i="15"/>
  <c r="P128" i="15" s="1"/>
  <c r="H128" i="15"/>
  <c r="N127" i="15"/>
  <c r="M127" i="15"/>
  <c r="P127" i="15" s="1"/>
  <c r="H127" i="15"/>
  <c r="N126" i="15"/>
  <c r="M126" i="15"/>
  <c r="P126" i="15" s="1"/>
  <c r="H126" i="15"/>
  <c r="N125" i="15"/>
  <c r="M125" i="15"/>
  <c r="P125" i="15" s="1"/>
  <c r="H125" i="15"/>
  <c r="N124" i="15"/>
  <c r="M124" i="15"/>
  <c r="P124" i="15" s="1"/>
  <c r="H124" i="15"/>
  <c r="N123" i="15"/>
  <c r="M123" i="15"/>
  <c r="P123" i="15" s="1"/>
  <c r="H123" i="15"/>
  <c r="N122" i="15"/>
  <c r="M122" i="15"/>
  <c r="P122" i="15" s="1"/>
  <c r="H122" i="15"/>
  <c r="N121" i="15"/>
  <c r="M121" i="15"/>
  <c r="P121" i="15" s="1"/>
  <c r="H121" i="15"/>
  <c r="N120" i="15"/>
  <c r="M120" i="15"/>
  <c r="P120" i="15" s="1"/>
  <c r="H120" i="15"/>
  <c r="N119" i="15"/>
  <c r="M119" i="15"/>
  <c r="P119" i="15" s="1"/>
  <c r="H119" i="15"/>
  <c r="N118" i="15"/>
  <c r="M118" i="15"/>
  <c r="P118" i="15" s="1"/>
  <c r="H118" i="15"/>
  <c r="N117" i="15"/>
  <c r="M117" i="15"/>
  <c r="P117" i="15" s="1"/>
  <c r="H117" i="15"/>
  <c r="N116" i="15"/>
  <c r="M116" i="15"/>
  <c r="P116" i="15" s="1"/>
  <c r="H116" i="15"/>
  <c r="N115" i="15"/>
  <c r="M115" i="15"/>
  <c r="P115" i="15" s="1"/>
  <c r="H115" i="15"/>
  <c r="N114" i="15"/>
  <c r="M114" i="15"/>
  <c r="P114" i="15" s="1"/>
  <c r="H114" i="15"/>
  <c r="N113" i="15"/>
  <c r="M113" i="15"/>
  <c r="P113" i="15" s="1"/>
  <c r="H113" i="15"/>
  <c r="N112" i="15"/>
  <c r="M112" i="15"/>
  <c r="P112" i="15" s="1"/>
  <c r="H112" i="15"/>
  <c r="N111" i="15"/>
  <c r="M111" i="15"/>
  <c r="P111" i="15" s="1"/>
  <c r="H111" i="15"/>
  <c r="N110" i="15"/>
  <c r="M110" i="15"/>
  <c r="P110" i="15" s="1"/>
  <c r="H110" i="15"/>
  <c r="N109" i="15"/>
  <c r="M109" i="15"/>
  <c r="P109" i="15" s="1"/>
  <c r="H109" i="15"/>
  <c r="N108" i="15"/>
  <c r="M108" i="15"/>
  <c r="P108" i="15" s="1"/>
  <c r="H108" i="15"/>
  <c r="N107" i="15"/>
  <c r="M107" i="15"/>
  <c r="P107" i="15" s="1"/>
  <c r="H107" i="15"/>
  <c r="N106" i="15"/>
  <c r="M106" i="15"/>
  <c r="P106" i="15" s="1"/>
  <c r="H106" i="15"/>
  <c r="N105" i="15"/>
  <c r="M105" i="15"/>
  <c r="P105" i="15" s="1"/>
  <c r="H105" i="15"/>
  <c r="N104" i="15"/>
  <c r="M104" i="15"/>
  <c r="P104" i="15" s="1"/>
  <c r="H104" i="15"/>
  <c r="N103" i="15"/>
  <c r="M103" i="15"/>
  <c r="P103" i="15" s="1"/>
  <c r="H103" i="15"/>
  <c r="N102" i="15"/>
  <c r="M102" i="15"/>
  <c r="P102" i="15" s="1"/>
  <c r="H102" i="15"/>
  <c r="N101" i="15"/>
  <c r="M101" i="15"/>
  <c r="P101" i="15" s="1"/>
  <c r="H101" i="15"/>
  <c r="N100" i="15"/>
  <c r="M100" i="15"/>
  <c r="P100" i="15" s="1"/>
  <c r="H100" i="15"/>
  <c r="N99" i="15"/>
  <c r="M99" i="15"/>
  <c r="P99" i="15" s="1"/>
  <c r="H99" i="15"/>
  <c r="N98" i="15"/>
  <c r="M98" i="15"/>
  <c r="P98" i="15" s="1"/>
  <c r="H98" i="15"/>
  <c r="N97" i="15"/>
  <c r="M97" i="15"/>
  <c r="P97" i="15" s="1"/>
  <c r="H97" i="15"/>
  <c r="N96" i="15"/>
  <c r="M96" i="15"/>
  <c r="P96" i="15" s="1"/>
  <c r="H96" i="15"/>
  <c r="N95" i="15"/>
  <c r="M95" i="15"/>
  <c r="P95" i="15" s="1"/>
  <c r="H95" i="15"/>
  <c r="N94" i="15"/>
  <c r="M94" i="15"/>
  <c r="P94" i="15" s="1"/>
  <c r="H94" i="15"/>
  <c r="N93" i="15"/>
  <c r="M93" i="15"/>
  <c r="P93" i="15" s="1"/>
  <c r="H93" i="15"/>
  <c r="N92" i="15"/>
  <c r="M92" i="15"/>
  <c r="P92" i="15" s="1"/>
  <c r="H92" i="15"/>
  <c r="N91" i="15"/>
  <c r="M91" i="15"/>
  <c r="P91" i="15" s="1"/>
  <c r="H91" i="15"/>
  <c r="N90" i="15"/>
  <c r="M90" i="15"/>
  <c r="P90" i="15" s="1"/>
  <c r="H90" i="15"/>
  <c r="N89" i="15"/>
  <c r="M89" i="15"/>
  <c r="P89" i="15" s="1"/>
  <c r="H89" i="15"/>
  <c r="N88" i="15"/>
  <c r="M88" i="15"/>
  <c r="P88" i="15" s="1"/>
  <c r="H88" i="15"/>
  <c r="N87" i="15"/>
  <c r="M87" i="15"/>
  <c r="P87" i="15" s="1"/>
  <c r="H87" i="15"/>
  <c r="N86" i="15"/>
  <c r="M86" i="15"/>
  <c r="P86" i="15" s="1"/>
  <c r="H86" i="15"/>
  <c r="N85" i="15"/>
  <c r="M85" i="15"/>
  <c r="P85" i="15" s="1"/>
  <c r="H85" i="15"/>
  <c r="N84" i="15"/>
  <c r="M84" i="15"/>
  <c r="P84" i="15" s="1"/>
  <c r="H84" i="15"/>
  <c r="N83" i="15"/>
  <c r="M83" i="15"/>
  <c r="P83" i="15" s="1"/>
  <c r="H83" i="15"/>
  <c r="N82" i="15"/>
  <c r="M82" i="15"/>
  <c r="P82" i="15" s="1"/>
  <c r="H82" i="15"/>
  <c r="N81" i="15"/>
  <c r="M81" i="15"/>
  <c r="P81" i="15" s="1"/>
  <c r="H81" i="15"/>
  <c r="N80" i="15"/>
  <c r="M80" i="15"/>
  <c r="P80" i="15" s="1"/>
  <c r="H80" i="15"/>
  <c r="N79" i="15"/>
  <c r="M79" i="15"/>
  <c r="P79" i="15" s="1"/>
  <c r="H79" i="15"/>
  <c r="N78" i="15"/>
  <c r="M78" i="15"/>
  <c r="P78" i="15" s="1"/>
  <c r="H78" i="15"/>
  <c r="N77" i="15"/>
  <c r="M77" i="15"/>
  <c r="P77" i="15" s="1"/>
  <c r="H77" i="15"/>
  <c r="N76" i="15"/>
  <c r="M76" i="15"/>
  <c r="P76" i="15" s="1"/>
  <c r="H76" i="15"/>
  <c r="N75" i="15"/>
  <c r="M75" i="15"/>
  <c r="P75" i="15" s="1"/>
  <c r="H75" i="15"/>
  <c r="N74" i="15"/>
  <c r="M74" i="15"/>
  <c r="P74" i="15" s="1"/>
  <c r="H74" i="15"/>
  <c r="N73" i="15"/>
  <c r="M73" i="15"/>
  <c r="P73" i="15" s="1"/>
  <c r="H73" i="15"/>
  <c r="N72" i="15"/>
  <c r="M72" i="15"/>
  <c r="P72" i="15" s="1"/>
  <c r="H72" i="15"/>
  <c r="N71" i="15"/>
  <c r="M71" i="15"/>
  <c r="P71" i="15" s="1"/>
  <c r="H71" i="15"/>
  <c r="N70" i="15"/>
  <c r="M70" i="15"/>
  <c r="P70" i="15" s="1"/>
  <c r="H70" i="15"/>
  <c r="N69" i="15"/>
  <c r="M69" i="15"/>
  <c r="P69" i="15" s="1"/>
  <c r="H69" i="15"/>
  <c r="N68" i="15"/>
  <c r="M68" i="15"/>
  <c r="P68" i="15" s="1"/>
  <c r="H68" i="15"/>
  <c r="N67" i="15"/>
  <c r="M67" i="15"/>
  <c r="P67" i="15" s="1"/>
  <c r="H67" i="15"/>
  <c r="N66" i="15"/>
  <c r="M66" i="15"/>
  <c r="P66" i="15" s="1"/>
  <c r="H66" i="15"/>
  <c r="N65" i="15"/>
  <c r="M65" i="15"/>
  <c r="P65" i="15" s="1"/>
  <c r="H65" i="15"/>
  <c r="N64" i="15"/>
  <c r="M64" i="15"/>
  <c r="P64" i="15" s="1"/>
  <c r="H64" i="15"/>
  <c r="N63" i="15"/>
  <c r="M63" i="15"/>
  <c r="P63" i="15" s="1"/>
  <c r="H63" i="15"/>
  <c r="N62" i="15"/>
  <c r="M62" i="15"/>
  <c r="P62" i="15" s="1"/>
  <c r="H62" i="15"/>
  <c r="N61" i="15"/>
  <c r="M61" i="15"/>
  <c r="P61" i="15" s="1"/>
  <c r="H61" i="15"/>
  <c r="N60" i="15"/>
  <c r="M60" i="15"/>
  <c r="P60" i="15" s="1"/>
  <c r="H60" i="15"/>
  <c r="N59" i="15"/>
  <c r="M59" i="15"/>
  <c r="P59" i="15" s="1"/>
  <c r="H59" i="15"/>
  <c r="N58" i="15"/>
  <c r="M58" i="15"/>
  <c r="P58" i="15" s="1"/>
  <c r="H58" i="15"/>
  <c r="N57" i="15"/>
  <c r="M57" i="15"/>
  <c r="P57" i="15" s="1"/>
  <c r="H57" i="15"/>
  <c r="N56" i="15"/>
  <c r="M56" i="15"/>
  <c r="P56" i="15" s="1"/>
  <c r="H56" i="15"/>
  <c r="N55" i="15"/>
  <c r="M55" i="15"/>
  <c r="P55" i="15" s="1"/>
  <c r="H55" i="15"/>
  <c r="N54" i="15"/>
  <c r="M54" i="15"/>
  <c r="P54" i="15" s="1"/>
  <c r="H54" i="15"/>
  <c r="N53" i="15"/>
  <c r="M53" i="15"/>
  <c r="P53" i="15" s="1"/>
  <c r="H53" i="15"/>
  <c r="N52" i="15"/>
  <c r="M52" i="15"/>
  <c r="P52" i="15" s="1"/>
  <c r="H52" i="15"/>
  <c r="N51" i="15"/>
  <c r="M51" i="15"/>
  <c r="P51" i="15" s="1"/>
  <c r="H51" i="15"/>
  <c r="N50" i="15"/>
  <c r="M50" i="15"/>
  <c r="P50" i="15" s="1"/>
  <c r="H50" i="15"/>
  <c r="N49" i="15"/>
  <c r="M49" i="15"/>
  <c r="P49" i="15" s="1"/>
  <c r="H49" i="15"/>
  <c r="N48" i="15"/>
  <c r="M48" i="15"/>
  <c r="P48" i="15" s="1"/>
  <c r="H48" i="15"/>
  <c r="N47" i="15"/>
  <c r="M47" i="15"/>
  <c r="P47" i="15" s="1"/>
  <c r="H47" i="15"/>
  <c r="N46" i="15"/>
  <c r="M46" i="15"/>
  <c r="P46" i="15" s="1"/>
  <c r="H46" i="15"/>
  <c r="N45" i="15"/>
  <c r="M45" i="15"/>
  <c r="P45" i="15" s="1"/>
  <c r="H45" i="15"/>
  <c r="N44" i="15"/>
  <c r="M44" i="15"/>
  <c r="P44" i="15" s="1"/>
  <c r="H44" i="15"/>
  <c r="N43" i="15"/>
  <c r="M43" i="15"/>
  <c r="P43" i="15" s="1"/>
  <c r="H43" i="15"/>
  <c r="N42" i="15"/>
  <c r="M42" i="15"/>
  <c r="P42" i="15" s="1"/>
  <c r="H42" i="15"/>
  <c r="N41" i="15"/>
  <c r="M41" i="15"/>
  <c r="P41" i="15" s="1"/>
  <c r="H41" i="15"/>
  <c r="N40" i="15"/>
  <c r="M40" i="15"/>
  <c r="P40" i="15" s="1"/>
  <c r="H40" i="15"/>
  <c r="N39" i="15"/>
  <c r="M39" i="15"/>
  <c r="P39" i="15" s="1"/>
  <c r="H39" i="15"/>
  <c r="N38" i="15"/>
  <c r="M38" i="15"/>
  <c r="P38" i="15" s="1"/>
  <c r="H38" i="15"/>
  <c r="N37" i="15"/>
  <c r="M37" i="15"/>
  <c r="P37" i="15" s="1"/>
  <c r="H37" i="15"/>
  <c r="N36" i="15"/>
  <c r="M36" i="15"/>
  <c r="P36" i="15" s="1"/>
  <c r="H36" i="15"/>
  <c r="N35" i="15"/>
  <c r="M35" i="15"/>
  <c r="P35" i="15" s="1"/>
  <c r="H35" i="15"/>
  <c r="N34" i="15"/>
  <c r="M34" i="15"/>
  <c r="P34" i="15" s="1"/>
  <c r="H34" i="15"/>
  <c r="N33" i="15"/>
  <c r="M33" i="15"/>
  <c r="P33" i="15" s="1"/>
  <c r="H33" i="15"/>
  <c r="N32" i="15"/>
  <c r="M32" i="15"/>
  <c r="P32" i="15" s="1"/>
  <c r="H32" i="15"/>
  <c r="N31" i="15"/>
  <c r="M31" i="15"/>
  <c r="P31" i="15" s="1"/>
  <c r="H31" i="15"/>
  <c r="N30" i="15"/>
  <c r="M30" i="15"/>
  <c r="P30" i="15" s="1"/>
  <c r="H30" i="15"/>
  <c r="N29" i="15"/>
  <c r="M29" i="15"/>
  <c r="P29" i="15" s="1"/>
  <c r="H29" i="15"/>
  <c r="N28" i="15"/>
  <c r="M28" i="15"/>
  <c r="P28" i="15" s="1"/>
  <c r="H28" i="15"/>
  <c r="N27" i="15"/>
  <c r="M27" i="15"/>
  <c r="P27" i="15" s="1"/>
  <c r="H27" i="15"/>
  <c r="N26" i="15"/>
  <c r="M26" i="15"/>
  <c r="P26" i="15" s="1"/>
  <c r="H26" i="15"/>
  <c r="N25" i="15"/>
  <c r="M25" i="15"/>
  <c r="P25" i="15" s="1"/>
  <c r="H25" i="15"/>
  <c r="N24" i="15"/>
  <c r="M24" i="15"/>
  <c r="P24" i="15" s="1"/>
  <c r="H24" i="15"/>
  <c r="N23" i="15"/>
  <c r="M23" i="15"/>
  <c r="P23" i="15" s="1"/>
  <c r="H23" i="15"/>
  <c r="N22" i="15"/>
  <c r="M22" i="15"/>
  <c r="H22" i="15"/>
  <c r="N21" i="15"/>
  <c r="M21" i="15"/>
  <c r="P21" i="15" s="1"/>
  <c r="H21" i="15"/>
  <c r="N20" i="15"/>
  <c r="M20" i="15"/>
  <c r="P20" i="15" s="1"/>
  <c r="H20" i="15"/>
  <c r="N19" i="15"/>
  <c r="M19" i="15"/>
  <c r="P19" i="15" s="1"/>
  <c r="H19" i="15"/>
  <c r="M14" i="15"/>
  <c r="P14" i="15" s="1"/>
  <c r="O11" i="15"/>
  <c r="M11" i="15"/>
  <c r="L11" i="15"/>
  <c r="K11" i="15"/>
  <c r="J11" i="15"/>
  <c r="I11" i="15"/>
  <c r="N129" i="14"/>
  <c r="M129" i="14"/>
  <c r="P129" i="14" s="1"/>
  <c r="H129" i="14"/>
  <c r="N128" i="14"/>
  <c r="M128" i="14"/>
  <c r="P128" i="14" s="1"/>
  <c r="H128" i="14"/>
  <c r="N127" i="14"/>
  <c r="M127" i="14"/>
  <c r="P127" i="14" s="1"/>
  <c r="H127" i="14"/>
  <c r="N126" i="14"/>
  <c r="M126" i="14"/>
  <c r="P126" i="14" s="1"/>
  <c r="H126" i="14"/>
  <c r="N125" i="14"/>
  <c r="M125" i="14"/>
  <c r="P125" i="14" s="1"/>
  <c r="H125" i="14"/>
  <c r="N124" i="14"/>
  <c r="M124" i="14"/>
  <c r="P124" i="14" s="1"/>
  <c r="H124" i="14"/>
  <c r="N123" i="14"/>
  <c r="M123" i="14"/>
  <c r="P123" i="14" s="1"/>
  <c r="H123" i="14"/>
  <c r="N122" i="14"/>
  <c r="M122" i="14"/>
  <c r="P122" i="14" s="1"/>
  <c r="H122" i="14"/>
  <c r="N121" i="14"/>
  <c r="M121" i="14"/>
  <c r="P121" i="14" s="1"/>
  <c r="H121" i="14"/>
  <c r="N120" i="14"/>
  <c r="M120" i="14"/>
  <c r="P120" i="14" s="1"/>
  <c r="H120" i="14"/>
  <c r="N119" i="14"/>
  <c r="M119" i="14"/>
  <c r="P119" i="14" s="1"/>
  <c r="H119" i="14"/>
  <c r="N118" i="14"/>
  <c r="M118" i="14"/>
  <c r="P118" i="14" s="1"/>
  <c r="H118" i="14"/>
  <c r="N117" i="14"/>
  <c r="M117" i="14"/>
  <c r="P117" i="14" s="1"/>
  <c r="H117" i="14"/>
  <c r="N116" i="14"/>
  <c r="M116" i="14"/>
  <c r="P116" i="14" s="1"/>
  <c r="H116" i="14"/>
  <c r="N115" i="14"/>
  <c r="M115" i="14"/>
  <c r="P115" i="14" s="1"/>
  <c r="H115" i="14"/>
  <c r="N114" i="14"/>
  <c r="M114" i="14"/>
  <c r="P114" i="14" s="1"/>
  <c r="H114" i="14"/>
  <c r="N113" i="14"/>
  <c r="M113" i="14"/>
  <c r="P113" i="14" s="1"/>
  <c r="H113" i="14"/>
  <c r="N112" i="14"/>
  <c r="M112" i="14"/>
  <c r="P112" i="14" s="1"/>
  <c r="H112" i="14"/>
  <c r="N111" i="14"/>
  <c r="M111" i="14"/>
  <c r="P111" i="14" s="1"/>
  <c r="H111" i="14"/>
  <c r="N110" i="14"/>
  <c r="M110" i="14"/>
  <c r="P110" i="14" s="1"/>
  <c r="H110" i="14"/>
  <c r="N109" i="14"/>
  <c r="M109" i="14"/>
  <c r="P109" i="14" s="1"/>
  <c r="H109" i="14"/>
  <c r="N108" i="14"/>
  <c r="M108" i="14"/>
  <c r="P108" i="14" s="1"/>
  <c r="H108" i="14"/>
  <c r="N107" i="14"/>
  <c r="M107" i="14"/>
  <c r="P107" i="14" s="1"/>
  <c r="H107" i="14"/>
  <c r="N106" i="14"/>
  <c r="M106" i="14"/>
  <c r="P106" i="14" s="1"/>
  <c r="H106" i="14"/>
  <c r="N105" i="14"/>
  <c r="M105" i="14"/>
  <c r="P105" i="14" s="1"/>
  <c r="H105" i="14"/>
  <c r="N104" i="14"/>
  <c r="M104" i="14"/>
  <c r="P104" i="14" s="1"/>
  <c r="H104" i="14"/>
  <c r="N103" i="14"/>
  <c r="M103" i="14"/>
  <c r="P103" i="14" s="1"/>
  <c r="H103" i="14"/>
  <c r="N102" i="14"/>
  <c r="M102" i="14"/>
  <c r="P102" i="14" s="1"/>
  <c r="H102" i="14"/>
  <c r="N101" i="14"/>
  <c r="M101" i="14"/>
  <c r="P101" i="14" s="1"/>
  <c r="H101" i="14"/>
  <c r="N100" i="14"/>
  <c r="M100" i="14"/>
  <c r="P100" i="14" s="1"/>
  <c r="H100" i="14"/>
  <c r="N99" i="14"/>
  <c r="M99" i="14"/>
  <c r="P99" i="14" s="1"/>
  <c r="H99" i="14"/>
  <c r="N98" i="14"/>
  <c r="M98" i="14"/>
  <c r="P98" i="14" s="1"/>
  <c r="H98" i="14"/>
  <c r="N97" i="14"/>
  <c r="M97" i="14"/>
  <c r="P97" i="14" s="1"/>
  <c r="H97" i="14"/>
  <c r="N96" i="14"/>
  <c r="M96" i="14"/>
  <c r="P96" i="14" s="1"/>
  <c r="H96" i="14"/>
  <c r="N95" i="14"/>
  <c r="M95" i="14"/>
  <c r="P95" i="14" s="1"/>
  <c r="H95" i="14"/>
  <c r="N94" i="14"/>
  <c r="M94" i="14"/>
  <c r="P94" i="14" s="1"/>
  <c r="H94" i="14"/>
  <c r="N93" i="14"/>
  <c r="M93" i="14"/>
  <c r="P93" i="14" s="1"/>
  <c r="H93" i="14"/>
  <c r="N92" i="14"/>
  <c r="M92" i="14"/>
  <c r="P92" i="14" s="1"/>
  <c r="H92" i="14"/>
  <c r="N91" i="14"/>
  <c r="M91" i="14"/>
  <c r="P91" i="14" s="1"/>
  <c r="H91" i="14"/>
  <c r="N90" i="14"/>
  <c r="M90" i="14"/>
  <c r="P90" i="14" s="1"/>
  <c r="H90" i="14"/>
  <c r="N89" i="14"/>
  <c r="M89" i="14"/>
  <c r="P89" i="14" s="1"/>
  <c r="H89" i="14"/>
  <c r="N88" i="14"/>
  <c r="M88" i="14"/>
  <c r="P88" i="14" s="1"/>
  <c r="H88" i="14"/>
  <c r="N87" i="14"/>
  <c r="M87" i="14"/>
  <c r="P87" i="14" s="1"/>
  <c r="H87" i="14"/>
  <c r="N86" i="14"/>
  <c r="M86" i="14"/>
  <c r="P86" i="14" s="1"/>
  <c r="H86" i="14"/>
  <c r="N85" i="14"/>
  <c r="M85" i="14"/>
  <c r="P85" i="14" s="1"/>
  <c r="H85" i="14"/>
  <c r="N84" i="14"/>
  <c r="M84" i="14"/>
  <c r="P84" i="14" s="1"/>
  <c r="H84" i="14"/>
  <c r="N83" i="14"/>
  <c r="M83" i="14"/>
  <c r="P83" i="14" s="1"/>
  <c r="H83" i="14"/>
  <c r="N82" i="14"/>
  <c r="M82" i="14"/>
  <c r="P82" i="14" s="1"/>
  <c r="H82" i="14"/>
  <c r="N81" i="14"/>
  <c r="M81" i="14"/>
  <c r="P81" i="14" s="1"/>
  <c r="H81" i="14"/>
  <c r="N80" i="14"/>
  <c r="M80" i="14"/>
  <c r="P80" i="14" s="1"/>
  <c r="H80" i="14"/>
  <c r="N79" i="14"/>
  <c r="M79" i="14"/>
  <c r="P79" i="14" s="1"/>
  <c r="H79" i="14"/>
  <c r="N78" i="14"/>
  <c r="M78" i="14"/>
  <c r="P78" i="14" s="1"/>
  <c r="H78" i="14"/>
  <c r="N77" i="14"/>
  <c r="M77" i="14"/>
  <c r="P77" i="14" s="1"/>
  <c r="H77" i="14"/>
  <c r="N76" i="14"/>
  <c r="M76" i="14"/>
  <c r="P76" i="14" s="1"/>
  <c r="H76" i="14"/>
  <c r="N75" i="14"/>
  <c r="M75" i="14"/>
  <c r="P75" i="14" s="1"/>
  <c r="H75" i="14"/>
  <c r="N74" i="14"/>
  <c r="M74" i="14"/>
  <c r="P74" i="14" s="1"/>
  <c r="H74" i="14"/>
  <c r="N73" i="14"/>
  <c r="M73" i="14"/>
  <c r="P73" i="14" s="1"/>
  <c r="H73" i="14"/>
  <c r="N72" i="14"/>
  <c r="M72" i="14"/>
  <c r="P72" i="14" s="1"/>
  <c r="H72" i="14"/>
  <c r="N71" i="14"/>
  <c r="M71" i="14"/>
  <c r="P71" i="14" s="1"/>
  <c r="H71" i="14"/>
  <c r="N70" i="14"/>
  <c r="M70" i="14"/>
  <c r="P70" i="14" s="1"/>
  <c r="H70" i="14"/>
  <c r="N69" i="14"/>
  <c r="M69" i="14"/>
  <c r="P69" i="14" s="1"/>
  <c r="H69" i="14"/>
  <c r="N68" i="14"/>
  <c r="M68" i="14"/>
  <c r="P68" i="14" s="1"/>
  <c r="H68" i="14"/>
  <c r="N67" i="14"/>
  <c r="M67" i="14"/>
  <c r="P67" i="14" s="1"/>
  <c r="H67" i="14"/>
  <c r="N66" i="14"/>
  <c r="M66" i="14"/>
  <c r="P66" i="14" s="1"/>
  <c r="H66" i="14"/>
  <c r="N65" i="14"/>
  <c r="M65" i="14"/>
  <c r="P65" i="14" s="1"/>
  <c r="H65" i="14"/>
  <c r="N64" i="14"/>
  <c r="M64" i="14"/>
  <c r="P64" i="14" s="1"/>
  <c r="H64" i="14"/>
  <c r="N63" i="14"/>
  <c r="M63" i="14"/>
  <c r="P63" i="14" s="1"/>
  <c r="H63" i="14"/>
  <c r="N62" i="14"/>
  <c r="M62" i="14"/>
  <c r="P62" i="14" s="1"/>
  <c r="H62" i="14"/>
  <c r="N61" i="14"/>
  <c r="M61" i="14"/>
  <c r="P61" i="14" s="1"/>
  <c r="H61" i="14"/>
  <c r="N60" i="14"/>
  <c r="M60" i="14"/>
  <c r="P60" i="14" s="1"/>
  <c r="H60" i="14"/>
  <c r="N59" i="14"/>
  <c r="M59" i="14"/>
  <c r="P59" i="14" s="1"/>
  <c r="H59" i="14"/>
  <c r="N58" i="14"/>
  <c r="M58" i="14"/>
  <c r="P58" i="14" s="1"/>
  <c r="H58" i="14"/>
  <c r="N57" i="14"/>
  <c r="M57" i="14"/>
  <c r="P57" i="14" s="1"/>
  <c r="H57" i="14"/>
  <c r="N56" i="14"/>
  <c r="M56" i="14"/>
  <c r="P56" i="14" s="1"/>
  <c r="H56" i="14"/>
  <c r="N55" i="14"/>
  <c r="M55" i="14"/>
  <c r="P55" i="14" s="1"/>
  <c r="H55" i="14"/>
  <c r="N54" i="14"/>
  <c r="M54" i="14"/>
  <c r="P54" i="14" s="1"/>
  <c r="H54" i="14"/>
  <c r="N53" i="14"/>
  <c r="M53" i="14"/>
  <c r="P53" i="14" s="1"/>
  <c r="H53" i="14"/>
  <c r="N52" i="14"/>
  <c r="M52" i="14"/>
  <c r="P52" i="14" s="1"/>
  <c r="H52" i="14"/>
  <c r="N51" i="14"/>
  <c r="M51" i="14"/>
  <c r="P51" i="14" s="1"/>
  <c r="H51" i="14"/>
  <c r="N50" i="14"/>
  <c r="M50" i="14"/>
  <c r="P50" i="14" s="1"/>
  <c r="H50" i="14"/>
  <c r="N49" i="14"/>
  <c r="M49" i="14"/>
  <c r="P49" i="14" s="1"/>
  <c r="H49" i="14"/>
  <c r="N48" i="14"/>
  <c r="M48" i="14"/>
  <c r="P48" i="14" s="1"/>
  <c r="H48" i="14"/>
  <c r="N47" i="14"/>
  <c r="M47" i="14"/>
  <c r="P47" i="14" s="1"/>
  <c r="H47" i="14"/>
  <c r="N46" i="14"/>
  <c r="M46" i="14"/>
  <c r="P46" i="14" s="1"/>
  <c r="H46" i="14"/>
  <c r="N45" i="14"/>
  <c r="M45" i="14"/>
  <c r="P45" i="14" s="1"/>
  <c r="H45" i="14"/>
  <c r="N44" i="14"/>
  <c r="M44" i="14"/>
  <c r="P44" i="14" s="1"/>
  <c r="H44" i="14"/>
  <c r="N43" i="14"/>
  <c r="M43" i="14"/>
  <c r="P43" i="14" s="1"/>
  <c r="H43" i="14"/>
  <c r="N42" i="14"/>
  <c r="M42" i="14"/>
  <c r="P42" i="14" s="1"/>
  <c r="H42" i="14"/>
  <c r="N41" i="14"/>
  <c r="M41" i="14"/>
  <c r="P41" i="14" s="1"/>
  <c r="H41" i="14"/>
  <c r="N40" i="14"/>
  <c r="M40" i="14"/>
  <c r="P40" i="14" s="1"/>
  <c r="H40" i="14"/>
  <c r="N39" i="14"/>
  <c r="M39" i="14"/>
  <c r="P39" i="14" s="1"/>
  <c r="H39" i="14"/>
  <c r="N38" i="14"/>
  <c r="M38" i="14"/>
  <c r="P38" i="14" s="1"/>
  <c r="H38" i="14"/>
  <c r="N37" i="14"/>
  <c r="M37" i="14"/>
  <c r="P37" i="14" s="1"/>
  <c r="H37" i="14"/>
  <c r="N36" i="14"/>
  <c r="M36" i="14"/>
  <c r="P36" i="14" s="1"/>
  <c r="H36" i="14"/>
  <c r="N35" i="14"/>
  <c r="M35" i="14"/>
  <c r="P35" i="14" s="1"/>
  <c r="H35" i="14"/>
  <c r="N34" i="14"/>
  <c r="M34" i="14"/>
  <c r="P34" i="14" s="1"/>
  <c r="H34" i="14"/>
  <c r="N33" i="14"/>
  <c r="M33" i="14"/>
  <c r="P33" i="14" s="1"/>
  <c r="H33" i="14"/>
  <c r="N32" i="14"/>
  <c r="M32" i="14"/>
  <c r="P32" i="14" s="1"/>
  <c r="H32" i="14"/>
  <c r="N31" i="14"/>
  <c r="M31" i="14"/>
  <c r="P31" i="14" s="1"/>
  <c r="H31" i="14"/>
  <c r="N30" i="14"/>
  <c r="M30" i="14"/>
  <c r="P30" i="14" s="1"/>
  <c r="H30" i="14"/>
  <c r="N29" i="14"/>
  <c r="M29" i="14"/>
  <c r="P29" i="14" s="1"/>
  <c r="H29" i="14"/>
  <c r="N28" i="14"/>
  <c r="M28" i="14"/>
  <c r="P28" i="14" s="1"/>
  <c r="H28" i="14"/>
  <c r="N27" i="14"/>
  <c r="M27" i="14"/>
  <c r="P27" i="14" s="1"/>
  <c r="H27" i="14"/>
  <c r="N26" i="14"/>
  <c r="M26" i="14"/>
  <c r="P26" i="14" s="1"/>
  <c r="H26" i="14"/>
  <c r="N25" i="14"/>
  <c r="M25" i="14"/>
  <c r="P25" i="14" s="1"/>
  <c r="H25" i="14"/>
  <c r="N24" i="14"/>
  <c r="M24" i="14"/>
  <c r="P24" i="14" s="1"/>
  <c r="H24" i="14"/>
  <c r="N23" i="14"/>
  <c r="M23" i="14"/>
  <c r="P23" i="14" s="1"/>
  <c r="H23" i="14"/>
  <c r="N22" i="14"/>
  <c r="M22" i="14"/>
  <c r="H22" i="14"/>
  <c r="N21" i="14"/>
  <c r="M21" i="14"/>
  <c r="P21" i="14" s="1"/>
  <c r="H21" i="14"/>
  <c r="N20" i="14"/>
  <c r="M20" i="14"/>
  <c r="P20" i="14" s="1"/>
  <c r="H20" i="14"/>
  <c r="N19" i="14"/>
  <c r="M19" i="14"/>
  <c r="P19" i="14" s="1"/>
  <c r="H19" i="14"/>
  <c r="O11" i="14"/>
  <c r="L11" i="14"/>
  <c r="K11" i="14"/>
  <c r="J11" i="14"/>
  <c r="I11" i="14"/>
  <c r="O11" i="12"/>
  <c r="L11" i="12"/>
  <c r="K11" i="12"/>
  <c r="J11" i="12"/>
  <c r="I11" i="12"/>
  <c r="M14" i="12"/>
  <c r="M11" i="18" l="1"/>
  <c r="P22" i="14"/>
  <c r="M12" i="14"/>
  <c r="P12" i="14"/>
  <c r="C9" i="2" s="1"/>
  <c r="P22" i="15"/>
  <c r="M12" i="15"/>
  <c r="M13" i="15" s="1"/>
  <c r="M15" i="15" s="1"/>
  <c r="P12" i="15"/>
  <c r="C10" i="2" s="1"/>
  <c r="P22" i="16"/>
  <c r="M12" i="16"/>
  <c r="M13" i="16" s="1"/>
  <c r="M15" i="16" s="1"/>
  <c r="P22" i="17"/>
  <c r="M12" i="17"/>
  <c r="M13" i="17" s="1"/>
  <c r="M15" i="17" s="1"/>
  <c r="P22" i="19"/>
  <c r="M12" i="19"/>
  <c r="M13" i="19" s="1"/>
  <c r="M15" i="19" s="1"/>
  <c r="P11" i="19"/>
  <c r="B14" i="2" s="1"/>
  <c r="K14" i="2" s="1"/>
  <c r="P12" i="19"/>
  <c r="C14" i="2" s="1"/>
  <c r="P11" i="16"/>
  <c r="B11" i="2" s="1"/>
  <c r="K11" i="2" s="1"/>
  <c r="P12" i="16"/>
  <c r="C11" i="2" s="1"/>
  <c r="P11" i="17"/>
  <c r="B12" i="2" s="1"/>
  <c r="K12" i="2" s="1"/>
  <c r="P12" i="17"/>
  <c r="C12" i="2" s="1"/>
  <c r="P19" i="18"/>
  <c r="P12" i="18" s="1"/>
  <c r="C13" i="2" s="1"/>
  <c r="M12" i="18"/>
  <c r="P20" i="20"/>
  <c r="P12" i="20" s="1"/>
  <c r="C15" i="2" s="1"/>
  <c r="I15" i="2" s="1"/>
  <c r="M12" i="20"/>
  <c r="M11" i="14"/>
  <c r="M13" i="14" s="1"/>
  <c r="M15" i="14" s="1"/>
  <c r="L13" i="19"/>
  <c r="L15" i="19" s="1"/>
  <c r="K13" i="15"/>
  <c r="K15" i="15" s="1"/>
  <c r="J13" i="16"/>
  <c r="J15" i="16" s="1"/>
  <c r="O13" i="16"/>
  <c r="O15" i="16" s="1"/>
  <c r="L13" i="15"/>
  <c r="L15" i="15" s="1"/>
  <c r="I13" i="16"/>
  <c r="I15" i="16" s="1"/>
  <c r="L13" i="18"/>
  <c r="L15" i="18" s="1"/>
  <c r="I13" i="14"/>
  <c r="I15" i="14" s="1"/>
  <c r="P11" i="18"/>
  <c r="B13" i="2" s="1"/>
  <c r="K13" i="2" s="1"/>
  <c r="P11" i="15"/>
  <c r="B10" i="2" s="1"/>
  <c r="K10" i="2" s="1"/>
  <c r="P11" i="14"/>
  <c r="B9" i="2" s="1"/>
  <c r="K9" i="2" s="1"/>
  <c r="M11" i="20"/>
  <c r="I13" i="20"/>
  <c r="I15" i="20" s="1"/>
  <c r="I13" i="19"/>
  <c r="I15" i="19" s="1"/>
  <c r="I13" i="17"/>
  <c r="I15" i="17" s="1"/>
  <c r="L13" i="17"/>
  <c r="L15" i="17" s="1"/>
  <c r="K13" i="16"/>
  <c r="K15" i="16" s="1"/>
  <c r="L13" i="16"/>
  <c r="L15" i="16" s="1"/>
  <c r="J13" i="14"/>
  <c r="J15" i="14" s="1"/>
  <c r="L13" i="20"/>
  <c r="L15" i="20" s="1"/>
  <c r="K13" i="19"/>
  <c r="K15" i="19" s="1"/>
  <c r="J13" i="18"/>
  <c r="J15" i="18" s="1"/>
  <c r="O13" i="18"/>
  <c r="O15" i="18" s="1"/>
  <c r="K13" i="17"/>
  <c r="K15" i="17" s="1"/>
  <c r="K13" i="14"/>
  <c r="K15" i="14" s="1"/>
  <c r="L13" i="14"/>
  <c r="L15" i="14" s="1"/>
  <c r="J13" i="20"/>
  <c r="J15" i="20" s="1"/>
  <c r="O13" i="20"/>
  <c r="O15" i="20" s="1"/>
  <c r="K13" i="20"/>
  <c r="K15" i="20" s="1"/>
  <c r="J13" i="19"/>
  <c r="J15" i="19" s="1"/>
  <c r="O13" i="19"/>
  <c r="O15" i="19" s="1"/>
  <c r="I13" i="18"/>
  <c r="I15" i="18" s="1"/>
  <c r="K13" i="18"/>
  <c r="K15" i="18" s="1"/>
  <c r="J13" i="17"/>
  <c r="J15" i="17" s="1"/>
  <c r="O13" i="17"/>
  <c r="O15" i="17" s="1"/>
  <c r="I13" i="15"/>
  <c r="I15" i="15" s="1"/>
  <c r="J13" i="15"/>
  <c r="J15" i="15" s="1"/>
  <c r="O13" i="15"/>
  <c r="O15" i="15" s="1"/>
  <c r="O13" i="14"/>
  <c r="O15" i="14" s="1"/>
  <c r="O13" i="12"/>
  <c r="K13" i="12"/>
  <c r="J13" i="12"/>
  <c r="I13" i="12"/>
  <c r="I15" i="12" s="1"/>
  <c r="P11" i="20" l="1"/>
  <c r="N1" i="20" s="1"/>
  <c r="M13" i="18"/>
  <c r="M15" i="18" s="1"/>
  <c r="M13" i="20"/>
  <c r="M15" i="20" s="1"/>
  <c r="L9" i="2"/>
  <c r="G9" i="2"/>
  <c r="L14" i="2"/>
  <c r="G14" i="2"/>
  <c r="P13" i="19"/>
  <c r="P15" i="19" s="1"/>
  <c r="N1" i="19"/>
  <c r="L11" i="2"/>
  <c r="G11" i="2"/>
  <c r="P13" i="16"/>
  <c r="P15" i="16" s="1"/>
  <c r="N1" i="16"/>
  <c r="L15" i="2"/>
  <c r="G15" i="2"/>
  <c r="G13" i="2"/>
  <c r="L13" i="2"/>
  <c r="L12" i="2"/>
  <c r="L10" i="2"/>
  <c r="N1" i="18"/>
  <c r="P13" i="18"/>
  <c r="P15" i="18" s="1"/>
  <c r="G12" i="2"/>
  <c r="N1" i="17"/>
  <c r="P13" i="17"/>
  <c r="P15" i="17" s="1"/>
  <c r="G10" i="2"/>
  <c r="P13" i="15"/>
  <c r="P15" i="15" s="1"/>
  <c r="N1" i="15"/>
  <c r="P13" i="14"/>
  <c r="P15" i="14" s="1"/>
  <c r="N1" i="14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N19" i="12"/>
  <c r="H19" i="12"/>
  <c r="P13" i="20" l="1"/>
  <c r="P15" i="20" s="1"/>
  <c r="B15" i="2"/>
  <c r="H15" i="2" s="1"/>
  <c r="K15" i="2"/>
  <c r="N9" i="13"/>
  <c r="N10" i="13"/>
  <c r="N11" i="13"/>
  <c r="N12" i="13"/>
  <c r="N13" i="13"/>
  <c r="N14" i="13"/>
  <c r="N15" i="13"/>
  <c r="N16" i="13"/>
  <c r="C17" i="13"/>
  <c r="D17" i="13"/>
  <c r="E17" i="13"/>
  <c r="F17" i="13"/>
  <c r="G17" i="13"/>
  <c r="H17" i="13"/>
  <c r="I17" i="13"/>
  <c r="J17" i="13"/>
  <c r="K17" i="13"/>
  <c r="L17" i="13"/>
  <c r="M17" i="13"/>
  <c r="B17" i="13"/>
  <c r="M129" i="12"/>
  <c r="P129" i="12" s="1"/>
  <c r="M128" i="12"/>
  <c r="P128" i="12" s="1"/>
  <c r="M127" i="12"/>
  <c r="P127" i="12" s="1"/>
  <c r="M126" i="12"/>
  <c r="P126" i="12" s="1"/>
  <c r="M125" i="12"/>
  <c r="P125" i="12" s="1"/>
  <c r="M124" i="12"/>
  <c r="P124" i="12" s="1"/>
  <c r="M123" i="12"/>
  <c r="P123" i="12" s="1"/>
  <c r="M122" i="12"/>
  <c r="P122" i="12" s="1"/>
  <c r="M121" i="12"/>
  <c r="P121" i="12" s="1"/>
  <c r="M120" i="12"/>
  <c r="P120" i="12" s="1"/>
  <c r="M119" i="12"/>
  <c r="P119" i="12" s="1"/>
  <c r="M118" i="12"/>
  <c r="P118" i="12" s="1"/>
  <c r="M117" i="12"/>
  <c r="P117" i="12" s="1"/>
  <c r="M116" i="12"/>
  <c r="P116" i="12" s="1"/>
  <c r="M115" i="12"/>
  <c r="P115" i="12" s="1"/>
  <c r="M114" i="12"/>
  <c r="P114" i="12" s="1"/>
  <c r="M113" i="12"/>
  <c r="P113" i="12" s="1"/>
  <c r="M112" i="12"/>
  <c r="P112" i="12" s="1"/>
  <c r="M111" i="12"/>
  <c r="P111" i="12" s="1"/>
  <c r="M110" i="12"/>
  <c r="P110" i="12" s="1"/>
  <c r="M109" i="12"/>
  <c r="P109" i="12" s="1"/>
  <c r="M108" i="12"/>
  <c r="P108" i="12" s="1"/>
  <c r="M107" i="12"/>
  <c r="P107" i="12" s="1"/>
  <c r="M106" i="12"/>
  <c r="P106" i="12" s="1"/>
  <c r="M105" i="12"/>
  <c r="P105" i="12" s="1"/>
  <c r="M104" i="12"/>
  <c r="P104" i="12" s="1"/>
  <c r="M103" i="12"/>
  <c r="P103" i="12" s="1"/>
  <c r="M102" i="12"/>
  <c r="P102" i="12" s="1"/>
  <c r="M101" i="12"/>
  <c r="P101" i="12" s="1"/>
  <c r="M100" i="12"/>
  <c r="P100" i="12" s="1"/>
  <c r="M99" i="12"/>
  <c r="P99" i="12" s="1"/>
  <c r="M98" i="12"/>
  <c r="P98" i="12" s="1"/>
  <c r="M97" i="12"/>
  <c r="P97" i="12" s="1"/>
  <c r="M96" i="12"/>
  <c r="P96" i="12" s="1"/>
  <c r="M95" i="12"/>
  <c r="P95" i="12" s="1"/>
  <c r="M94" i="12"/>
  <c r="P94" i="12" s="1"/>
  <c r="M93" i="12"/>
  <c r="P93" i="12" s="1"/>
  <c r="M92" i="12"/>
  <c r="P92" i="12" s="1"/>
  <c r="M91" i="12"/>
  <c r="P91" i="12" s="1"/>
  <c r="M90" i="12"/>
  <c r="P90" i="12" s="1"/>
  <c r="M89" i="12"/>
  <c r="P89" i="12" s="1"/>
  <c r="M88" i="12"/>
  <c r="P88" i="12" s="1"/>
  <c r="M87" i="12"/>
  <c r="P87" i="12" s="1"/>
  <c r="M86" i="12"/>
  <c r="P86" i="12" s="1"/>
  <c r="M85" i="12"/>
  <c r="P85" i="12" s="1"/>
  <c r="M84" i="12"/>
  <c r="P84" i="12" s="1"/>
  <c r="M83" i="12"/>
  <c r="P83" i="12" s="1"/>
  <c r="M82" i="12"/>
  <c r="P82" i="12" s="1"/>
  <c r="M81" i="12"/>
  <c r="P81" i="12" s="1"/>
  <c r="M80" i="12"/>
  <c r="P80" i="12" s="1"/>
  <c r="M79" i="12"/>
  <c r="P79" i="12" s="1"/>
  <c r="M78" i="12"/>
  <c r="P78" i="12" s="1"/>
  <c r="M77" i="12"/>
  <c r="P77" i="12" s="1"/>
  <c r="M76" i="12"/>
  <c r="P76" i="12" s="1"/>
  <c r="M75" i="12"/>
  <c r="P75" i="12" s="1"/>
  <c r="M74" i="12"/>
  <c r="P74" i="12" s="1"/>
  <c r="M73" i="12"/>
  <c r="P73" i="12" s="1"/>
  <c r="M72" i="12"/>
  <c r="P72" i="12" s="1"/>
  <c r="M71" i="12"/>
  <c r="P71" i="12" s="1"/>
  <c r="M70" i="12"/>
  <c r="P70" i="12" s="1"/>
  <c r="M69" i="12"/>
  <c r="P69" i="12" s="1"/>
  <c r="M68" i="12"/>
  <c r="P68" i="12" s="1"/>
  <c r="M67" i="12"/>
  <c r="P67" i="12" s="1"/>
  <c r="M66" i="12"/>
  <c r="P66" i="12" s="1"/>
  <c r="M65" i="12"/>
  <c r="P65" i="12" s="1"/>
  <c r="M64" i="12"/>
  <c r="P64" i="12" s="1"/>
  <c r="M63" i="12"/>
  <c r="P63" i="12" s="1"/>
  <c r="M62" i="12"/>
  <c r="P62" i="12" s="1"/>
  <c r="M61" i="12"/>
  <c r="P61" i="12" s="1"/>
  <c r="M60" i="12"/>
  <c r="P60" i="12" s="1"/>
  <c r="M59" i="12"/>
  <c r="P59" i="12" s="1"/>
  <c r="M58" i="12"/>
  <c r="P58" i="12" s="1"/>
  <c r="M57" i="12"/>
  <c r="P57" i="12" s="1"/>
  <c r="M56" i="12"/>
  <c r="P56" i="12" s="1"/>
  <c r="M55" i="12"/>
  <c r="P55" i="12" s="1"/>
  <c r="M54" i="12"/>
  <c r="P54" i="12" s="1"/>
  <c r="M53" i="12"/>
  <c r="P53" i="12" s="1"/>
  <c r="M52" i="12"/>
  <c r="P52" i="12" s="1"/>
  <c r="M51" i="12"/>
  <c r="P51" i="12" s="1"/>
  <c r="M50" i="12"/>
  <c r="P50" i="12" s="1"/>
  <c r="M49" i="12"/>
  <c r="P49" i="12" s="1"/>
  <c r="M48" i="12"/>
  <c r="P48" i="12" s="1"/>
  <c r="M47" i="12"/>
  <c r="P47" i="12" s="1"/>
  <c r="M46" i="12"/>
  <c r="P46" i="12" s="1"/>
  <c r="M45" i="12"/>
  <c r="P45" i="12" s="1"/>
  <c r="M44" i="12"/>
  <c r="P44" i="12" s="1"/>
  <c r="M43" i="12"/>
  <c r="P43" i="12" s="1"/>
  <c r="M42" i="12"/>
  <c r="P42" i="12" s="1"/>
  <c r="M41" i="12"/>
  <c r="P41" i="12" s="1"/>
  <c r="M40" i="12"/>
  <c r="P40" i="12" s="1"/>
  <c r="M39" i="12"/>
  <c r="P39" i="12" s="1"/>
  <c r="M38" i="12"/>
  <c r="P38" i="12" s="1"/>
  <c r="M37" i="12"/>
  <c r="P37" i="12" s="1"/>
  <c r="M36" i="12"/>
  <c r="P36" i="12" s="1"/>
  <c r="M35" i="12"/>
  <c r="P35" i="12" s="1"/>
  <c r="M34" i="12"/>
  <c r="P34" i="12" s="1"/>
  <c r="M33" i="12"/>
  <c r="P33" i="12" s="1"/>
  <c r="M32" i="12"/>
  <c r="P32" i="12" s="1"/>
  <c r="M31" i="12"/>
  <c r="P31" i="12" s="1"/>
  <c r="M30" i="12"/>
  <c r="P30" i="12" s="1"/>
  <c r="M29" i="12"/>
  <c r="P29" i="12" s="1"/>
  <c r="M28" i="12"/>
  <c r="P28" i="12" s="1"/>
  <c r="M27" i="12"/>
  <c r="P27" i="12" s="1"/>
  <c r="M26" i="12"/>
  <c r="P26" i="12" s="1"/>
  <c r="F33" i="21" s="1"/>
  <c r="M25" i="12"/>
  <c r="P25" i="12" s="1"/>
  <c r="M24" i="12"/>
  <c r="P24" i="12" s="1"/>
  <c r="M23" i="12"/>
  <c r="P23" i="12" s="1"/>
  <c r="M22" i="12"/>
  <c r="P22" i="12" s="1"/>
  <c r="M21" i="12"/>
  <c r="M20" i="12"/>
  <c r="M19" i="12"/>
  <c r="P14" i="12"/>
  <c r="O15" i="12"/>
  <c r="K15" i="12"/>
  <c r="J15" i="12"/>
  <c r="F31" i="21" l="1"/>
  <c r="M11" i="12"/>
  <c r="F23" i="21"/>
  <c r="P20" i="12"/>
  <c r="M12" i="12"/>
  <c r="P21" i="12"/>
  <c r="F32" i="21" s="1"/>
  <c r="L13" i="12"/>
  <c r="L15" i="12" s="1"/>
  <c r="N17" i="13"/>
  <c r="F11" i="2"/>
  <c r="P19" i="12"/>
  <c r="F20" i="21" s="1"/>
  <c r="F22" i="21" l="1"/>
  <c r="E22" i="21" s="1"/>
  <c r="E23" i="21"/>
  <c r="F13" i="21"/>
  <c r="M13" i="12"/>
  <c r="M15" i="12" s="1"/>
  <c r="F21" i="21"/>
  <c r="P12" i="12"/>
  <c r="C8" i="2" s="1"/>
  <c r="F30" i="21"/>
  <c r="P11" i="12"/>
  <c r="B8" i="2" s="1"/>
  <c r="F14" i="2"/>
  <c r="E30" i="21" l="1"/>
  <c r="E33" i="21"/>
  <c r="E31" i="21"/>
  <c r="E20" i="21"/>
  <c r="E21" i="21"/>
  <c r="E32" i="21"/>
  <c r="F11" i="21"/>
  <c r="F10" i="21"/>
  <c r="L8" i="2"/>
  <c r="I8" i="2"/>
  <c r="K8" i="2"/>
  <c r="H8" i="2"/>
  <c r="F24" i="21"/>
  <c r="B16" i="2"/>
  <c r="H16" i="2" s="1"/>
  <c r="F34" i="21"/>
  <c r="G8" i="2"/>
  <c r="G16" i="2" s="1"/>
  <c r="C16" i="2"/>
  <c r="I16" i="2" s="1"/>
  <c r="P13" i="12"/>
  <c r="N1" i="12"/>
  <c r="F9" i="2"/>
  <c r="F13" i="2"/>
  <c r="F15" i="2"/>
  <c r="F12" i="2"/>
  <c r="F10" i="2"/>
  <c r="E13" i="21" l="1"/>
  <c r="A45" i="21" s="1"/>
  <c r="E11" i="21"/>
  <c r="A43" i="21" s="1"/>
  <c r="E2" i="2"/>
  <c r="E25" i="21"/>
  <c r="E35" i="21"/>
  <c r="F38" i="21"/>
  <c r="F12" i="21"/>
  <c r="E10" i="21" s="1"/>
  <c r="F36" i="21"/>
  <c r="F28" i="21"/>
  <c r="F26" i="21"/>
  <c r="P15" i="12"/>
  <c r="F8" i="2"/>
  <c r="F16" i="2" s="1"/>
  <c r="E12" i="21" l="1"/>
  <c r="A44" i="21" s="1"/>
  <c r="E34" i="21"/>
  <c r="E36" i="21" s="1"/>
  <c r="E24" i="21"/>
  <c r="E26" i="21" s="1"/>
  <c r="F14" i="21"/>
  <c r="A47" i="21" s="1"/>
  <c r="A46" i="21" l="1"/>
  <c r="A42" i="21"/>
  <c r="F18" i="21"/>
  <c r="F16" i="21"/>
  <c r="E14" i="21" l="1"/>
</calcChain>
</file>

<file path=xl/sharedStrings.xml><?xml version="1.0" encoding="utf-8"?>
<sst xmlns="http://schemas.openxmlformats.org/spreadsheetml/2006/main" count="443" uniqueCount="130">
  <si>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</si>
  <si>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</si>
  <si>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</si>
  <si>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</si>
  <si>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</si>
  <si>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</si>
  <si>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</si>
  <si>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</si>
  <si>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</si>
  <si>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</si>
  <si>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</si>
  <si>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</si>
  <si>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</si>
  <si>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</si>
  <si>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</si>
  <si>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</si>
  <si>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</si>
  <si>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</si>
  <si>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</si>
  <si>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</si>
  <si>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</si>
  <si>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</si>
  <si>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</si>
  <si>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</si>
  <si>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</si>
  <si>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</si>
  <si>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</si>
  <si>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</si>
  <si>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</si>
  <si>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</si>
  <si>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</si>
  <si>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</si>
  <si>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</si>
  <si>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</si>
  <si>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</si>
  <si>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</si>
  <si>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</si>
  <si>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</si>
  <si>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</si>
  <si>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</si>
  <si>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</si>
  <si>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</si>
  <si>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</si>
  <si>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</si>
  <si>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</si>
  <si>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</si>
  <si>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</si>
  <si>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</si>
  <si>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</si>
  <si>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</si>
  <si>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</si>
  <si>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</si>
  <si>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</si>
  <si>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2</t>
  </si>
  <si>
    <t>Tabuľka č. 3</t>
  </si>
  <si>
    <t>Miesto realizácie</t>
  </si>
  <si>
    <t>menej rozvinuté regióny</t>
  </si>
  <si>
    <t>1. Oprávnené výdavky spolu (1= 1a + 1b)</t>
  </si>
  <si>
    <t>ostatné regióny (Bratislavský kraj)</t>
  </si>
  <si>
    <t>2. Výška žiadaného finančného príspevku CELKOM</t>
  </si>
  <si>
    <t>Por. číslo</t>
  </si>
  <si>
    <t>Rozdelenie oprávnených výdavkov</t>
  </si>
  <si>
    <t>% z oprávnených výdavkov</t>
  </si>
  <si>
    <t>Rozpočet v EUR</t>
  </si>
  <si>
    <t>1.</t>
  </si>
  <si>
    <t>2.</t>
  </si>
  <si>
    <t>3.</t>
  </si>
  <si>
    <t>4.</t>
  </si>
  <si>
    <t>x</t>
  </si>
  <si>
    <t>5.</t>
  </si>
  <si>
    <t>6.</t>
  </si>
  <si>
    <t>7.</t>
  </si>
  <si>
    <t>2a. Výška žiadaného finančného príspevku – MENEJ  ROZVINUTÉ REGIÓNY</t>
  </si>
  <si>
    <t>Oprávnené výdavky</t>
  </si>
  <si>
    <t>2b. Výška žiadaného finančného príspevku – OSTATNÉ REGIÓNY</t>
  </si>
  <si>
    <t>POŽADOVANÁ VÝŠKA FINANČNÉHO PRÍSPEVKU</t>
  </si>
  <si>
    <t>1a. Oprávnené výdavky - menej rozvinuté regióny</t>
  </si>
  <si>
    <t>1b. Oprávnené výdavky - ostatné regióny (Bratislavský kraj)</t>
  </si>
  <si>
    <t>ostatné regióny</t>
  </si>
  <si>
    <t>poplatky projektantom, inžinierom a konzultantom za projektovú dokumentáciu</t>
  </si>
  <si>
    <t>Oprávnené výdavky  (1=1A+1B)</t>
  </si>
  <si>
    <t>poplatky projektantom, inžinierom a konzultantom za stavebný dozor  (2=2A+2B)</t>
  </si>
  <si>
    <t>poplatky projektantom, inžinierom a konzultantom za projektovú dokumentáciu  (3=3A+3B)</t>
  </si>
  <si>
    <t>poplatky za poradenstvo v oblasti environmentálnej a ekonomickej udržateľnosti vrátane štúdií uskutočniteľnosti  (4=4A+4B)</t>
  </si>
  <si>
    <t>Celkové oprávnené výdavky na projekt (5=1+2+3+4)</t>
  </si>
  <si>
    <t>Požadovaná výška finančného príspevku z verejných zdrojov (6=6A+6B)</t>
  </si>
  <si>
    <t>Výška financovania z vlastných zdrojov (7=5-6)</t>
  </si>
  <si>
    <t>Ostatné výdavky na projekt nezahrnuté v bodoch 1, 2, 3 a 4 (neoprávnené výdavky) (8=8A+8B)</t>
  </si>
  <si>
    <t>8.</t>
  </si>
  <si>
    <t>9.</t>
  </si>
  <si>
    <t>1A.</t>
  </si>
  <si>
    <t>2A.</t>
  </si>
  <si>
    <t>3A.</t>
  </si>
  <si>
    <t>4A.</t>
  </si>
  <si>
    <t>5A.</t>
  </si>
  <si>
    <t>6A.</t>
  </si>
  <si>
    <t>7A.</t>
  </si>
  <si>
    <t>8A.</t>
  </si>
  <si>
    <t>9A.</t>
  </si>
  <si>
    <t>poplatky projektantom, inžinierom a konzultantom za stavebný dozor</t>
  </si>
  <si>
    <t>poplatky projektantom, inžinierom a konzultantom za projektovú dokumentáciu</t>
  </si>
  <si>
    <t>poplatky za poradenstvo v oblasti environmentálnej a ekonomickej udržateľnosti vrátane štúdií uskutočniteľnosti</t>
  </si>
  <si>
    <t>Celkové oprávnené výdavky na projekt (5A=1A+2A+3A+4A)</t>
  </si>
  <si>
    <t>Požadovaná výška finančného príspevku z verejných zdrojov</t>
  </si>
  <si>
    <t>Výška financovania z vlastných zdrojov (7A=5A-6A)</t>
  </si>
  <si>
    <t>Ostatné výdavky na projekt nezahrnuté v bodoch 1A, 2A, 3A a 4A (neoprávnené výdavky)</t>
  </si>
  <si>
    <t>Celkový objem výdavkov na projekt (9A=5A+8A)</t>
  </si>
  <si>
    <t>1B.</t>
  </si>
  <si>
    <t>3B.</t>
  </si>
  <si>
    <t>4B.</t>
  </si>
  <si>
    <t>5B.</t>
  </si>
  <si>
    <t>6B.</t>
  </si>
  <si>
    <t>7B.</t>
  </si>
  <si>
    <t>8B.</t>
  </si>
  <si>
    <t>9B.</t>
  </si>
  <si>
    <t>2B.</t>
  </si>
  <si>
    <t>Celkové oprávnené výdavky na projekt (5B=1B+2B+3B+4B)</t>
  </si>
  <si>
    <t>Výška financovania z vlastných zdrojov (7B=5B-6B)</t>
  </si>
  <si>
    <t>Ostatné výdavky na projekt nezahrnuté v bodoch 1B, 2B, 3B a 4B (neoprávnené výdavky)</t>
  </si>
  <si>
    <t>Celkový objem výdavkov na projekt (9B=5B+8B)</t>
  </si>
  <si>
    <t>Celkový objem výdavkov na projekt (9=5+8)</t>
  </si>
  <si>
    <t>poplatky projektantom, inžinierom a konzultantom za stavebný dozor</t>
  </si>
  <si>
    <t>poradenstvo v oblasti enviro. a ekon. udržateľnosti vr. štúdií uskutočniteľnosti</t>
  </si>
  <si>
    <t>Kontrola vyplnenia</t>
  </si>
  <si>
    <t>Tabuľka č. 6</t>
  </si>
  <si>
    <t>výdavky na stavebný dozor, projektový dokumentácia a poradenstvo v oblasti enviro. a ekon. udržateľnosti vr. štúdií uskutočniteľnosti</t>
  </si>
  <si>
    <t>Aktivita</t>
  </si>
  <si>
    <t>investície, ktoré súvisia s vytvorením, udržiavaním, obnovou a skvalitňovaním turisticky zaujímavých objektov, bodov a miest vrátane príslušnej infraštruktúry –  miestne kultúrne, historické, prírodné a iné objekty a zaujímavosti, zriadenie múzejných a galerijných zariadení a pod.</t>
  </si>
  <si>
    <t>investície do rekreačnej infraštruktúry, turistických informácií a informačných tabúľ v turistických lokalitách  na verejné využitie, budovanie drobných obslužných zariadení pre turistov, informačné body, smerové tabule, KIOSKy a pod.</t>
  </si>
  <si>
    <t>budovanie, rekonštrukcia náučných chodníkov, cykloturistických chodníkov, ich napojenie na náučné chodníky, budovanie doplnkovej infraštruktúry (odpočinkové miesta, prístrešky, stojany na bicykle a pod.), výstavba vyhliadkových veží, budovanie, údržba a obnova cykloturistického značenia na existujúcich cykloturistických trasách a 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</si>
</sst>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6" fillId="3" borderId="18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5" fillId="0" borderId="23" xfId="0" applyNumberFormat="1" applyFont="1" applyBorder="1" applyAlignment="1" applyProtection="1">
      <alignment vertical="center" wrapText="1"/>
      <protection locked="0"/>
    </xf>
    <xf numFmtId="4" fontId="5" fillId="0" borderId="19" xfId="0" applyNumberFormat="1" applyFont="1" applyBorder="1" applyAlignment="1" applyProtection="1">
      <alignment vertical="center" wrapText="1"/>
      <protection locked="0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" xfId="0" applyNumberFormat="1" applyFont="1" applyBorder="1" applyAlignment="1" applyProtection="1">
      <alignment vertical="center"/>
      <protection locked="0"/>
    </xf>
    <xf numFmtId="4" fontId="5" fillId="0" borderId="12" xfId="0" applyNumberFormat="1" applyFont="1" applyBorder="1" applyAlignment="1" applyProtection="1">
      <alignment vertical="center"/>
      <protection locked="0"/>
    </xf>
    <xf numFmtId="4" fontId="5" fillId="0" borderId="1" xfId="0" applyNumberFormat="1" applyFont="1" applyBorder="1" applyAlignment="1" applyProtection="1">
      <alignment vertical="center"/>
      <protection locked="0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4" fontId="6" fillId="0" borderId="20" xfId="0" applyNumberFormat="1" applyFont="1" applyBorder="1" applyAlignment="1" applyProtection="1">
      <alignment vertical="center"/>
      <protection hidden="1"/>
    </xf>
    <xf numFmtId="4" fontId="6" fillId="0" borderId="13" xfId="0" applyNumberFormat="1" applyFont="1" applyBorder="1" applyAlignment="1" applyProtection="1">
      <alignment vertical="center"/>
      <protection hidden="1"/>
    </xf>
    <xf numFmtId="0" fontId="7" fillId="4" borderId="27" xfId="0" applyFont="1" applyFill="1" applyBorder="1" applyAlignment="1">
      <alignment horizontal="center" vertical="center"/>
    </xf>
    <xf numFmtId="4" fontId="6" fillId="4" borderId="20" xfId="0" applyNumberFormat="1" applyFont="1" applyFill="1" applyBorder="1" applyAlignment="1" applyProtection="1">
      <alignment vertical="center"/>
      <protection hidden="1"/>
    </xf>
    <xf numFmtId="0" fontId="7" fillId="4" borderId="28" xfId="0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 applyProtection="1">
      <alignment vertical="center"/>
      <protection hidden="1"/>
    </xf>
    <xf numFmtId="4" fontId="6" fillId="4" borderId="13" xfId="0" applyNumberFormat="1" applyFont="1" applyFill="1" applyBorder="1" applyAlignment="1" applyProtection="1">
      <alignment vertical="center"/>
      <protection hidden="1"/>
    </xf>
    <xf numFmtId="0" fontId="7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6" fillId="2" borderId="32" xfId="0" applyNumberFormat="1" applyFont="1" applyFill="1" applyBorder="1" applyAlignment="1" applyProtection="1">
      <alignment vertical="center" wrapText="1"/>
      <protection hidden="1"/>
    </xf>
    <xf numFmtId="0" fontId="6" fillId="0" borderId="32" xfId="0" applyFont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>
      <alignment vertical="center"/>
    </xf>
    <xf numFmtId="0" fontId="7" fillId="8" borderId="3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/>
    </xf>
    <xf numFmtId="0" fontId="6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left" vertical="center"/>
    </xf>
    <xf numFmtId="4" fontId="6" fillId="0" borderId="4" xfId="0" applyNumberFormat="1" applyFont="1" applyBorder="1" applyAlignment="1" applyProtection="1">
      <alignment vertical="center"/>
      <protection locked="0"/>
    </xf>
    <xf numFmtId="0" fontId="6" fillId="2" borderId="36" xfId="0" applyFont="1" applyFill="1" applyBorder="1" applyAlignment="1">
      <alignment vertical="center"/>
    </xf>
    <xf numFmtId="0" fontId="6" fillId="2" borderId="45" xfId="0" applyFont="1" applyFill="1" applyBorder="1" applyAlignment="1">
      <alignment vertical="center"/>
    </xf>
    <xf numFmtId="0" fontId="6" fillId="2" borderId="46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2" borderId="47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2" borderId="4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7" borderId="1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 applyProtection="1">
      <alignment vertical="center"/>
      <protection hidden="1"/>
    </xf>
    <xf numFmtId="10" fontId="4" fillId="7" borderId="2" xfId="0" applyNumberFormat="1" applyFont="1" applyFill="1" applyBorder="1" applyAlignment="1" applyProtection="1">
      <alignment vertical="center"/>
      <protection hidden="1"/>
    </xf>
    <xf numFmtId="10" fontId="4" fillId="7" borderId="36" xfId="0" applyNumberFormat="1" applyFont="1" applyFill="1" applyBorder="1" applyAlignment="1" applyProtection="1">
      <alignment vertical="center"/>
      <protection hidden="1"/>
    </xf>
    <xf numFmtId="4" fontId="7" fillId="8" borderId="33" xfId="0" applyNumberFormat="1" applyFont="1" applyFill="1" applyBorder="1" applyAlignment="1" applyProtection="1">
      <alignment vertical="center"/>
      <protection hidden="1"/>
    </xf>
    <xf numFmtId="10" fontId="7" fillId="8" borderId="33" xfId="0" applyNumberFormat="1" applyFont="1" applyFill="1" applyBorder="1" applyAlignment="1" applyProtection="1">
      <alignment vertical="center"/>
      <protection hidden="1"/>
    </xf>
    <xf numFmtId="4" fontId="4" fillId="7" borderId="36" xfId="0" applyNumberFormat="1" applyFont="1" applyFill="1" applyBorder="1" applyAlignment="1" applyProtection="1">
      <alignment vertical="center"/>
      <protection hidden="1"/>
    </xf>
    <xf numFmtId="4" fontId="7" fillId="8" borderId="35" xfId="0" applyNumberFormat="1" applyFont="1" applyFill="1" applyBorder="1" applyAlignment="1" applyProtection="1">
      <alignment vertical="center"/>
      <protection hidden="1"/>
    </xf>
    <xf numFmtId="10" fontId="7" fillId="8" borderId="34" xfId="0" applyNumberFormat="1" applyFont="1" applyFill="1" applyBorder="1" applyAlignment="1" applyProtection="1">
      <alignment vertical="center"/>
      <protection hidden="1"/>
    </xf>
    <xf numFmtId="0" fontId="7" fillId="7" borderId="40" xfId="0" applyFont="1" applyFill="1" applyBorder="1" applyAlignment="1">
      <alignment horizontal="center" vertical="center"/>
    </xf>
    <xf numFmtId="4" fontId="4" fillId="7" borderId="19" xfId="0" applyNumberFormat="1" applyFont="1" applyFill="1" applyBorder="1" applyAlignment="1" applyProtection="1">
      <alignment vertical="center"/>
      <protection hidden="1"/>
    </xf>
    <xf numFmtId="4" fontId="4" fillId="0" borderId="19" xfId="0" applyNumberFormat="1" applyFont="1" applyFill="1" applyBorder="1" applyAlignment="1" applyProtection="1">
      <alignment vertical="center"/>
      <protection locked="0"/>
    </xf>
    <xf numFmtId="10" fontId="4" fillId="7" borderId="19" xfId="0" applyNumberFormat="1" applyFont="1" applyFill="1" applyBorder="1" applyAlignment="1" applyProtection="1">
      <alignment vertical="center"/>
      <protection hidden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10" fontId="4" fillId="7" borderId="22" xfId="0" applyNumberFormat="1" applyFont="1" applyFill="1" applyBorder="1" applyAlignment="1" applyProtection="1">
      <alignment vertical="center"/>
      <protection hidden="1"/>
    </xf>
    <xf numFmtId="10" fontId="4" fillId="7" borderId="20" xfId="0" applyNumberFormat="1" applyFont="1" applyFill="1" applyBorder="1" applyAlignment="1" applyProtection="1">
      <alignment vertical="center"/>
      <protection hidden="1"/>
    </xf>
    <xf numFmtId="10" fontId="4" fillId="7" borderId="37" xfId="0" applyNumberFormat="1" applyFont="1" applyFill="1" applyBorder="1" applyAlignment="1" applyProtection="1">
      <alignment vertical="center"/>
      <protection hidden="1"/>
    </xf>
    <xf numFmtId="4" fontId="6" fillId="2" borderId="23" xfId="0" applyNumberFormat="1" applyFont="1" applyFill="1" applyBorder="1" applyAlignment="1" applyProtection="1">
      <alignment vertical="center"/>
      <protection hidden="1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4" xfId="0" applyNumberFormat="1" applyFont="1" applyFill="1" applyBorder="1" applyAlignment="1" applyProtection="1">
      <alignment vertical="center"/>
      <protection hidden="1"/>
    </xf>
    <xf numFmtId="4" fontId="6" fillId="2" borderId="12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3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6" fillId="2" borderId="19" xfId="0" applyFont="1" applyFill="1" applyBorder="1" applyAlignment="1" applyProtection="1">
      <alignment vertical="center"/>
      <protection hidden="1"/>
    </xf>
    <xf numFmtId="0" fontId="6" fillId="2" borderId="2" xfId="0" applyFont="1" applyFill="1" applyBorder="1" applyAlignment="1" applyProtection="1">
      <alignment vertical="center"/>
      <protection hidden="1"/>
    </xf>
    <xf numFmtId="0" fontId="9" fillId="0" borderId="2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4" fontId="9" fillId="0" borderId="2" xfId="0" applyNumberFormat="1" applyFont="1" applyBorder="1" applyAlignment="1" applyProtection="1">
      <alignment horizontal="right" vertical="center" wrapText="1"/>
      <protection hidden="1"/>
    </xf>
    <xf numFmtId="4" fontId="9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9" fillId="0" borderId="4" xfId="0" applyNumberFormat="1" applyFont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8" borderId="35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 hidden="1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horizontal="center" vertical="center" wrapText="1"/>
      <protection hidden="1"/>
    </xf>
    <xf numFmtId="4" fontId="9" fillId="0" borderId="0" xfId="0" applyNumberFormat="1" applyFont="1" applyBorder="1" applyAlignment="1" applyProtection="1">
      <alignment horizontal="right" vertical="center" wrapText="1"/>
      <protection hidden="1"/>
    </xf>
    <xf numFmtId="0" fontId="3" fillId="0" borderId="2" xfId="0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0" xfId="0" applyFont="1"/>
    <xf numFmtId="0" fontId="7" fillId="0" borderId="0" xfId="0" applyFont="1" applyFill="1"/>
    <xf numFmtId="4" fontId="0" fillId="0" borderId="0" xfId="0" applyNumberFormat="1"/>
    <xf numFmtId="4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1" fillId="0" borderId="2" xfId="0" applyFont="1" applyBorder="1"/>
    <xf numFmtId="4" fontId="1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38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39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4" fillId="5" borderId="2" xfId="0" applyFont="1" applyFill="1" applyBorder="1" applyAlignment="1" applyProtection="1">
      <alignment horizontal="left" vertical="center"/>
      <protection locked="0"/>
    </xf>
    <xf numFmtId="0" fontId="6" fillId="3" borderId="4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8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0" fontId="7" fillId="8" borderId="35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8" fillId="1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11" borderId="0" xfId="0" applyFont="1" applyFill="1" applyAlignment="1" applyProtection="1">
      <alignment horizontal="center" vertical="center"/>
      <protection locked="0"/>
    </xf>
  </cellXfs>
  <cellStyles count="1">
    <cellStyle name="Normálna" xfId="0" builtinId="0"/>
  </cellStyles>
  <dxfs count="5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H$2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</xdr:col>
          <xdr:colOff>0</xdr:colOff>
          <xdr:row>6</xdr:row>
          <xdr:rowOff>0</xdr:rowOff>
        </xdr:to>
        <xdr:sp macro="" textlink="">
          <xdr:nvSpPr>
            <xdr:cNvPr id="11269" name="Group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</xdr:row>
          <xdr:rowOff>152400</xdr:rowOff>
        </xdr:from>
        <xdr:to>
          <xdr:col>1</xdr:col>
          <xdr:colOff>466725</xdr:colOff>
          <xdr:row>3</xdr:row>
          <xdr:rowOff>371475</xdr:rowOff>
        </xdr:to>
        <xdr:sp macro="" textlink="">
          <xdr:nvSpPr>
            <xdr:cNvPr id="11270" name="Option Button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</xdr:row>
          <xdr:rowOff>152400</xdr:rowOff>
        </xdr:from>
        <xdr:to>
          <xdr:col>1</xdr:col>
          <xdr:colOff>466725</xdr:colOff>
          <xdr:row>4</xdr:row>
          <xdr:rowOff>371475</xdr:rowOff>
        </xdr:to>
        <xdr:sp macro="" textlink="">
          <xdr:nvSpPr>
            <xdr:cNvPr id="11271" name="Option Button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</xdr:row>
          <xdr:rowOff>171450</xdr:rowOff>
        </xdr:from>
        <xdr:to>
          <xdr:col>1</xdr:col>
          <xdr:colOff>466725</xdr:colOff>
          <xdr:row>5</xdr:row>
          <xdr:rowOff>390525</xdr:rowOff>
        </xdr:to>
        <xdr:sp macro="" textlink="">
          <xdr:nvSpPr>
            <xdr:cNvPr id="11272" name="Option Button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4" workbookViewId="0">
      <selection activeCell="I19" sqref="I19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45</v>
      </c>
      <c r="N1" s="133" t="str">
        <f>IF(P11+P12&lt;&gt;SUM(P19:P129),"nekorektne zadané údaje","")</f>
        <v/>
      </c>
      <c r="O1" s="13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2"/>
      <c r="K3" s="152"/>
      <c r="N3" s="50" t="s">
        <v>44</v>
      </c>
      <c r="O3" s="152"/>
      <c r="P3" s="152"/>
      <c r="R3" s="47" t="s">
        <v>78</v>
      </c>
    </row>
    <row r="4" spans="1:18" ht="15" customHeight="1" x14ac:dyDescent="0.2">
      <c r="A4" s="23"/>
      <c r="I4" s="50" t="s">
        <v>41</v>
      </c>
      <c r="J4" s="152"/>
      <c r="K4" s="152"/>
      <c r="N4" s="50" t="s">
        <v>41</v>
      </c>
      <c r="O4" s="152"/>
      <c r="P4" s="152"/>
    </row>
    <row r="5" spans="1:18" ht="15" customHeight="1" x14ac:dyDescent="0.2">
      <c r="A5" s="23"/>
      <c r="I5" s="50" t="s">
        <v>42</v>
      </c>
      <c r="J5" s="152"/>
      <c r="K5" s="152"/>
      <c r="N5" s="50" t="s">
        <v>42</v>
      </c>
      <c r="O5" s="152"/>
      <c r="P5" s="152"/>
      <c r="R5" s="125" t="s">
        <v>121</v>
      </c>
    </row>
    <row r="6" spans="1:18" ht="15" customHeight="1" x14ac:dyDescent="0.2">
      <c r="A6" s="23"/>
      <c r="I6" s="50" t="s">
        <v>43</v>
      </c>
      <c r="J6" s="152"/>
      <c r="K6" s="152"/>
      <c r="N6" s="50" t="s">
        <v>43</v>
      </c>
      <c r="O6" s="152"/>
      <c r="P6" s="152"/>
      <c r="R6" s="125" t="s">
        <v>79</v>
      </c>
    </row>
    <row r="7" spans="1:18" ht="12.75" x14ac:dyDescent="0.2">
      <c r="A7" s="23"/>
      <c r="R7" s="125" t="s">
        <v>122</v>
      </c>
    </row>
    <row r="8" spans="1:18" ht="12.75" thickBot="1" x14ac:dyDescent="0.25"/>
    <row r="9" spans="1:18" ht="20.100000000000001" customHeight="1" x14ac:dyDescent="0.2">
      <c r="A9" s="140" t="s">
        <v>1</v>
      </c>
      <c r="B9" s="141"/>
      <c r="C9" s="142"/>
      <c r="D9" s="57"/>
      <c r="E9" s="107"/>
      <c r="F9" s="146">
        <v>2016</v>
      </c>
      <c r="G9" s="147"/>
      <c r="H9" s="147"/>
      <c r="I9" s="147"/>
      <c r="J9" s="147"/>
      <c r="K9" s="147"/>
      <c r="L9" s="147"/>
      <c r="M9" s="147"/>
      <c r="N9" s="147"/>
      <c r="O9" s="147"/>
      <c r="P9" s="148"/>
    </row>
    <row r="10" spans="1:18" ht="20.100000000000001" customHeight="1" thickBot="1" x14ac:dyDescent="0.25">
      <c r="A10" s="143"/>
      <c r="B10" s="144"/>
      <c r="C10" s="145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55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2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2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11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3" t="s">
        <v>55</v>
      </c>
      <c r="E17" s="153" t="s">
        <v>125</v>
      </c>
      <c r="F17" s="146">
        <v>2016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ht="24.95" customHeight="1" thickBot="1" x14ac:dyDescent="0.25">
      <c r="A18" s="6" t="s">
        <v>19</v>
      </c>
      <c r="B18" s="7"/>
      <c r="C18" s="18"/>
      <c r="D18" s="154"/>
      <c r="E18" s="154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9"/>
      <c r="B19" s="150"/>
      <c r="C19" s="151"/>
      <c r="D19" s="69"/>
      <c r="E19" s="115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7"/>
      <c r="B20" s="138"/>
      <c r="C20" s="139"/>
      <c r="D20" s="70"/>
      <c r="E20" s="110"/>
      <c r="F20" s="31"/>
      <c r="G20" s="32"/>
      <c r="H20" s="25">
        <f t="shared" ref="H20:H82" si="1">ROUNDDOWN(F20*G20,2)</f>
        <v>0</v>
      </c>
      <c r="I20" s="32"/>
      <c r="J20" s="32"/>
      <c r="K20" s="32"/>
      <c r="L20" s="32"/>
      <c r="M20" s="27">
        <f t="shared" ref="M20:M82" si="2">SUM(I20:L20)</f>
        <v>0</v>
      </c>
      <c r="N20" s="26" t="str">
        <f t="shared" ref="N20:N82" si="3">IF(ROUNDDOWN(F20*G20,2)-ROUNDDOWN(SUM(I20:L20),2)=0,"","zlý súčet")</f>
        <v/>
      </c>
      <c r="O20" s="36"/>
      <c r="P20" s="39">
        <f t="shared" ref="P20:P82" si="4">M20-O20</f>
        <v>0</v>
      </c>
    </row>
    <row r="21" spans="1:16" s="2" customFormat="1" ht="24.95" customHeight="1" x14ac:dyDescent="0.2">
      <c r="A21" s="137"/>
      <c r="B21" s="138"/>
      <c r="C21" s="139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7"/>
      <c r="B22" s="138"/>
      <c r="C22" s="139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7"/>
      <c r="B23" s="138"/>
      <c r="C23" s="139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7"/>
      <c r="B24" s="138"/>
      <c r="C24" s="139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7"/>
      <c r="B25" s="138"/>
      <c r="C25" s="139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7"/>
      <c r="B26" s="138"/>
      <c r="C26" s="139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7"/>
      <c r="B27" s="138"/>
      <c r="C27" s="139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7"/>
      <c r="B28" s="138"/>
      <c r="C28" s="139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7"/>
      <c r="B29" s="138"/>
      <c r="C29" s="139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7"/>
      <c r="B30" s="138"/>
      <c r="C30" s="139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7"/>
      <c r="B31" s="138"/>
      <c r="C31" s="139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7"/>
      <c r="B32" s="138"/>
      <c r="C32" s="139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7"/>
      <c r="B33" s="138"/>
      <c r="C33" s="139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7"/>
      <c r="B34" s="138"/>
      <c r="C34" s="139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7"/>
      <c r="B35" s="138"/>
      <c r="C35" s="139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7"/>
      <c r="B36" s="138"/>
      <c r="C36" s="139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7"/>
      <c r="B37" s="138"/>
      <c r="C37" s="139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7"/>
      <c r="B38" s="138"/>
      <c r="C38" s="139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7"/>
      <c r="B39" s="138"/>
      <c r="C39" s="139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7"/>
      <c r="B40" s="138"/>
      <c r="C40" s="139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7"/>
      <c r="B41" s="138"/>
      <c r="C41" s="139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7"/>
      <c r="B42" s="138"/>
      <c r="C42" s="139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7"/>
      <c r="B43" s="138"/>
      <c r="C43" s="139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7"/>
      <c r="B44" s="138"/>
      <c r="C44" s="139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7"/>
      <c r="B45" s="138"/>
      <c r="C45" s="139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7"/>
      <c r="B46" s="138"/>
      <c r="C46" s="139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7"/>
      <c r="B47" s="138"/>
      <c r="C47" s="139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7"/>
      <c r="B48" s="138"/>
      <c r="C48" s="139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7"/>
      <c r="B49" s="138"/>
      <c r="C49" s="139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7"/>
      <c r="B50" s="138"/>
      <c r="C50" s="139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7"/>
      <c r="B51" s="138"/>
      <c r="C51" s="139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7"/>
      <c r="B52" s="138"/>
      <c r="C52" s="139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7"/>
      <c r="B53" s="138"/>
      <c r="C53" s="139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7"/>
      <c r="B54" s="138"/>
      <c r="C54" s="139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7"/>
      <c r="B55" s="138"/>
      <c r="C55" s="139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7"/>
      <c r="B56" s="138"/>
      <c r="C56" s="139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7"/>
      <c r="B57" s="138"/>
      <c r="C57" s="139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7"/>
      <c r="B58" s="138"/>
      <c r="C58" s="139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7"/>
      <c r="B59" s="138"/>
      <c r="C59" s="139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7"/>
      <c r="B60" s="138"/>
      <c r="C60" s="139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7"/>
      <c r="B61" s="138"/>
      <c r="C61" s="139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7"/>
      <c r="B62" s="138"/>
      <c r="C62" s="139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7"/>
      <c r="B63" s="138"/>
      <c r="C63" s="139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7"/>
      <c r="B64" s="138"/>
      <c r="C64" s="139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7"/>
      <c r="B65" s="138"/>
      <c r="C65" s="139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7"/>
      <c r="B66" s="138"/>
      <c r="C66" s="139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7"/>
      <c r="B67" s="138"/>
      <c r="C67" s="139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7"/>
      <c r="B68" s="138"/>
      <c r="C68" s="139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7"/>
      <c r="B69" s="138"/>
      <c r="C69" s="139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7"/>
      <c r="B70" s="138"/>
      <c r="C70" s="139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7"/>
      <c r="B71" s="138"/>
      <c r="C71" s="139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7"/>
      <c r="B72" s="138"/>
      <c r="C72" s="139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7"/>
      <c r="B73" s="138"/>
      <c r="C73" s="139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7"/>
      <c r="B74" s="138"/>
      <c r="C74" s="139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7"/>
      <c r="B75" s="138"/>
      <c r="C75" s="139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7"/>
      <c r="B76" s="138"/>
      <c r="C76" s="139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7"/>
      <c r="B77" s="138"/>
      <c r="C77" s="139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7"/>
      <c r="B78" s="138"/>
      <c r="C78" s="139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7"/>
      <c r="B79" s="138"/>
      <c r="C79" s="139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7"/>
      <c r="B80" s="138"/>
      <c r="C80" s="139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7"/>
      <c r="B81" s="138"/>
      <c r="C81" s="139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7"/>
      <c r="B82" s="138"/>
      <c r="C82" s="139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7"/>
      <c r="B83" s="138"/>
      <c r="C83" s="139"/>
      <c r="D83" s="70"/>
      <c r="E83" s="110"/>
      <c r="F83" s="31"/>
      <c r="G83" s="32"/>
      <c r="H83" s="25">
        <f t="shared" ref="H83:H129" si="5">ROUNDDOWN(F83*G83,2)</f>
        <v>0</v>
      </c>
      <c r="I83" s="32"/>
      <c r="J83" s="32"/>
      <c r="K83" s="32"/>
      <c r="L83" s="32"/>
      <c r="M83" s="27">
        <f t="shared" ref="M83:M129" si="6">SUM(I83:L83)</f>
        <v>0</v>
      </c>
      <c r="N83" s="26" t="str">
        <f t="shared" ref="N83:N129" si="7">IF(ROUNDDOWN(F83*G83,2)-ROUNDDOWN(SUM(I83:L83),2)=0,"","zlý súčet")</f>
        <v/>
      </c>
      <c r="O83" s="36"/>
      <c r="P83" s="39">
        <f t="shared" ref="P83:P129" si="8">M83-O83</f>
        <v>0</v>
      </c>
    </row>
    <row r="84" spans="1:16" ht="24.95" customHeight="1" x14ac:dyDescent="0.2">
      <c r="A84" s="137"/>
      <c r="B84" s="138"/>
      <c r="C84" s="139"/>
      <c r="D84" s="70"/>
      <c r="E84" s="110"/>
      <c r="F84" s="31"/>
      <c r="G84" s="32"/>
      <c r="H84" s="25">
        <f t="shared" si="5"/>
        <v>0</v>
      </c>
      <c r="I84" s="32"/>
      <c r="J84" s="32"/>
      <c r="K84" s="32"/>
      <c r="L84" s="32"/>
      <c r="M84" s="27">
        <f t="shared" si="6"/>
        <v>0</v>
      </c>
      <c r="N84" s="26" t="str">
        <f t="shared" si="7"/>
        <v/>
      </c>
      <c r="O84" s="36"/>
      <c r="P84" s="39">
        <f t="shared" si="8"/>
        <v>0</v>
      </c>
    </row>
    <row r="85" spans="1:16" ht="24.95" customHeight="1" x14ac:dyDescent="0.2">
      <c r="A85" s="137"/>
      <c r="B85" s="138"/>
      <c r="C85" s="139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7"/>
      <c r="B86" s="138"/>
      <c r="C86" s="139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7"/>
      <c r="B87" s="138"/>
      <c r="C87" s="139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7"/>
      <c r="B88" s="138"/>
      <c r="C88" s="139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7"/>
      <c r="B89" s="138"/>
      <c r="C89" s="139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7"/>
      <c r="B90" s="138"/>
      <c r="C90" s="139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7"/>
      <c r="B91" s="138"/>
      <c r="C91" s="139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7"/>
      <c r="B92" s="138"/>
      <c r="C92" s="139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7"/>
      <c r="B93" s="138"/>
      <c r="C93" s="139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7"/>
      <c r="B94" s="138"/>
      <c r="C94" s="139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7"/>
      <c r="B95" s="138"/>
      <c r="C95" s="139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7"/>
      <c r="B96" s="138"/>
      <c r="C96" s="139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7"/>
      <c r="B97" s="138"/>
      <c r="C97" s="139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7"/>
      <c r="B98" s="138"/>
      <c r="C98" s="139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7"/>
      <c r="B99" s="138"/>
      <c r="C99" s="139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7"/>
      <c r="B100" s="138"/>
      <c r="C100" s="139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7"/>
      <c r="B101" s="138"/>
      <c r="C101" s="139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7"/>
      <c r="B102" s="138"/>
      <c r="C102" s="139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7"/>
      <c r="B103" s="138"/>
      <c r="C103" s="139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7"/>
      <c r="B104" s="138"/>
      <c r="C104" s="139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7"/>
      <c r="B105" s="138"/>
      <c r="C105" s="139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7"/>
      <c r="B106" s="138"/>
      <c r="C106" s="139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7"/>
      <c r="B107" s="138"/>
      <c r="C107" s="139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7"/>
      <c r="B108" s="138"/>
      <c r="C108" s="139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7"/>
      <c r="B109" s="138"/>
      <c r="C109" s="139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7"/>
      <c r="B110" s="138"/>
      <c r="C110" s="139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7"/>
      <c r="B111" s="138"/>
      <c r="C111" s="139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7"/>
      <c r="B112" s="138"/>
      <c r="C112" s="139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7"/>
      <c r="B113" s="138"/>
      <c r="C113" s="139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7"/>
      <c r="B114" s="138"/>
      <c r="C114" s="139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7"/>
      <c r="B115" s="138"/>
      <c r="C115" s="139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7"/>
      <c r="B116" s="138"/>
      <c r="C116" s="139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7"/>
      <c r="B117" s="138"/>
      <c r="C117" s="139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7"/>
      <c r="B118" s="138"/>
      <c r="C118" s="139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7"/>
      <c r="B119" s="138"/>
      <c r="C119" s="139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7"/>
      <c r="B120" s="138"/>
      <c r="C120" s="139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7"/>
      <c r="B121" s="138"/>
      <c r="C121" s="139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7"/>
      <c r="B122" s="138"/>
      <c r="C122" s="139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7"/>
      <c r="B123" s="138"/>
      <c r="C123" s="139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7"/>
      <c r="B124" s="138"/>
      <c r="C124" s="139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7"/>
      <c r="B125" s="138"/>
      <c r="C125" s="139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7"/>
      <c r="B126" s="138"/>
      <c r="C126" s="139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7"/>
      <c r="B127" s="138"/>
      <c r="C127" s="139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7"/>
      <c r="B128" s="138"/>
      <c r="C128" s="139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4"/>
      <c r="B129" s="135"/>
      <c r="C129" s="136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KSMUh5Ihge9afZGyqVe0BxJHZNYVHQU93LJ9ju+Qisz9+FNvACHw4K9TDdea2zoZie0yLKSQDXLFq8MILraqRw==" saltValue="/9/5I0EONU2ZSD3NlCZApg==" spinCount="100000" sheet="1" objects="1" scenarios="1"/>
  <mergeCells count="125">
    <mergeCell ref="A9:C10"/>
    <mergeCell ref="F9:P9"/>
    <mergeCell ref="F17:P17"/>
    <mergeCell ref="A19:C19"/>
    <mergeCell ref="A20:C20"/>
    <mergeCell ref="A21:C21"/>
    <mergeCell ref="O3:P3"/>
    <mergeCell ref="O4:P4"/>
    <mergeCell ref="O5:P5"/>
    <mergeCell ref="O6:P6"/>
    <mergeCell ref="J3:K3"/>
    <mergeCell ref="J4:K4"/>
    <mergeCell ref="J5:K5"/>
    <mergeCell ref="J6:K6"/>
    <mergeCell ref="D17:D18"/>
    <mergeCell ref="E17:E18"/>
    <mergeCell ref="A27:C2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26:C26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N1:O1"/>
    <mergeCell ref="A129:C129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</mergeCells>
  <conditionalFormatting sqref="N19:N129">
    <cfRule type="cellIs" dxfId="52" priority="4" operator="equal">
      <formula>"zlý súčet"</formula>
    </cfRule>
  </conditionalFormatting>
  <conditionalFormatting sqref="N1">
    <cfRule type="cellIs" dxfId="51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$R$4:$R$7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0" fitToHeight="6" orientation="landscape" verticalDpi="4294967293" r:id="rId1"/>
  <ignoredErrors>
    <ignoredError sqref="M14 P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20" zoomScaleNormal="120" workbookViewId="0">
      <selection activeCell="B17" sqref="B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3" t="s">
        <v>54</v>
      </c>
    </row>
    <row r="2" spans="1:14" x14ac:dyDescent="0.2">
      <c r="A2" s="23" t="s">
        <v>40</v>
      </c>
    </row>
    <row r="6" spans="1:14" ht="12.75" thickBot="1" x14ac:dyDescent="0.25"/>
    <row r="7" spans="1:14" ht="24.95" customHeight="1" x14ac:dyDescent="0.2">
      <c r="A7" s="162" t="s">
        <v>21</v>
      </c>
      <c r="B7" s="161" t="s">
        <v>26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4" t="s">
        <v>39</v>
      </c>
    </row>
    <row r="8" spans="1:14" ht="24.95" customHeight="1" thickBot="1" x14ac:dyDescent="0.25">
      <c r="A8" s="163"/>
      <c r="B8" s="46" t="s">
        <v>27</v>
      </c>
      <c r="C8" s="46" t="s">
        <v>28</v>
      </c>
      <c r="D8" s="46" t="s">
        <v>29</v>
      </c>
      <c r="E8" s="46" t="s">
        <v>30</v>
      </c>
      <c r="F8" s="46" t="s">
        <v>31</v>
      </c>
      <c r="G8" s="46" t="s">
        <v>32</v>
      </c>
      <c r="H8" s="46" t="s">
        <v>33</v>
      </c>
      <c r="I8" s="46" t="s">
        <v>34</v>
      </c>
      <c r="J8" s="46" t="s">
        <v>35</v>
      </c>
      <c r="K8" s="46" t="s">
        <v>36</v>
      </c>
      <c r="L8" s="46" t="s">
        <v>37</v>
      </c>
      <c r="M8" s="46" t="s">
        <v>38</v>
      </c>
      <c r="N8" s="165"/>
    </row>
    <row r="9" spans="1:14" ht="24.95" customHeight="1" x14ac:dyDescent="0.2">
      <c r="A9" s="41">
        <v>2016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42">
        <f t="shared" ref="N9:N17" si="0">SUM(B9:M9)</f>
        <v>0</v>
      </c>
    </row>
    <row r="10" spans="1:14" ht="24.95" customHeight="1" x14ac:dyDescent="0.2">
      <c r="A10" s="41">
        <v>2017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2">
        <f t="shared" si="0"/>
        <v>0</v>
      </c>
    </row>
    <row r="11" spans="1:14" ht="24.95" customHeight="1" x14ac:dyDescent="0.2">
      <c r="A11" s="41">
        <v>2018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42">
        <f t="shared" si="0"/>
        <v>0</v>
      </c>
    </row>
    <row r="12" spans="1:14" ht="24.95" customHeight="1" x14ac:dyDescent="0.2">
      <c r="A12" s="41">
        <v>2019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2">
        <f t="shared" si="0"/>
        <v>0</v>
      </c>
    </row>
    <row r="13" spans="1:14" ht="24.95" customHeight="1" x14ac:dyDescent="0.2">
      <c r="A13" s="41">
        <v>2020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42">
        <f t="shared" si="0"/>
        <v>0</v>
      </c>
    </row>
    <row r="14" spans="1:14" ht="24.95" customHeight="1" x14ac:dyDescent="0.2">
      <c r="A14" s="41">
        <v>2021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42">
        <f t="shared" si="0"/>
        <v>0</v>
      </c>
    </row>
    <row r="15" spans="1:14" ht="24.95" customHeight="1" x14ac:dyDescent="0.2">
      <c r="A15" s="41">
        <v>2022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42">
        <f t="shared" si="0"/>
        <v>0</v>
      </c>
    </row>
    <row r="16" spans="1:14" ht="24.95" customHeight="1" x14ac:dyDescent="0.2">
      <c r="A16" s="41">
        <v>2023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2">
        <f t="shared" si="0"/>
        <v>0</v>
      </c>
    </row>
    <row r="17" spans="1:14" ht="24.95" customHeight="1" thickBot="1" x14ac:dyDescent="0.25">
      <c r="A17" s="43" t="s">
        <v>12</v>
      </c>
      <c r="B17" s="44">
        <f t="shared" ref="B17:M17" si="1">SUM(B9:B16)</f>
        <v>0</v>
      </c>
      <c r="C17" s="44">
        <f t="shared" si="1"/>
        <v>0</v>
      </c>
      <c r="D17" s="44">
        <f t="shared" si="1"/>
        <v>0</v>
      </c>
      <c r="E17" s="44">
        <f t="shared" si="1"/>
        <v>0</v>
      </c>
      <c r="F17" s="44">
        <f t="shared" si="1"/>
        <v>0</v>
      </c>
      <c r="G17" s="44">
        <f t="shared" si="1"/>
        <v>0</v>
      </c>
      <c r="H17" s="44">
        <f t="shared" si="1"/>
        <v>0</v>
      </c>
      <c r="I17" s="44">
        <f t="shared" si="1"/>
        <v>0</v>
      </c>
      <c r="J17" s="44">
        <f t="shared" si="1"/>
        <v>0</v>
      </c>
      <c r="K17" s="44">
        <f t="shared" si="1"/>
        <v>0</v>
      </c>
      <c r="L17" s="44">
        <f t="shared" si="1"/>
        <v>0</v>
      </c>
      <c r="M17" s="44">
        <f t="shared" si="1"/>
        <v>0</v>
      </c>
      <c r="N17" s="45">
        <f t="shared" si="0"/>
        <v>0</v>
      </c>
    </row>
    <row r="18" spans="1:14" ht="24.95" customHeight="1" x14ac:dyDescent="0.2"/>
    <row r="19" spans="1:14" ht="24.95" customHeight="1" x14ac:dyDescent="0.2"/>
    <row r="20" spans="1:14" ht="24.95" customHeight="1" x14ac:dyDescent="0.2"/>
  </sheetData>
  <sheetProtection algorithmName="SHA-512" hashValue="wWSF4ByXe98P0xY3wY932625CKGApQ7lFjcIsnwS1yhymLx8oxppEvPbF3zteI8LgpVEq9uE26uTw1CYFB3cQQ==" saltValue="vEiqFgkBxh33JQ5ndmqwcw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workbookViewId="0">
      <selection activeCell="B6" sqref="B6"/>
    </sheetView>
  </sheetViews>
  <sheetFormatPr defaultRowHeight="15" x14ac:dyDescent="0.25"/>
  <cols>
    <col min="1" max="2" width="7.85546875" customWidth="1"/>
    <col min="3" max="3" width="32.7109375" customWidth="1"/>
    <col min="4" max="4" width="20.140625" customWidth="1"/>
    <col min="5" max="5" width="15.85546875" customWidth="1"/>
    <col min="6" max="6" width="19.42578125" customWidth="1"/>
    <col min="8" max="8" width="10" hidden="1" customWidth="1"/>
    <col min="12" max="12" width="10" bestFit="1" customWidth="1"/>
    <col min="14" max="14" width="10.140625" bestFit="1" customWidth="1"/>
  </cols>
  <sheetData>
    <row r="1" spans="1:14" x14ac:dyDescent="0.25">
      <c r="A1" s="126" t="s">
        <v>124</v>
      </c>
      <c r="B1" s="126"/>
    </row>
    <row r="2" spans="1:14" x14ac:dyDescent="0.25">
      <c r="A2" s="126" t="s">
        <v>75</v>
      </c>
      <c r="B2" s="126"/>
      <c r="H2" s="182">
        <v>0</v>
      </c>
    </row>
    <row r="3" spans="1:14" x14ac:dyDescent="0.25">
      <c r="A3" s="126"/>
      <c r="B3" s="126"/>
    </row>
    <row r="4" spans="1:14" ht="39.75" customHeight="1" x14ac:dyDescent="0.25">
      <c r="A4" s="177" t="s">
        <v>126</v>
      </c>
      <c r="B4" s="131"/>
      <c r="C4" s="178" t="s">
        <v>127</v>
      </c>
      <c r="D4" s="178"/>
      <c r="E4" s="178"/>
      <c r="F4" s="178"/>
      <c r="H4" s="132">
        <v>40000</v>
      </c>
    </row>
    <row r="5" spans="1:14" ht="39.75" customHeight="1" x14ac:dyDescent="0.25">
      <c r="A5" s="177"/>
      <c r="B5" s="131"/>
      <c r="C5" s="178" t="s">
        <v>128</v>
      </c>
      <c r="D5" s="178"/>
      <c r="E5" s="178"/>
      <c r="F5" s="178"/>
      <c r="H5" s="132">
        <v>30000</v>
      </c>
    </row>
    <row r="6" spans="1:14" ht="45" customHeight="1" x14ac:dyDescent="0.25">
      <c r="A6" s="177"/>
      <c r="B6" s="131"/>
      <c r="C6" s="178" t="s">
        <v>129</v>
      </c>
      <c r="D6" s="178"/>
      <c r="E6" s="178"/>
      <c r="F6" s="178"/>
      <c r="H6" s="132">
        <v>50000</v>
      </c>
    </row>
    <row r="8" spans="1:14" ht="18" customHeight="1" x14ac:dyDescent="0.25">
      <c r="A8" s="167" t="s">
        <v>59</v>
      </c>
      <c r="B8" s="167"/>
      <c r="C8" s="167"/>
      <c r="D8" s="167"/>
      <c r="E8" s="167"/>
      <c r="F8" s="167"/>
    </row>
    <row r="9" spans="1:14" ht="25.5" x14ac:dyDescent="0.25">
      <c r="A9" s="102" t="s">
        <v>60</v>
      </c>
      <c r="B9" s="179" t="s">
        <v>61</v>
      </c>
      <c r="C9" s="180"/>
      <c r="D9" s="181"/>
      <c r="E9" s="103" t="s">
        <v>62</v>
      </c>
      <c r="F9" s="102" t="s">
        <v>63</v>
      </c>
    </row>
    <row r="10" spans="1:14" ht="17.100000000000001" customHeight="1" x14ac:dyDescent="0.25">
      <c r="A10" s="102" t="s">
        <v>64</v>
      </c>
      <c r="B10" s="171" t="s">
        <v>80</v>
      </c>
      <c r="C10" s="172"/>
      <c r="D10" s="173"/>
      <c r="E10" s="106">
        <f>IF(F10=0,0,(1-((F11+F12+F13)/F10))*100)</f>
        <v>0</v>
      </c>
      <c r="F10" s="104">
        <f>F20+F30</f>
        <v>0</v>
      </c>
    </row>
    <row r="11" spans="1:14" ht="24.95" customHeight="1" x14ac:dyDescent="0.25">
      <c r="A11" s="102" t="s">
        <v>65</v>
      </c>
      <c r="B11" s="168" t="s">
        <v>81</v>
      </c>
      <c r="C11" s="169"/>
      <c r="D11" s="170"/>
      <c r="E11" s="106">
        <f>IF(OR(F11=0,F10=0),0,F11/$F$10*100)</f>
        <v>0</v>
      </c>
      <c r="F11" s="104">
        <f>F21+F31</f>
        <v>0</v>
      </c>
      <c r="H11" s="127"/>
      <c r="J11" s="128"/>
      <c r="K11" s="128"/>
      <c r="L11" s="128"/>
      <c r="M11" s="128"/>
      <c r="N11" s="128"/>
    </row>
    <row r="12" spans="1:14" ht="24.95" customHeight="1" x14ac:dyDescent="0.25">
      <c r="A12" s="102" t="s">
        <v>66</v>
      </c>
      <c r="B12" s="168" t="s">
        <v>82</v>
      </c>
      <c r="C12" s="169"/>
      <c r="D12" s="170"/>
      <c r="E12" s="106">
        <f>IF(OR(F12=0,F10=0),0,F12/$F$10*100)</f>
        <v>0</v>
      </c>
      <c r="F12" s="104">
        <f>F22+F32</f>
        <v>0</v>
      </c>
      <c r="H12" s="127"/>
      <c r="J12" s="128"/>
      <c r="K12" s="128"/>
      <c r="L12" s="128"/>
      <c r="M12" s="128"/>
      <c r="N12" s="128"/>
    </row>
    <row r="13" spans="1:14" ht="26.25" customHeight="1" x14ac:dyDescent="0.25">
      <c r="A13" s="102" t="s">
        <v>67</v>
      </c>
      <c r="B13" s="168" t="s">
        <v>83</v>
      </c>
      <c r="C13" s="169"/>
      <c r="D13" s="170"/>
      <c r="E13" s="106">
        <f>IF(OR(F13=0,F10=0),0,F13/$F$10*100)</f>
        <v>0</v>
      </c>
      <c r="F13" s="104">
        <f>F23+F33</f>
        <v>0</v>
      </c>
      <c r="J13" s="128"/>
      <c r="K13" s="128"/>
      <c r="L13" s="129"/>
      <c r="M13" s="128"/>
      <c r="N13" s="128"/>
    </row>
    <row r="14" spans="1:14" ht="17.100000000000001" customHeight="1" x14ac:dyDescent="0.25">
      <c r="A14" s="102" t="s">
        <v>69</v>
      </c>
      <c r="B14" s="168" t="s">
        <v>84</v>
      </c>
      <c r="C14" s="169"/>
      <c r="D14" s="170"/>
      <c r="E14" s="122">
        <f>SUM(E10:E13)</f>
        <v>0</v>
      </c>
      <c r="F14" s="104">
        <f>SUM(F10:F13)</f>
        <v>0</v>
      </c>
      <c r="K14" s="128"/>
      <c r="L14" s="128"/>
      <c r="M14" s="128"/>
      <c r="N14" s="128"/>
    </row>
    <row r="15" spans="1:14" ht="16.5" customHeight="1" x14ac:dyDescent="0.25">
      <c r="A15" s="102" t="s">
        <v>70</v>
      </c>
      <c r="B15" s="168" t="s">
        <v>85</v>
      </c>
      <c r="C15" s="169"/>
      <c r="D15" s="170"/>
      <c r="E15" s="123" t="s">
        <v>68</v>
      </c>
      <c r="F15" s="105">
        <f>F25+F35</f>
        <v>0</v>
      </c>
      <c r="J15" s="128"/>
      <c r="K15" s="128"/>
      <c r="L15" s="128"/>
      <c r="M15" s="128"/>
      <c r="N15" s="128"/>
    </row>
    <row r="16" spans="1:14" ht="17.100000000000001" customHeight="1" x14ac:dyDescent="0.25">
      <c r="A16" s="102" t="s">
        <v>71</v>
      </c>
      <c r="B16" s="168" t="s">
        <v>86</v>
      </c>
      <c r="C16" s="169"/>
      <c r="D16" s="170"/>
      <c r="E16" s="123" t="s">
        <v>68</v>
      </c>
      <c r="F16" s="104">
        <f>F14-F15</f>
        <v>0</v>
      </c>
      <c r="J16" s="128"/>
      <c r="K16" s="128"/>
      <c r="L16" s="128"/>
      <c r="M16" s="128"/>
      <c r="N16" s="128"/>
    </row>
    <row r="17" spans="1:14" ht="24.95" customHeight="1" x14ac:dyDescent="0.25">
      <c r="A17" s="120" t="s">
        <v>88</v>
      </c>
      <c r="B17" s="168" t="s">
        <v>87</v>
      </c>
      <c r="C17" s="169"/>
      <c r="D17" s="170"/>
      <c r="E17" s="123" t="s">
        <v>68</v>
      </c>
      <c r="F17" s="104">
        <f>F27+F37</f>
        <v>0</v>
      </c>
      <c r="J17" s="128"/>
      <c r="K17" s="128"/>
      <c r="L17" s="128"/>
      <c r="M17" s="128"/>
      <c r="N17" s="128"/>
    </row>
    <row r="18" spans="1:14" ht="17.100000000000001" customHeight="1" x14ac:dyDescent="0.25">
      <c r="A18" s="120" t="s">
        <v>89</v>
      </c>
      <c r="B18" s="168" t="s">
        <v>120</v>
      </c>
      <c r="C18" s="169"/>
      <c r="D18" s="170"/>
      <c r="E18" s="123" t="s">
        <v>68</v>
      </c>
      <c r="F18" s="104">
        <f>F14+F17</f>
        <v>0</v>
      </c>
      <c r="J18" s="128"/>
      <c r="K18" s="128"/>
      <c r="L18" s="128"/>
      <c r="M18" s="128"/>
      <c r="N18" s="128"/>
    </row>
    <row r="19" spans="1:14" ht="18" customHeight="1" x14ac:dyDescent="0.25">
      <c r="A19" s="167" t="s">
        <v>72</v>
      </c>
      <c r="B19" s="167"/>
      <c r="C19" s="167"/>
      <c r="D19" s="167"/>
      <c r="E19" s="167"/>
      <c r="F19" s="167"/>
      <c r="J19" s="128"/>
      <c r="K19" s="128"/>
      <c r="L19" s="128"/>
      <c r="M19" s="128"/>
      <c r="N19" s="128"/>
    </row>
    <row r="20" spans="1:14" ht="17.100000000000001" customHeight="1" x14ac:dyDescent="0.25">
      <c r="A20" s="120" t="s">
        <v>90</v>
      </c>
      <c r="B20" s="171" t="s">
        <v>73</v>
      </c>
      <c r="C20" s="172"/>
      <c r="D20" s="173"/>
      <c r="E20" s="106">
        <f>IF(F20=0,0,(1-((F21+F22+F23)/F20))*100)</f>
        <v>0</v>
      </c>
      <c r="F20" s="104">
        <f>SUMIFS('Výd. 2016'!P19:P129,'Výd. 2016'!D19:D129,"menej rozvinuté regióny",'Výd. 2016'!E19:E129,"")+SUMIFS('Výd. 2017'!P19:P129,'Výd. 2017'!D19:D129,"menej rozvinuté regióny",'Výd. 2017'!E19:E129,"")+SUMIFS('Výd. 2018'!P19:P129,'Výd. 2018'!D19:D129,"menej rozvinuté regióny",'Výd. 2018'!E19:E129,"")+SUMIFS('Výd. 2019'!P19:P129,'Výd. 2019'!D19:D129,"menej rozvinuté regióny",'Výd. 2019'!E19:E129,"")+SUMIFS('Výd. 2020'!P19:P129,'Výd. 2020'!D19:D129,"menej rozvinuté regióny",'Výd. 2020'!E19:E129,"")+SUMIFS('Výd. 2021'!P19:P129,'Výd. 2021'!D19:D129,"menej rozvinuté regióny",'Výd. 2021'!E19:E129,"")+SUMIFS('Výd. 2022'!P19:P129,'Výd. 2022'!D19:D129,"menej rozvinuté regióny",'Výd. 2022'!E19:E129,"")+SUMIFS('Výd. 2023'!P19:P129,'Výd. 2023'!D19:D129,"menej rozvinuté regióny",'Výd. 2023'!E19:E129,"")</f>
        <v>0</v>
      </c>
      <c r="J20" s="128"/>
      <c r="K20" s="128"/>
      <c r="L20" s="128"/>
      <c r="M20" s="128"/>
      <c r="N20" s="128"/>
    </row>
    <row r="21" spans="1:14" ht="16.5" customHeight="1" x14ac:dyDescent="0.25">
      <c r="A21" s="120" t="s">
        <v>91</v>
      </c>
      <c r="B21" s="168" t="s">
        <v>99</v>
      </c>
      <c r="C21" s="169"/>
      <c r="D21" s="170"/>
      <c r="E21" s="106">
        <f>IF(OR(F21=0,F20=0),0,F21/$F$20*100)</f>
        <v>0</v>
      </c>
      <c r="F21" s="104">
        <f>SUMIFS('Výd. 2016'!P19:P129,'Výd. 2016'!D19:D129,"menej rozvinuté regióny",'Výd. 2016'!E19:E129,"poplatky projektantom, inžinierom a konzultantom za stavebný dozor")+SUMIFS('Výd. 2017'!P19:P129,'Výd. 2017'!D19:D129,"menej rozvinuté regióny",'Výd. 2017'!E19:E129,"poplatky projektantom, inžinierom a konzultantom za stavebný dozor")+SUMIFS('Výd. 2018'!P19:P129,'Výd. 2018'!D19:D129,"menej rozvinuté regióny",'Výd. 2018'!E19:E129,"poplatky projektantom, inžinierom a konzultantom za stavebný dozor")+SUMIFS('Výd. 2019'!P19:P129,'Výd. 2019'!D19:D129,"menej rozvinuté regióny",'Výd. 2019'!E19:E129,"poplatky projektantom, inžinierom a konzultantom za stavebný dozor")+SUMIFS('Výd. 2020'!P19:P129,'Výd. 2020'!D19:D129,"menej rozvinuté regióny",'Výd. 2020'!E19:E129,"poplatky projektantom, inžinierom a konzultantom za stavebný dozor")+SUMIFS('Výd. 2021'!P19:P129,'Výd. 2021'!D19:D129,"menej rozvinuté regióny",'Výd. 2021'!E19:E129,"poplatky projektantom, inžinierom a konzultantom za stavebný dozor")+SUMIFS('Výd. 2022'!P19:P129,'Výd. 2022'!D19:D129,"menej rozvinuté regióny",'Výd. 2022'!E19:E129,"poplatky projektantom, inžinierom a konzultantom za stavebný dozor")+SUMIFS('Výd. 2023'!P19:P129,'Výd. 2023'!D19:D129,"menej rozvinuté regióny",'Výd. 2023'!E19:E129,"poplatky projektantom, inžinierom a konzultantom za stavebný dozor")</f>
        <v>0</v>
      </c>
      <c r="J21" s="128"/>
      <c r="K21" s="128"/>
      <c r="L21" s="128"/>
      <c r="M21" s="128"/>
      <c r="N21" s="128"/>
    </row>
    <row r="22" spans="1:14" ht="24.95" customHeight="1" x14ac:dyDescent="0.25">
      <c r="A22" s="120" t="s">
        <v>92</v>
      </c>
      <c r="B22" s="168" t="s">
        <v>100</v>
      </c>
      <c r="C22" s="169"/>
      <c r="D22" s="170"/>
      <c r="E22" s="106">
        <f>IF(OR(F22=0,F20=0),0,F22/$F$20*100)</f>
        <v>0</v>
      </c>
      <c r="F22" s="104">
        <f>SUMIFS('Výd. 2016'!P19:P129,'Výd. 2016'!D19:D129,"menej rozvinuté regióny",'Výd. 2016'!E19:E129,"poplatky projektantom, inžinierom a konzultantom za projektovú dokumentáciu")+SUMIFS('Výd. 2017'!P19:P129,'Výd. 2017'!D19:D129,"menej rozvinuté regióny",'Výd. 2017'!E19:E129,"poplatky projektantom, inžinierom a konzultantom za projektovú dokumentáciu")+SUMIFS('Výd. 2018'!P19:P129,'Výd. 2018'!D19:D129,"menej rozvinuté regióny",'Výd. 2018'!E19:E129,"poplatky projektantom, inžinierom a konzultantom za projektovú dokumentáciu")+SUMIFS('Výd. 2019'!P19:P129,'Výd. 2019'!D19:D129,"menej rozvinuté regióny",'Výd. 2019'!E19:E129,"poplatky projektantom, inžinierom a konzultantom za projektovú dokumentáciu")+SUMIFS('Výd. 2020'!P19:P129,'Výd. 2020'!D19:D129,"menej rozvinuté regióny",'Výd. 2020'!E19:E129,"poplatky projektantom, inžinierom a konzultantom za projektovú dokumentáciu")+SUMIFS('Výd. 2021'!P19:P129,'Výd. 2021'!D19:D129,"menej rozvinuté regióny",'Výd. 2021'!E19:E129,"poplatky projektantom, inžinierom a konzultantom za projektovú dokumentáciu")+SUMIFS('Výd. 2022'!P19:P129,'Výd. 2022'!D19:D129,"menej rozvinuté regióny",'Výd. 2022'!E19:E129,"poplatky projektantom, inžinierom a konzultantom za projektovú dokumentáciu")+SUMIFS('Výd. 2023'!P19:P129,'Výd. 2023'!D19:D129,"menej rozvinuté regióny",'Výd. 2023'!E19:E129,"poplatky projektantom, inžinierom a konzultantom za projektovú dokumentáciu")</f>
        <v>0</v>
      </c>
      <c r="J22" s="128"/>
      <c r="K22" s="128"/>
      <c r="L22" s="128"/>
      <c r="M22" s="128"/>
      <c r="N22" s="128"/>
    </row>
    <row r="23" spans="1:14" ht="24.95" customHeight="1" x14ac:dyDescent="0.25">
      <c r="A23" s="120" t="s">
        <v>93</v>
      </c>
      <c r="B23" s="168" t="s">
        <v>101</v>
      </c>
      <c r="C23" s="169"/>
      <c r="D23" s="170"/>
      <c r="E23" s="106">
        <f>IF(OR(F23=0,F20=0),0,F23/$F$20*100)</f>
        <v>0</v>
      </c>
      <c r="F23" s="104">
        <f>SUMIFS('Výd. 2016'!P19:P129,'Výd. 2016'!D19:D129,"menej rozvinuté regióny",'Výd. 2016'!E19:E129,"poradenstvo v oblasti enviro. a ekon. udržateľnosti vr. štúdií uskutočniteľnosti")+SUMIFS('Výd. 2017'!P19:P129,'Výd. 2017'!D19:D129,"menej rozvinuté regióny",'Výd. 2017'!E19:E129,"poradenstvo v oblasti enviro. a ekon. udržateľnosti vr. štúdií uskutočniteľnosti")+SUMIFS('Výd. 2018'!P19:P129,'Výd. 2018'!D19:D129,"menej rozvinuté regióny",'Výd. 2018'!E19:E129,"poradenstvo v oblasti enviro. a ekon. udržateľnosti vr. štúdií uskutočniteľnosti")+SUMIFS('Výd. 2019'!P19:P129,'Výd. 2019'!D19:D129,"menej rozvinuté regióny",'Výd. 2019'!E19:E129,"poradenstvo v oblasti enviro. a ekon. udržateľnosti vr. štúdií uskutočniteľnosti")+SUMIFS('Výd. 2020'!P19:P129,'Výd. 2020'!D19:D129,"menej rozvinuté regióny",'Výd. 2020'!E19:E129,"poradenstvo v oblasti enviro. a ekon. udržateľnosti vr. štúdií uskutočniteľnosti")+SUMIFS('Výd. 2021'!P19:P129,'Výd. 2021'!D19:D129,"menej rozvinuté regióny",'Výd. 2021'!E19:E129,"poradenstvo v oblasti enviro. a ekon. udržateľnosti vr. štúdií uskutočniteľnosti")+SUMIFS('Výd. 2022'!P19:P129,'Výd. 2022'!D19:D129,"menej rozvinuté regióny",'Výd. 2022'!E19:E129,"poradenstvo v oblasti enviro. a ekon. udržateľnosti vr. štúdií uskutočniteľnosti")+SUMIFS('Výd. 2023'!P19:P129,'Výd. 2023'!D19:D129,"menej rozvinuté regióny",'Výd. 2023'!E19:E129,"poradenstvo v oblasti enviro. a ekon. udržateľnosti vr. štúdií uskutočniteľnosti")</f>
        <v>0</v>
      </c>
      <c r="J23" s="128"/>
      <c r="K23" s="128"/>
      <c r="L23" s="128"/>
      <c r="M23" s="128"/>
      <c r="N23" s="128"/>
    </row>
    <row r="24" spans="1:14" ht="17.100000000000001" customHeight="1" x14ac:dyDescent="0.25">
      <c r="A24" s="120" t="s">
        <v>94</v>
      </c>
      <c r="B24" s="171" t="s">
        <v>102</v>
      </c>
      <c r="C24" s="172"/>
      <c r="D24" s="173"/>
      <c r="E24" s="106">
        <f>SUM(E20:E23)</f>
        <v>0</v>
      </c>
      <c r="F24" s="104">
        <f>SUM(F20:F23)</f>
        <v>0</v>
      </c>
    </row>
    <row r="25" spans="1:14" ht="17.100000000000001" customHeight="1" x14ac:dyDescent="0.25">
      <c r="A25" s="120" t="s">
        <v>95</v>
      </c>
      <c r="B25" s="168" t="s">
        <v>103</v>
      </c>
      <c r="C25" s="169"/>
      <c r="D25" s="170"/>
      <c r="E25" s="106">
        <f>IF(OR(F24=0,F25=0),0,F25/F24*100)</f>
        <v>0</v>
      </c>
      <c r="F25" s="105">
        <f>TRANSPOSE('Intenzita pomoci'!D16)</f>
        <v>0</v>
      </c>
    </row>
    <row r="26" spans="1:14" ht="18" customHeight="1" x14ac:dyDescent="0.25">
      <c r="A26" s="120" t="s">
        <v>96</v>
      </c>
      <c r="B26" s="171" t="s">
        <v>104</v>
      </c>
      <c r="C26" s="172"/>
      <c r="D26" s="173"/>
      <c r="E26" s="106">
        <f>E24-E25</f>
        <v>0</v>
      </c>
      <c r="F26" s="104">
        <f>F24-F25</f>
        <v>0</v>
      </c>
    </row>
    <row r="27" spans="1:14" ht="24.95" customHeight="1" x14ac:dyDescent="0.25">
      <c r="A27" s="120" t="s">
        <v>97</v>
      </c>
      <c r="B27" s="168" t="s">
        <v>105</v>
      </c>
      <c r="C27" s="169"/>
      <c r="D27" s="170"/>
      <c r="E27" s="124" t="s">
        <v>68</v>
      </c>
      <c r="F27" s="121"/>
    </row>
    <row r="28" spans="1:14" ht="17.100000000000001" customHeight="1" x14ac:dyDescent="0.25">
      <c r="A28" s="120" t="s">
        <v>98</v>
      </c>
      <c r="B28" s="168" t="s">
        <v>106</v>
      </c>
      <c r="C28" s="169"/>
      <c r="D28" s="170"/>
      <c r="E28" s="124" t="s">
        <v>68</v>
      </c>
      <c r="F28" s="104">
        <f>F27+F24</f>
        <v>0</v>
      </c>
    </row>
    <row r="29" spans="1:14" ht="18" customHeight="1" x14ac:dyDescent="0.25">
      <c r="A29" s="167" t="s">
        <v>74</v>
      </c>
      <c r="B29" s="167"/>
      <c r="C29" s="167"/>
      <c r="D29" s="167"/>
      <c r="E29" s="167"/>
      <c r="F29" s="167"/>
    </row>
    <row r="30" spans="1:14" ht="17.100000000000001" customHeight="1" x14ac:dyDescent="0.25">
      <c r="A30" s="120" t="s">
        <v>107</v>
      </c>
      <c r="B30" s="171" t="s">
        <v>73</v>
      </c>
      <c r="C30" s="172"/>
      <c r="D30" s="173"/>
      <c r="E30" s="106">
        <f>IF(F30=0,0,(1-((F31+F32+F33)/F30))*100)</f>
        <v>0</v>
      </c>
      <c r="F30" s="105">
        <f>SUMIFS('Výd. 2016'!P19:P129,'Výd. 2016'!D19:D129,"ostatné regióny",'Výd. 2016'!E19:E129,"")+SUMIFS('Výd. 2017'!P19:P129,'Výd. 2017'!D19:D129,"ostatné regióny",'Výd. 2017'!E19:E129,"")+SUMIFS('Výd. 2018'!P19:P129,'Výd. 2018'!D19:D129,"ostatné regióny",'Výd. 2018'!E19:E129,"")+SUMIFS('Výd. 2019'!P19:P129,'Výd. 2019'!D19:D129,"ostatné regióny",'Výd. 2019'!E19:E129,"")+SUMIFS('Výd. 2020'!P19:P129,'Výd. 2020'!D19:D129,"ostatné regióny",'Výd. 2020'!E19:E129,"")+SUMIFS('Výd. 2021'!P19:P129,'Výd. 2021'!D19:D129,"ostatné regióny",'Výd. 2021'!E19:E129,"")+SUMIFS('Výd. 2022'!P19:P129,'Výd. 2022'!D19:D129,"ostatné regióny",'Výd. 2022'!E19:E129,"")+SUMIFS('Výd. 2023'!P19:P129,'Výd. 2023'!D19:D129,"ostatné regióny",'Výd. 2023'!E19:E129,"")</f>
        <v>0</v>
      </c>
    </row>
    <row r="31" spans="1:14" ht="16.5" customHeight="1" x14ac:dyDescent="0.25">
      <c r="A31" s="120" t="s">
        <v>115</v>
      </c>
      <c r="B31" s="168" t="s">
        <v>99</v>
      </c>
      <c r="C31" s="169"/>
      <c r="D31" s="170"/>
      <c r="E31" s="106">
        <f>IF(OR(F31=0,F30=0),0,F31/$F$30*100)</f>
        <v>0</v>
      </c>
      <c r="F31" s="105">
        <f>SUMIFS('Výd. 2016'!P19:P129,'Výd. 2016'!D19:D129,"ostatné regióny",'Výd. 2016'!E19:E129,"poplatky projektantom, inžinierom a konzultantom za stavebný dozor")+SUMIFS('Výd. 2017'!P19:P129,'Výd. 2017'!D19:D129,"ostatné regióny",'Výd. 2017'!E19:E129,"poplatky projektantom, inžinierom a konzultantom za stavebný dozor")+SUMIFS('Výd. 2018'!P19:P129,'Výd. 2018'!D19:D129,"ostatné regióny",'Výd. 2018'!E19:E129,"poplatky projektantom, inžinierom a konzultantom za stavebný dozor")+SUMIFS('Výd. 2019'!P19:P129,'Výd. 2019'!D19:D129,"ostatné regióny",'Výd. 2019'!E19:E129,"poplatky projektantom, inžinierom a konzultantom za stavebný dozor")+SUMIFS('Výd. 2020'!P19:P129,'Výd. 2020'!D19:D129,"ostatné regióny",'Výd. 2020'!E19:E129,"poplatky projektantom, inžinierom a konzultantom za stavebný dozor")+SUMIFS('Výd. 2021'!P19:P129,'Výd. 2021'!D19:D129,"ostatné regióny",'Výd. 2021'!E19:E129,"poplatky projektantom, inžinierom a konzultantom za stavebný dozor")+SUMIFS('Výd. 2022'!P19:P129,'Výd. 2022'!D19:D129,"ostatné regióny",'Výd. 2022'!E19:E129,"poplatky projektantom, inžinierom a konzultantom za stavebný dozor")+SUMIFS('Výd. 2023'!P19:P129,'Výd. 2023'!D19:D129,"ostatné regióny",'Výd. 2023'!E19:E129,"poplatky projektantom, inžinierom a konzultantom za stavebný dozor")</f>
        <v>0</v>
      </c>
      <c r="L31" s="130"/>
    </row>
    <row r="32" spans="1:14" ht="24.95" customHeight="1" x14ac:dyDescent="0.25">
      <c r="A32" s="120" t="s">
        <v>108</v>
      </c>
      <c r="B32" s="168" t="s">
        <v>100</v>
      </c>
      <c r="C32" s="169"/>
      <c r="D32" s="170"/>
      <c r="E32" s="106">
        <f>IF(OR(F32=0,F30=0),0,F32/$F$30*100)</f>
        <v>0</v>
      </c>
      <c r="F32" s="105">
        <f>SUMIFS('Výd. 2016'!P19:P129,'Výd. 2016'!D19:D129,"ostatné regióny",'Výd. 2016'!E19:E129,"poplatky projektantom, inžinierom a konzultantom za projektovú dokumentáciu")+SUMIFS('Výd. 2017'!P19:P129,'Výd. 2017'!D19:D129,"ostatné regióny",'Výd. 2017'!E19:E129,"poplatky projektantom, inžinierom a konzultantom za projektovú dokumentáciu")+SUMIFS('Výd. 2018'!P19:P129,'Výd. 2018'!D19:D129,"ostatné regióny",'Výd. 2018'!E19:E129,"poplatky projektantom, inžinierom a konzultantom za projektovú dokumentáciu")+SUMIFS('Výd. 2019'!P19:P129,'Výd. 2019'!D19:D129,"ostatné regióny",'Výd. 2019'!E19:E129,"poplatky projektantom, inžinierom a konzultantom za projektovú dokumentáciu")+SUMIFS('Výd. 2020'!P19:P129,'Výd. 2020'!D19:D129,"ostatné regióny",'Výd. 2020'!E19:E129,"poplatky projektantom, inžinierom a konzultantom za projektovú dokumentáciu")+SUMIFS('Výd. 2021'!P19:P129,'Výd. 2021'!D19:D129,"ostatné regióny",'Výd. 2021'!E19:E129,"poplatky projektantom, inžinierom a konzultantom za projektovú dokumentáciu")+SUMIFS('Výd. 2022'!P19:P129,'Výd. 2022'!D19:D129,"ostatné regióny",'Výd. 2022'!E19:E129,"poplatky projektantom, inžinierom a konzultantom za projektovú dokumentáciu")+SUMIFS('Výd. 2023'!P19:P129,'Výd. 2023'!D19:D129,"ostatné regióny",'Výd. 2023'!E19:E129,"poplatky projektantom, inžinierom a konzultantom za projektovú dokumentáciu")</f>
        <v>0</v>
      </c>
    </row>
    <row r="33" spans="1:6" ht="24.95" customHeight="1" x14ac:dyDescent="0.25">
      <c r="A33" s="120" t="s">
        <v>109</v>
      </c>
      <c r="B33" s="168" t="s">
        <v>101</v>
      </c>
      <c r="C33" s="169"/>
      <c r="D33" s="170"/>
      <c r="E33" s="106">
        <f>IF(OR(F33=0,F30=0),0,F33/$F$30*100)</f>
        <v>0</v>
      </c>
      <c r="F33" s="105">
        <f>SUMIFS('Výd. 2016'!P19:P129,'Výd. 2016'!D19:D129,"ostatné regióny",'Výd. 2016'!E19:E129,"poradenstvo v oblasti enviro. a ekon. udržateľnosti vr. štúdií uskutočniteľnosti")+SUMIFS('Výd. 2017'!P19:P129,'Výd. 2017'!D19:D129,"ostatné regióny",'Výd. 2017'!E19:E129,"poradenstvo v oblasti enviro. a ekon. udržateľnosti vr. štúdií uskutočniteľnosti")+SUMIFS('Výd. 2018'!P19:P129,'Výd. 2018'!D19:D129,"ostatné regióny",'Výd. 2018'!E19:E129,"poradenstvo v oblasti enviro. a ekon. udržateľnosti vr. štúdií uskutočniteľnosti")+SUMIFS('Výd. 2019'!P19:P129,'Výd. 2019'!D19:D129,"ostatné regióny",'Výd. 2019'!E19:E129,"poradenstvo v oblasti enviro. a ekon. udržateľnosti vr. štúdií uskutočniteľnosti")+SUMIFS('Výd. 2020'!P19:P129,'Výd. 2020'!D19:D129,"ostatné regióny",'Výd. 2020'!E19:E129,"poradenstvo v oblasti enviro. a ekon. udržateľnosti vr. štúdií uskutočniteľnosti")+SUMIFS('Výd. 2021'!P19:P129,'Výd. 2021'!D19:D129,"ostatné regióny",'Výd. 2021'!E19:E129,"poradenstvo v oblasti enviro. a ekon. udržateľnosti vr. štúdií uskutočniteľnosti")+SUMIFS('Výd. 2022'!P19:P129,'Výd. 2022'!D19:D129,"ostatné regióny",'Výd. 2022'!E19:E129,"poradenstvo v oblasti enviro. a ekon. udržateľnosti vr. štúdií uskutočniteľnosti")+SUMIFS('Výd. 2023'!P19:P129,'Výd. 2023'!D19:D129,"ostatné regióny",'Výd. 2023'!E19:E129,"poradenstvo v oblasti enviro. a ekon. udržateľnosti vr. štúdií uskutočniteľnosti")</f>
        <v>0</v>
      </c>
    </row>
    <row r="34" spans="1:6" ht="17.100000000000001" customHeight="1" x14ac:dyDescent="0.25">
      <c r="A34" s="120" t="s">
        <v>110</v>
      </c>
      <c r="B34" s="171" t="s">
        <v>116</v>
      </c>
      <c r="C34" s="172"/>
      <c r="D34" s="173"/>
      <c r="E34" s="106">
        <f>SUM(E30:E33)</f>
        <v>0</v>
      </c>
      <c r="F34" s="105">
        <f>SUM(F30:F33)</f>
        <v>0</v>
      </c>
    </row>
    <row r="35" spans="1:6" ht="17.100000000000001" customHeight="1" x14ac:dyDescent="0.25">
      <c r="A35" s="120" t="s">
        <v>111</v>
      </c>
      <c r="B35" s="168" t="s">
        <v>103</v>
      </c>
      <c r="C35" s="169"/>
      <c r="D35" s="170"/>
      <c r="E35" s="106">
        <f>IF(OR(F34=0,F35=0),0,F35/F34*100)</f>
        <v>0</v>
      </c>
      <c r="F35" s="105">
        <f>TRANSPOSE('Intenzita pomoci'!E16)</f>
        <v>0</v>
      </c>
    </row>
    <row r="36" spans="1:6" ht="17.100000000000001" customHeight="1" x14ac:dyDescent="0.25">
      <c r="A36" s="120" t="s">
        <v>112</v>
      </c>
      <c r="B36" s="171" t="s">
        <v>117</v>
      </c>
      <c r="C36" s="172"/>
      <c r="D36" s="173"/>
      <c r="E36" s="122">
        <f>E34-E35</f>
        <v>0</v>
      </c>
      <c r="F36" s="105">
        <f>F34-F35</f>
        <v>0</v>
      </c>
    </row>
    <row r="37" spans="1:6" ht="24.95" customHeight="1" x14ac:dyDescent="0.25">
      <c r="A37" s="120" t="s">
        <v>113</v>
      </c>
      <c r="B37" s="168" t="s">
        <v>118</v>
      </c>
      <c r="C37" s="169"/>
      <c r="D37" s="170"/>
      <c r="E37" s="123" t="s">
        <v>68</v>
      </c>
      <c r="F37" s="121"/>
    </row>
    <row r="38" spans="1:6" ht="17.100000000000001" customHeight="1" x14ac:dyDescent="0.25">
      <c r="A38" s="120" t="s">
        <v>114</v>
      </c>
      <c r="B38" s="168" t="s">
        <v>119</v>
      </c>
      <c r="C38" s="169"/>
      <c r="D38" s="170"/>
      <c r="E38" s="123" t="s">
        <v>68</v>
      </c>
      <c r="F38" s="104">
        <f>F37+F34</f>
        <v>0</v>
      </c>
    </row>
    <row r="39" spans="1:6" ht="18" customHeight="1" x14ac:dyDescent="0.25">
      <c r="A39" s="116"/>
      <c r="B39" s="116"/>
      <c r="C39" s="117"/>
      <c r="D39" s="117"/>
      <c r="E39" s="118"/>
      <c r="F39" s="119"/>
    </row>
    <row r="40" spans="1:6" x14ac:dyDescent="0.25">
      <c r="A40" s="166" t="s">
        <v>123</v>
      </c>
      <c r="B40" s="166"/>
      <c r="C40" s="166"/>
    </row>
    <row r="41" spans="1:6" x14ac:dyDescent="0.25">
      <c r="A41" s="176" t="str">
        <f>IF(OR(F37="",F27=""),"zadajte hodnoty do žlto vyznačených buniek - aj nulové hodnoty","")</f>
        <v>zadajte hodnoty do žlto vyznačených buniek - aj nulové hodnoty</v>
      </c>
      <c r="B41" s="176"/>
      <c r="C41" s="176"/>
      <c r="D41" s="176"/>
      <c r="E41" s="176"/>
      <c r="F41" s="176"/>
    </row>
    <row r="42" spans="1:6" x14ac:dyDescent="0.25">
      <c r="A42" s="176" t="str">
        <f>IF(F14&gt;300000,"výška oprávnených výdavkov  presahuje hodnotu max. výšky na projekt - 300 000 €","")</f>
        <v/>
      </c>
      <c r="B42" s="176"/>
      <c r="C42" s="176"/>
      <c r="D42" s="176"/>
      <c r="E42" s="176"/>
      <c r="F42" s="176"/>
    </row>
    <row r="43" spans="1:6" x14ac:dyDescent="0.25">
      <c r="A43" s="176" t="str">
        <f>IF(OR(E11&gt;1,E21&gt;1,E31&gt;1),"výdavky na poplatky architektom, inžinierom a konzultantom za stavebný dozor presahujú 1%","")</f>
        <v/>
      </c>
      <c r="B43" s="176"/>
      <c r="C43" s="176"/>
      <c r="D43" s="176"/>
      <c r="E43" s="176"/>
      <c r="F43" s="176"/>
    </row>
    <row r="44" spans="1:6" x14ac:dyDescent="0.25">
      <c r="A44" s="174" t="str">
        <f>IF(OR(E32&gt;4,E22&gt;4,E12&gt;4),"výdavky na poplatky architektom, inžinierom a konzultantom za projektovú dokumentáciu presahujú 4%","")</f>
        <v/>
      </c>
      <c r="B44" s="174"/>
      <c r="C44" s="174"/>
      <c r="D44" s="174"/>
      <c r="E44" s="174"/>
      <c r="F44" s="174"/>
    </row>
    <row r="45" spans="1:6" x14ac:dyDescent="0.25">
      <c r="A45" s="175" t="str">
        <f>IF(OR(E33&gt;8,E23&gt;8,E13&gt;8),"výdavky za poradenstvo v oblasti environmentálnej a ekonomickej udžateľnosti presahujú 8%","")</f>
        <v/>
      </c>
      <c r="B45" s="175"/>
      <c r="C45" s="175"/>
      <c r="D45" s="175"/>
      <c r="E45" s="175"/>
      <c r="F45" s="175"/>
    </row>
    <row r="46" spans="1:6" x14ac:dyDescent="0.25">
      <c r="A46" s="174" t="str">
        <f>IF(OR(SUM(E31:E33)&gt;10,SUM(E21:E23)&gt;10,SUM(E11:E13)&gt;10),"výška výdavkov za poplatky presahuje 10%","")</f>
        <v/>
      </c>
      <c r="B46" s="174"/>
      <c r="C46" s="174"/>
      <c r="D46" s="174"/>
      <c r="E46" s="174"/>
      <c r="F46" s="174"/>
    </row>
    <row r="47" spans="1:6" x14ac:dyDescent="0.25">
      <c r="A47" s="174" t="str">
        <f>IF(AND(H2=1,F14&gt;H4),"výška OV na Aktivitu 1 presahuje maximum",IF(AND(H2=2,F14&gt;H5),"výška OV na Aktivitu 2 presahuje maximum",IF(AND(H2=3,F14&gt;H6),"výška OV na Aktivitu 3 presahuje maximum","")))</f>
        <v/>
      </c>
      <c r="B47" s="174"/>
      <c r="C47" s="174"/>
      <c r="D47" s="174"/>
      <c r="E47" s="174"/>
      <c r="F47" s="174"/>
    </row>
    <row r="48" spans="1:6" x14ac:dyDescent="0.25">
      <c r="A48" s="174" t="str">
        <f>IF(OR(H2="",H2=0),"vyberte plánovanú aktivitu projektu","")</f>
        <v>vyberte plánovanú aktivitu projektu</v>
      </c>
      <c r="B48" s="174"/>
      <c r="C48" s="174"/>
      <c r="D48" s="174"/>
      <c r="E48" s="174"/>
      <c r="F48" s="174"/>
    </row>
  </sheetData>
  <sheetProtection password="CD91" sheet="1" objects="1" scenarios="1"/>
  <mergeCells count="44">
    <mergeCell ref="B38:D38"/>
    <mergeCell ref="B27:D27"/>
    <mergeCell ref="B28:D28"/>
    <mergeCell ref="B30:D30"/>
    <mergeCell ref="B31:D31"/>
    <mergeCell ref="B32:D32"/>
    <mergeCell ref="A4:A6"/>
    <mergeCell ref="C4:F4"/>
    <mergeCell ref="C5:F5"/>
    <mergeCell ref="C6:F6"/>
    <mergeCell ref="A48:F48"/>
    <mergeCell ref="A47:F47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A44:F44"/>
    <mergeCell ref="A45:F45"/>
    <mergeCell ref="A46:F46"/>
    <mergeCell ref="A41:F41"/>
    <mergeCell ref="A42:F42"/>
    <mergeCell ref="A43:F43"/>
    <mergeCell ref="A40:C40"/>
    <mergeCell ref="A29:F29"/>
    <mergeCell ref="B33:D33"/>
    <mergeCell ref="B34:D34"/>
    <mergeCell ref="A8:F8"/>
    <mergeCell ref="A19:F19"/>
    <mergeCell ref="B20:D20"/>
    <mergeCell ref="B21:D21"/>
    <mergeCell ref="B22:D22"/>
    <mergeCell ref="B23:D23"/>
    <mergeCell ref="B24:D24"/>
    <mergeCell ref="B25:D25"/>
    <mergeCell ref="B26:D26"/>
    <mergeCell ref="B35:D35"/>
    <mergeCell ref="B36:D36"/>
    <mergeCell ref="B37:D37"/>
  </mergeCells>
  <conditionalFormatting sqref="A41:B41">
    <cfRule type="cellIs" dxfId="29" priority="51" operator="equal">
      <formula>"zadajte hodnoty do žlto vyznačených buniek - aj nulové hodnoty"</formula>
    </cfRule>
  </conditionalFormatting>
  <conditionalFormatting sqref="A42:F42">
    <cfRule type="cellIs" dxfId="28" priority="47" operator="equal">
      <formula>"výška oprávnených výdavkov  presahuje hodnotu max. výšky na projekt - 300 000 €"</formula>
    </cfRule>
  </conditionalFormatting>
  <conditionalFormatting sqref="A43:F43">
    <cfRule type="cellIs" dxfId="27" priority="46" operator="equal">
      <formula>"výdavky na poplatky architektom, inžinierom a konzultantom za stavebný dozor presahujú 1%"</formula>
    </cfRule>
  </conditionalFormatting>
  <conditionalFormatting sqref="A44:B44">
    <cfRule type="cellIs" dxfId="26" priority="45" operator="equal">
      <formula>"výdavky na poplatky architektom, inžinierom a konzultantom za projektovú dokumentáciu presahujú 4%"</formula>
    </cfRule>
  </conditionalFormatting>
  <conditionalFormatting sqref="A45:B45">
    <cfRule type="cellIs" dxfId="25" priority="44" operator="equal">
      <formula>"výdavky za poradenstvo v oblasti environmentálnej a ekonomickej udžateľnosti presahujú 8%"</formula>
    </cfRule>
  </conditionalFormatting>
  <conditionalFormatting sqref="A46:B46">
    <cfRule type="cellIs" dxfId="24" priority="43" operator="equal">
      <formula>"výška výdavkov za poplatky presahuje 10%"</formula>
    </cfRule>
  </conditionalFormatting>
  <conditionalFormatting sqref="F27">
    <cfRule type="cellIs" dxfId="23" priority="42" operator="equal">
      <formula>""</formula>
    </cfRule>
  </conditionalFormatting>
  <conditionalFormatting sqref="F37">
    <cfRule type="cellIs" dxfId="22" priority="41" operator="equal">
      <formula>""</formula>
    </cfRule>
  </conditionalFormatting>
  <conditionalFormatting sqref="E11">
    <cfRule type="expression" dxfId="21" priority="25">
      <formula>SUM($E$11:$E$13)&gt;10</formula>
    </cfRule>
    <cfRule type="cellIs" dxfId="20" priority="34" operator="greaterThan">
      <formula>1</formula>
    </cfRule>
  </conditionalFormatting>
  <conditionalFormatting sqref="E12">
    <cfRule type="expression" dxfId="19" priority="21">
      <formula>SUM($E$11:$E$13)&gt;10</formula>
    </cfRule>
    <cfRule type="cellIs" dxfId="18" priority="22" operator="greaterThan">
      <formula>4</formula>
    </cfRule>
  </conditionalFormatting>
  <conditionalFormatting sqref="E13">
    <cfRule type="expression" dxfId="17" priority="19">
      <formula>SUM($E$11:$E$13)&gt;10</formula>
    </cfRule>
    <cfRule type="cellIs" dxfId="16" priority="20" operator="greaterThan">
      <formula>8</formula>
    </cfRule>
  </conditionalFormatting>
  <conditionalFormatting sqref="E21">
    <cfRule type="expression" dxfId="15" priority="17">
      <formula>SUM($E$21:$E$23)&gt;10</formula>
    </cfRule>
    <cfRule type="cellIs" dxfId="14" priority="18" operator="greaterThan">
      <formula>1</formula>
    </cfRule>
  </conditionalFormatting>
  <conditionalFormatting sqref="E22">
    <cfRule type="expression" dxfId="13" priority="15">
      <formula>SUM($E$21:$E$23)&gt;10</formula>
    </cfRule>
    <cfRule type="cellIs" dxfId="12" priority="16" operator="greaterThan">
      <formula>4</formula>
    </cfRule>
  </conditionalFormatting>
  <conditionalFormatting sqref="E31">
    <cfRule type="expression" dxfId="11" priority="11">
      <formula>SUM($E$31:$E$33)&gt;10</formula>
    </cfRule>
    <cfRule type="cellIs" dxfId="10" priority="12" operator="greaterThan">
      <formula>1</formula>
    </cfRule>
  </conditionalFormatting>
  <conditionalFormatting sqref="E32">
    <cfRule type="expression" dxfId="9" priority="9">
      <formula>SUM($E$31:$E$33)&gt;10</formula>
    </cfRule>
    <cfRule type="cellIs" dxfId="8" priority="10" operator="greaterThan">
      <formula>4</formula>
    </cfRule>
  </conditionalFormatting>
  <conditionalFormatting sqref="E23">
    <cfRule type="expression" dxfId="7" priority="7">
      <formula>SUM($E$21:$E$23)&gt;10</formula>
    </cfRule>
    <cfRule type="cellIs" dxfId="6" priority="8" operator="greaterThan">
      <formula>8</formula>
    </cfRule>
  </conditionalFormatting>
  <conditionalFormatting sqref="E33">
    <cfRule type="expression" dxfId="5" priority="5">
      <formula>SUM($E$31:$E$33)&gt;10</formula>
    </cfRule>
    <cfRule type="cellIs" dxfId="4" priority="6" operator="greaterThan">
      <formula>8</formula>
    </cfRule>
  </conditionalFormatting>
  <conditionalFormatting sqref="A48">
    <cfRule type="cellIs" dxfId="3" priority="4" operator="equal">
      <formula>"vyberte plánovanú aktivitu projektu"</formula>
    </cfRule>
  </conditionalFormatting>
  <conditionalFormatting sqref="A47">
    <cfRule type="cellIs" dxfId="2" priority="1" operator="equal">
      <formula>"výška OV na Aktivitu 3 presahuje maximum"</formula>
    </cfRule>
    <cfRule type="cellIs" dxfId="1" priority="2" operator="equal">
      <formula>"výška OV na Aktivitu 2 presahuje maximum"</formula>
    </cfRule>
    <cfRule type="cellIs" dxfId="0" priority="3" operator="equal">
      <formula>"výška OV na Aktivitu 1 presahuje maximum"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78" orientation="portrait" horizontalDpi="4294967293" verticalDpi="4294967293" r:id="rId1"/>
  <ignoredErrors>
    <ignoredError sqref="F14 F16 F34 F24" formula="1"/>
    <ignoredError sqref="F3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9" r:id="rId4" name="Group Box 5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5" name="Option Button 6">
              <controlPr defaultSize="0" autoFill="0" autoLine="0" autoPict="0">
                <anchor moveWithCells="1">
                  <from>
                    <xdr:col>1</xdr:col>
                    <xdr:colOff>161925</xdr:colOff>
                    <xdr:row>3</xdr:row>
                    <xdr:rowOff>152400</xdr:rowOff>
                  </from>
                  <to>
                    <xdr:col>1</xdr:col>
                    <xdr:colOff>466725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6" name="Option Button 7">
              <controlPr defaultSize="0" autoFill="0" autoLine="0" autoPict="0">
                <anchor moveWithCells="1">
                  <from>
                    <xdr:col>1</xdr:col>
                    <xdr:colOff>161925</xdr:colOff>
                    <xdr:row>4</xdr:row>
                    <xdr:rowOff>152400</xdr:rowOff>
                  </from>
                  <to>
                    <xdr:col>1</xdr:col>
                    <xdr:colOff>466725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7" name="Option Button 8">
              <controlPr defaultSize="0" autoFill="0" autoLine="0" autoPict="0">
                <anchor moveWithCells="1">
                  <from>
                    <xdr:col>1</xdr:col>
                    <xdr:colOff>161925</xdr:colOff>
                    <xdr:row>5</xdr:row>
                    <xdr:rowOff>171450</xdr:rowOff>
                  </from>
                  <to>
                    <xdr:col>1</xdr:col>
                    <xdr:colOff>466725</xdr:colOff>
                    <xdr:row>5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4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2" width="13.28515625" style="1" customWidth="1"/>
    <col min="23" max="16384" width="9.140625" style="1"/>
  </cols>
  <sheetData>
    <row r="1" spans="1:18" x14ac:dyDescent="0.2">
      <c r="A1" s="1" t="s">
        <v>46</v>
      </c>
      <c r="N1" s="133" t="str">
        <f>IF(P11+P12&lt;&gt;SUM(P19:P129),"nekorektne zadané údaje","")</f>
        <v/>
      </c>
      <c r="O1" s="13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2"/>
      <c r="K3" s="152"/>
      <c r="N3" s="50" t="s">
        <v>44</v>
      </c>
      <c r="O3" s="152"/>
      <c r="P3" s="152"/>
      <c r="R3" s="47" t="s">
        <v>78</v>
      </c>
    </row>
    <row r="4" spans="1:18" ht="15" customHeight="1" x14ac:dyDescent="0.2">
      <c r="A4" s="23"/>
      <c r="I4" s="50" t="s">
        <v>41</v>
      </c>
      <c r="J4" s="152"/>
      <c r="K4" s="152"/>
      <c r="N4" s="50" t="s">
        <v>41</v>
      </c>
      <c r="O4" s="152"/>
      <c r="P4" s="152"/>
    </row>
    <row r="5" spans="1:18" ht="15" customHeight="1" x14ac:dyDescent="0.2">
      <c r="A5" s="23"/>
      <c r="I5" s="50" t="s">
        <v>42</v>
      </c>
      <c r="J5" s="152"/>
      <c r="K5" s="152"/>
      <c r="N5" s="50" t="s">
        <v>42</v>
      </c>
      <c r="O5" s="152"/>
      <c r="P5" s="152"/>
    </row>
    <row r="6" spans="1:18" ht="15" customHeight="1" x14ac:dyDescent="0.2">
      <c r="A6" s="23"/>
      <c r="I6" s="50" t="s">
        <v>43</v>
      </c>
      <c r="J6" s="152"/>
      <c r="K6" s="152"/>
      <c r="N6" s="50" t="s">
        <v>43</v>
      </c>
      <c r="O6" s="152"/>
      <c r="P6" s="152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40" t="s">
        <v>1</v>
      </c>
      <c r="B9" s="141"/>
      <c r="C9" s="142"/>
      <c r="D9" s="57"/>
      <c r="E9" s="107"/>
      <c r="F9" s="146">
        <v>2017</v>
      </c>
      <c r="G9" s="147"/>
      <c r="H9" s="147"/>
      <c r="I9" s="147"/>
      <c r="J9" s="147"/>
      <c r="K9" s="147"/>
      <c r="L9" s="147"/>
      <c r="M9" s="147"/>
      <c r="N9" s="147"/>
      <c r="O9" s="147"/>
      <c r="P9" s="148"/>
    </row>
    <row r="10" spans="1:18" ht="20.100000000000001" customHeight="1" thickBot="1" x14ac:dyDescent="0.25">
      <c r="A10" s="143"/>
      <c r="B10" s="144"/>
      <c r="C10" s="145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3" t="s">
        <v>55</v>
      </c>
      <c r="E17" s="153" t="s">
        <v>125</v>
      </c>
      <c r="F17" s="146">
        <v>2017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ht="24.95" customHeight="1" thickBot="1" x14ac:dyDescent="0.25">
      <c r="A18" s="6" t="s">
        <v>19</v>
      </c>
      <c r="B18" s="7"/>
      <c r="C18" s="18"/>
      <c r="D18" s="154"/>
      <c r="E18" s="154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9"/>
      <c r="B19" s="150"/>
      <c r="C19" s="151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7"/>
      <c r="B20" s="138"/>
      <c r="C20" s="139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7"/>
      <c r="B21" s="138"/>
      <c r="C21" s="139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7"/>
      <c r="B22" s="138"/>
      <c r="C22" s="139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7"/>
      <c r="B23" s="138"/>
      <c r="C23" s="139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7"/>
      <c r="B24" s="138"/>
      <c r="C24" s="139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7"/>
      <c r="B25" s="138"/>
      <c r="C25" s="139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7"/>
      <c r="B26" s="138"/>
      <c r="C26" s="139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7"/>
      <c r="B27" s="138"/>
      <c r="C27" s="139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7"/>
      <c r="B28" s="138"/>
      <c r="C28" s="139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7"/>
      <c r="B29" s="138"/>
      <c r="C29" s="139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7"/>
      <c r="B30" s="138"/>
      <c r="C30" s="139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7"/>
      <c r="B31" s="138"/>
      <c r="C31" s="139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7"/>
      <c r="B32" s="138"/>
      <c r="C32" s="139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7"/>
      <c r="B33" s="138"/>
      <c r="C33" s="139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7"/>
      <c r="B34" s="138"/>
      <c r="C34" s="139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7"/>
      <c r="B35" s="138"/>
      <c r="C35" s="139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7"/>
      <c r="B36" s="138"/>
      <c r="C36" s="139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7"/>
      <c r="B37" s="138"/>
      <c r="C37" s="139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7"/>
      <c r="B38" s="138"/>
      <c r="C38" s="139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7"/>
      <c r="B39" s="138"/>
      <c r="C39" s="139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7"/>
      <c r="B40" s="138"/>
      <c r="C40" s="139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7"/>
      <c r="B41" s="138"/>
      <c r="C41" s="139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7"/>
      <c r="B42" s="138"/>
      <c r="C42" s="139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7"/>
      <c r="B43" s="138"/>
      <c r="C43" s="139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7"/>
      <c r="B44" s="138"/>
      <c r="C44" s="139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7"/>
      <c r="B45" s="138"/>
      <c r="C45" s="139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7"/>
      <c r="B46" s="138"/>
      <c r="C46" s="139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7"/>
      <c r="B47" s="138"/>
      <c r="C47" s="139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7"/>
      <c r="B48" s="138"/>
      <c r="C48" s="139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7"/>
      <c r="B49" s="138"/>
      <c r="C49" s="139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7"/>
      <c r="B50" s="138"/>
      <c r="C50" s="139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7"/>
      <c r="B51" s="138"/>
      <c r="C51" s="139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7"/>
      <c r="B52" s="138"/>
      <c r="C52" s="139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7"/>
      <c r="B53" s="138"/>
      <c r="C53" s="139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7"/>
      <c r="B54" s="138"/>
      <c r="C54" s="139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7"/>
      <c r="B55" s="138"/>
      <c r="C55" s="139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7"/>
      <c r="B56" s="138"/>
      <c r="C56" s="139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7"/>
      <c r="B57" s="138"/>
      <c r="C57" s="139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7"/>
      <c r="B58" s="138"/>
      <c r="C58" s="139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7"/>
      <c r="B59" s="138"/>
      <c r="C59" s="139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7"/>
      <c r="B60" s="138"/>
      <c r="C60" s="139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7"/>
      <c r="B61" s="138"/>
      <c r="C61" s="139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7"/>
      <c r="B62" s="138"/>
      <c r="C62" s="139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7"/>
      <c r="B63" s="138"/>
      <c r="C63" s="139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7"/>
      <c r="B64" s="138"/>
      <c r="C64" s="139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7"/>
      <c r="B65" s="138"/>
      <c r="C65" s="139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7"/>
      <c r="B66" s="138"/>
      <c r="C66" s="139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7"/>
      <c r="B67" s="138"/>
      <c r="C67" s="139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7"/>
      <c r="B68" s="138"/>
      <c r="C68" s="139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7"/>
      <c r="B69" s="138"/>
      <c r="C69" s="139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7"/>
      <c r="B70" s="138"/>
      <c r="C70" s="139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7"/>
      <c r="B71" s="138"/>
      <c r="C71" s="139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7"/>
      <c r="B72" s="138"/>
      <c r="C72" s="139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7"/>
      <c r="B73" s="138"/>
      <c r="C73" s="139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7"/>
      <c r="B74" s="138"/>
      <c r="C74" s="139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7"/>
      <c r="B75" s="138"/>
      <c r="C75" s="139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7"/>
      <c r="B76" s="138"/>
      <c r="C76" s="139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7"/>
      <c r="B77" s="138"/>
      <c r="C77" s="139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7"/>
      <c r="B78" s="138"/>
      <c r="C78" s="139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7"/>
      <c r="B79" s="138"/>
      <c r="C79" s="139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7"/>
      <c r="B80" s="138"/>
      <c r="C80" s="139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7"/>
      <c r="B81" s="138"/>
      <c r="C81" s="139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7"/>
      <c r="B82" s="138"/>
      <c r="C82" s="139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7"/>
      <c r="B83" s="138"/>
      <c r="C83" s="139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7"/>
      <c r="B84" s="138"/>
      <c r="C84" s="139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7"/>
      <c r="B85" s="138"/>
      <c r="C85" s="139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7"/>
      <c r="B86" s="138"/>
      <c r="C86" s="139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7"/>
      <c r="B87" s="138"/>
      <c r="C87" s="139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7"/>
      <c r="B88" s="138"/>
      <c r="C88" s="139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7"/>
      <c r="B89" s="138"/>
      <c r="C89" s="139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7"/>
      <c r="B90" s="138"/>
      <c r="C90" s="139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7"/>
      <c r="B91" s="138"/>
      <c r="C91" s="139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7"/>
      <c r="B92" s="138"/>
      <c r="C92" s="139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7"/>
      <c r="B93" s="138"/>
      <c r="C93" s="139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7"/>
      <c r="B94" s="138"/>
      <c r="C94" s="139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7"/>
      <c r="B95" s="138"/>
      <c r="C95" s="139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7"/>
      <c r="B96" s="138"/>
      <c r="C96" s="139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7"/>
      <c r="B97" s="138"/>
      <c r="C97" s="139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7"/>
      <c r="B98" s="138"/>
      <c r="C98" s="139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7"/>
      <c r="B99" s="138"/>
      <c r="C99" s="139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7"/>
      <c r="B100" s="138"/>
      <c r="C100" s="139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7"/>
      <c r="B101" s="138"/>
      <c r="C101" s="139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7"/>
      <c r="B102" s="138"/>
      <c r="C102" s="139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7"/>
      <c r="B103" s="138"/>
      <c r="C103" s="139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7"/>
      <c r="B104" s="138"/>
      <c r="C104" s="139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7"/>
      <c r="B105" s="138"/>
      <c r="C105" s="139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7"/>
      <c r="B106" s="138"/>
      <c r="C106" s="139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7"/>
      <c r="B107" s="138"/>
      <c r="C107" s="139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7"/>
      <c r="B108" s="138"/>
      <c r="C108" s="139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7"/>
      <c r="B109" s="138"/>
      <c r="C109" s="139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7"/>
      <c r="B110" s="138"/>
      <c r="C110" s="139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7"/>
      <c r="B111" s="138"/>
      <c r="C111" s="139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7"/>
      <c r="B112" s="138"/>
      <c r="C112" s="139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7"/>
      <c r="B113" s="138"/>
      <c r="C113" s="139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7"/>
      <c r="B114" s="138"/>
      <c r="C114" s="139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7"/>
      <c r="B115" s="138"/>
      <c r="C115" s="139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7"/>
      <c r="B116" s="138"/>
      <c r="C116" s="139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7"/>
      <c r="B117" s="138"/>
      <c r="C117" s="139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7"/>
      <c r="B118" s="138"/>
      <c r="C118" s="139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7"/>
      <c r="B119" s="138"/>
      <c r="C119" s="139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7"/>
      <c r="B120" s="138"/>
      <c r="C120" s="139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7"/>
      <c r="B121" s="138"/>
      <c r="C121" s="139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7"/>
      <c r="B122" s="138"/>
      <c r="C122" s="139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7"/>
      <c r="B123" s="138"/>
      <c r="C123" s="139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7"/>
      <c r="B124" s="138"/>
      <c r="C124" s="139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7"/>
      <c r="B125" s="138"/>
      <c r="C125" s="139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7"/>
      <c r="B126" s="138"/>
      <c r="C126" s="139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7"/>
      <c r="B127" s="138"/>
      <c r="C127" s="139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7"/>
      <c r="B128" s="138"/>
      <c r="C128" s="139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4"/>
      <c r="B129" s="135"/>
      <c r="C129" s="136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M9EsIMLBhd33aYCVhqZ6NvAvXzcp/s12464MMzuBZ7AzMpif5ZvR+QEWWPNId6biorxZ/m4WdmAnm0Byad/Glg==" saltValue="1Co6x4+eg5pit9qlXQv84g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50" priority="2" operator="equal">
      <formula>"zlý súčet"</formula>
    </cfRule>
  </conditionalFormatting>
  <conditionalFormatting sqref="N1">
    <cfRule type="cellIs" dxfId="49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2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47</v>
      </c>
      <c r="N1" s="133" t="str">
        <f>IF(P11+P12&lt;&gt;SUM(P19:P129),"nekorektne zadané údaje","")</f>
        <v/>
      </c>
      <c r="O1" s="13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2"/>
      <c r="K3" s="152"/>
      <c r="N3" s="50" t="s">
        <v>44</v>
      </c>
      <c r="O3" s="152"/>
      <c r="P3" s="152"/>
      <c r="R3" s="47" t="s">
        <v>78</v>
      </c>
    </row>
    <row r="4" spans="1:18" ht="15" customHeight="1" x14ac:dyDescent="0.2">
      <c r="A4" s="23"/>
      <c r="I4" s="50" t="s">
        <v>41</v>
      </c>
      <c r="J4" s="152"/>
      <c r="K4" s="152"/>
      <c r="N4" s="50" t="s">
        <v>41</v>
      </c>
      <c r="O4" s="152"/>
      <c r="P4" s="152"/>
    </row>
    <row r="5" spans="1:18" ht="15" customHeight="1" x14ac:dyDescent="0.2">
      <c r="A5" s="23"/>
      <c r="I5" s="50" t="s">
        <v>42</v>
      </c>
      <c r="J5" s="152"/>
      <c r="K5" s="152"/>
      <c r="N5" s="50" t="s">
        <v>42</v>
      </c>
      <c r="O5" s="152"/>
      <c r="P5" s="152"/>
    </row>
    <row r="6" spans="1:18" ht="15" customHeight="1" x14ac:dyDescent="0.2">
      <c r="A6" s="23"/>
      <c r="I6" s="50" t="s">
        <v>43</v>
      </c>
      <c r="J6" s="152"/>
      <c r="K6" s="152"/>
      <c r="N6" s="50" t="s">
        <v>43</v>
      </c>
      <c r="O6" s="152"/>
      <c r="P6" s="152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40" t="s">
        <v>1</v>
      </c>
      <c r="B9" s="141"/>
      <c r="C9" s="142"/>
      <c r="D9" s="57"/>
      <c r="E9" s="107"/>
      <c r="F9" s="146">
        <v>2018</v>
      </c>
      <c r="G9" s="147"/>
      <c r="H9" s="147"/>
      <c r="I9" s="147"/>
      <c r="J9" s="147"/>
      <c r="K9" s="147"/>
      <c r="L9" s="147"/>
      <c r="M9" s="147"/>
      <c r="N9" s="147"/>
      <c r="O9" s="147"/>
      <c r="P9" s="148"/>
    </row>
    <row r="10" spans="1:18" ht="20.100000000000001" customHeight="1" thickBot="1" x14ac:dyDescent="0.25">
      <c r="A10" s="143"/>
      <c r="B10" s="144"/>
      <c r="C10" s="145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3" t="s">
        <v>55</v>
      </c>
      <c r="E17" s="153" t="s">
        <v>125</v>
      </c>
      <c r="F17" s="146">
        <v>2018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ht="24.95" customHeight="1" thickBot="1" x14ac:dyDescent="0.25">
      <c r="A18" s="6" t="s">
        <v>19</v>
      </c>
      <c r="B18" s="7"/>
      <c r="C18" s="18"/>
      <c r="D18" s="154"/>
      <c r="E18" s="154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9"/>
      <c r="B19" s="150"/>
      <c r="C19" s="151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7"/>
      <c r="B20" s="138"/>
      <c r="C20" s="139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7"/>
      <c r="B21" s="138"/>
      <c r="C21" s="139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7"/>
      <c r="B22" s="138"/>
      <c r="C22" s="139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7"/>
      <c r="B23" s="138"/>
      <c r="C23" s="139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7"/>
      <c r="B24" s="138"/>
      <c r="C24" s="139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7"/>
      <c r="B25" s="138"/>
      <c r="C25" s="139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7"/>
      <c r="B26" s="138"/>
      <c r="C26" s="139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7"/>
      <c r="B27" s="138"/>
      <c r="C27" s="139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7"/>
      <c r="B28" s="138"/>
      <c r="C28" s="139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7"/>
      <c r="B29" s="138"/>
      <c r="C29" s="139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7"/>
      <c r="B30" s="138"/>
      <c r="C30" s="139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7"/>
      <c r="B31" s="138"/>
      <c r="C31" s="139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7"/>
      <c r="B32" s="138"/>
      <c r="C32" s="139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7"/>
      <c r="B33" s="138"/>
      <c r="C33" s="139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7"/>
      <c r="B34" s="138"/>
      <c r="C34" s="139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7"/>
      <c r="B35" s="138"/>
      <c r="C35" s="139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7"/>
      <c r="B36" s="138"/>
      <c r="C36" s="139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7"/>
      <c r="B37" s="138"/>
      <c r="C37" s="139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7"/>
      <c r="B38" s="138"/>
      <c r="C38" s="139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7"/>
      <c r="B39" s="138"/>
      <c r="C39" s="139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7"/>
      <c r="B40" s="138"/>
      <c r="C40" s="139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7"/>
      <c r="B41" s="138"/>
      <c r="C41" s="139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7"/>
      <c r="B42" s="138"/>
      <c r="C42" s="139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7"/>
      <c r="B43" s="138"/>
      <c r="C43" s="139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7"/>
      <c r="B44" s="138"/>
      <c r="C44" s="139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7"/>
      <c r="B45" s="138"/>
      <c r="C45" s="139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7"/>
      <c r="B46" s="138"/>
      <c r="C46" s="139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7"/>
      <c r="B47" s="138"/>
      <c r="C47" s="139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7"/>
      <c r="B48" s="138"/>
      <c r="C48" s="139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7"/>
      <c r="B49" s="138"/>
      <c r="C49" s="139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7"/>
      <c r="B50" s="138"/>
      <c r="C50" s="139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7"/>
      <c r="B51" s="138"/>
      <c r="C51" s="139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7"/>
      <c r="B52" s="138"/>
      <c r="C52" s="139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7"/>
      <c r="B53" s="138"/>
      <c r="C53" s="139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7"/>
      <c r="B54" s="138"/>
      <c r="C54" s="139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7"/>
      <c r="B55" s="138"/>
      <c r="C55" s="139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7"/>
      <c r="B56" s="138"/>
      <c r="C56" s="139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7"/>
      <c r="B57" s="138"/>
      <c r="C57" s="139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7"/>
      <c r="B58" s="138"/>
      <c r="C58" s="139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7"/>
      <c r="B59" s="138"/>
      <c r="C59" s="139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7"/>
      <c r="B60" s="138"/>
      <c r="C60" s="139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7"/>
      <c r="B61" s="138"/>
      <c r="C61" s="139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7"/>
      <c r="B62" s="138"/>
      <c r="C62" s="139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7"/>
      <c r="B63" s="138"/>
      <c r="C63" s="139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7"/>
      <c r="B64" s="138"/>
      <c r="C64" s="139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7"/>
      <c r="B65" s="138"/>
      <c r="C65" s="139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7"/>
      <c r="B66" s="138"/>
      <c r="C66" s="139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7"/>
      <c r="B67" s="138"/>
      <c r="C67" s="139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7"/>
      <c r="B68" s="138"/>
      <c r="C68" s="139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7"/>
      <c r="B69" s="138"/>
      <c r="C69" s="139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7"/>
      <c r="B70" s="138"/>
      <c r="C70" s="139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7"/>
      <c r="B71" s="138"/>
      <c r="C71" s="139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7"/>
      <c r="B72" s="138"/>
      <c r="C72" s="139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7"/>
      <c r="B73" s="138"/>
      <c r="C73" s="139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7"/>
      <c r="B74" s="138"/>
      <c r="C74" s="139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7"/>
      <c r="B75" s="138"/>
      <c r="C75" s="139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7"/>
      <c r="B76" s="138"/>
      <c r="C76" s="139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7"/>
      <c r="B77" s="138"/>
      <c r="C77" s="139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7"/>
      <c r="B78" s="138"/>
      <c r="C78" s="139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7"/>
      <c r="B79" s="138"/>
      <c r="C79" s="139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7"/>
      <c r="B80" s="138"/>
      <c r="C80" s="139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7"/>
      <c r="B81" s="138"/>
      <c r="C81" s="139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7"/>
      <c r="B82" s="138"/>
      <c r="C82" s="139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7"/>
      <c r="B83" s="138"/>
      <c r="C83" s="139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7"/>
      <c r="B84" s="138"/>
      <c r="C84" s="139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7"/>
      <c r="B85" s="138"/>
      <c r="C85" s="139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7"/>
      <c r="B86" s="138"/>
      <c r="C86" s="139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7"/>
      <c r="B87" s="138"/>
      <c r="C87" s="139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7"/>
      <c r="B88" s="138"/>
      <c r="C88" s="139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7"/>
      <c r="B89" s="138"/>
      <c r="C89" s="139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7"/>
      <c r="B90" s="138"/>
      <c r="C90" s="139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7"/>
      <c r="B91" s="138"/>
      <c r="C91" s="139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7"/>
      <c r="B92" s="138"/>
      <c r="C92" s="139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7"/>
      <c r="B93" s="138"/>
      <c r="C93" s="139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7"/>
      <c r="B94" s="138"/>
      <c r="C94" s="139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7"/>
      <c r="B95" s="138"/>
      <c r="C95" s="139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7"/>
      <c r="B96" s="138"/>
      <c r="C96" s="139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7"/>
      <c r="B97" s="138"/>
      <c r="C97" s="139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7"/>
      <c r="B98" s="138"/>
      <c r="C98" s="139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7"/>
      <c r="B99" s="138"/>
      <c r="C99" s="139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7"/>
      <c r="B100" s="138"/>
      <c r="C100" s="139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7"/>
      <c r="B101" s="138"/>
      <c r="C101" s="139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7"/>
      <c r="B102" s="138"/>
      <c r="C102" s="139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7"/>
      <c r="B103" s="138"/>
      <c r="C103" s="139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7"/>
      <c r="B104" s="138"/>
      <c r="C104" s="139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7"/>
      <c r="B105" s="138"/>
      <c r="C105" s="139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7"/>
      <c r="B106" s="138"/>
      <c r="C106" s="139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7"/>
      <c r="B107" s="138"/>
      <c r="C107" s="139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7"/>
      <c r="B108" s="138"/>
      <c r="C108" s="139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7"/>
      <c r="B109" s="138"/>
      <c r="C109" s="139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7"/>
      <c r="B110" s="138"/>
      <c r="C110" s="139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7"/>
      <c r="B111" s="138"/>
      <c r="C111" s="139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7"/>
      <c r="B112" s="138"/>
      <c r="C112" s="139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7"/>
      <c r="B113" s="138"/>
      <c r="C113" s="139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7"/>
      <c r="B114" s="138"/>
      <c r="C114" s="139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7"/>
      <c r="B115" s="138"/>
      <c r="C115" s="139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7"/>
      <c r="B116" s="138"/>
      <c r="C116" s="139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7"/>
      <c r="B117" s="138"/>
      <c r="C117" s="139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7"/>
      <c r="B118" s="138"/>
      <c r="C118" s="139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7"/>
      <c r="B119" s="138"/>
      <c r="C119" s="139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7"/>
      <c r="B120" s="138"/>
      <c r="C120" s="139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7"/>
      <c r="B121" s="138"/>
      <c r="C121" s="139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7"/>
      <c r="B122" s="138"/>
      <c r="C122" s="139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7"/>
      <c r="B123" s="138"/>
      <c r="C123" s="139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7"/>
      <c r="B124" s="138"/>
      <c r="C124" s="139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7"/>
      <c r="B125" s="138"/>
      <c r="C125" s="139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7"/>
      <c r="B126" s="138"/>
      <c r="C126" s="139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7"/>
      <c r="B127" s="138"/>
      <c r="C127" s="139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7"/>
      <c r="B128" s="138"/>
      <c r="C128" s="139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4"/>
      <c r="B129" s="135"/>
      <c r="C129" s="136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9vJCKUV9fv9zW06dCoLknCrtkoauuU0ImcGbFxHWtuKY09KzbHFcV8mCNe6HR9ex2Zr5nmyhsZL7rz0XEEautg==" saltValue="41wG4XEf1xnkBSCwj6hRBw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48" priority="2" operator="equal">
      <formula>"zlý súčet"</formula>
    </cfRule>
  </conditionalFormatting>
  <conditionalFormatting sqref="N1">
    <cfRule type="cellIs" dxfId="47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48</v>
      </c>
      <c r="N1" s="133" t="str">
        <f>IF(P11+P12&lt;&gt;SUM(P19:P129),"nekorektne zadané údaje","")</f>
        <v/>
      </c>
      <c r="O1" s="13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2"/>
      <c r="K3" s="152"/>
      <c r="N3" s="50" t="s">
        <v>44</v>
      </c>
      <c r="O3" s="152"/>
      <c r="P3" s="152"/>
      <c r="R3" s="47" t="s">
        <v>78</v>
      </c>
    </row>
    <row r="4" spans="1:18" ht="15" customHeight="1" x14ac:dyDescent="0.2">
      <c r="A4" s="23"/>
      <c r="I4" s="50" t="s">
        <v>41</v>
      </c>
      <c r="J4" s="152"/>
      <c r="K4" s="152"/>
      <c r="N4" s="50" t="s">
        <v>41</v>
      </c>
      <c r="O4" s="152"/>
      <c r="P4" s="152"/>
    </row>
    <row r="5" spans="1:18" ht="15" customHeight="1" x14ac:dyDescent="0.2">
      <c r="A5" s="23"/>
      <c r="I5" s="50" t="s">
        <v>42</v>
      </c>
      <c r="J5" s="152"/>
      <c r="K5" s="152"/>
      <c r="N5" s="50" t="s">
        <v>42</v>
      </c>
      <c r="O5" s="152"/>
      <c r="P5" s="152"/>
    </row>
    <row r="6" spans="1:18" ht="15" customHeight="1" x14ac:dyDescent="0.2">
      <c r="A6" s="23"/>
      <c r="I6" s="50" t="s">
        <v>43</v>
      </c>
      <c r="J6" s="152"/>
      <c r="K6" s="152"/>
      <c r="N6" s="50" t="s">
        <v>43</v>
      </c>
      <c r="O6" s="152"/>
      <c r="P6" s="152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40" t="s">
        <v>1</v>
      </c>
      <c r="B9" s="141"/>
      <c r="C9" s="142"/>
      <c r="D9" s="57"/>
      <c r="E9" s="107"/>
      <c r="F9" s="146">
        <v>2019</v>
      </c>
      <c r="G9" s="147"/>
      <c r="H9" s="147"/>
      <c r="I9" s="147"/>
      <c r="J9" s="147"/>
      <c r="K9" s="147"/>
      <c r="L9" s="147"/>
      <c r="M9" s="147"/>
      <c r="N9" s="147"/>
      <c r="O9" s="147"/>
      <c r="P9" s="148"/>
    </row>
    <row r="10" spans="1:18" ht="20.100000000000001" customHeight="1" thickBot="1" x14ac:dyDescent="0.25">
      <c r="A10" s="143"/>
      <c r="B10" s="144"/>
      <c r="C10" s="145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3" t="s">
        <v>55</v>
      </c>
      <c r="E17" s="153" t="s">
        <v>125</v>
      </c>
      <c r="F17" s="146">
        <v>2019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ht="24.95" customHeight="1" thickBot="1" x14ac:dyDescent="0.25">
      <c r="A18" s="6" t="s">
        <v>19</v>
      </c>
      <c r="B18" s="7"/>
      <c r="C18" s="18"/>
      <c r="D18" s="154"/>
      <c r="E18" s="154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9"/>
      <c r="B19" s="150"/>
      <c r="C19" s="151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7"/>
      <c r="B20" s="138"/>
      <c r="C20" s="139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7"/>
      <c r="B21" s="138"/>
      <c r="C21" s="139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7"/>
      <c r="B22" s="138"/>
      <c r="C22" s="139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7"/>
      <c r="B23" s="138"/>
      <c r="C23" s="139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7"/>
      <c r="B24" s="138"/>
      <c r="C24" s="139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7"/>
      <c r="B25" s="138"/>
      <c r="C25" s="139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7"/>
      <c r="B26" s="138"/>
      <c r="C26" s="139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7"/>
      <c r="B27" s="138"/>
      <c r="C27" s="139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7"/>
      <c r="B28" s="138"/>
      <c r="C28" s="139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7"/>
      <c r="B29" s="138"/>
      <c r="C29" s="139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7"/>
      <c r="B30" s="138"/>
      <c r="C30" s="139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7"/>
      <c r="B31" s="138"/>
      <c r="C31" s="139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7"/>
      <c r="B32" s="138"/>
      <c r="C32" s="139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7"/>
      <c r="B33" s="138"/>
      <c r="C33" s="139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7"/>
      <c r="B34" s="138"/>
      <c r="C34" s="139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7"/>
      <c r="B35" s="138"/>
      <c r="C35" s="139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7"/>
      <c r="B36" s="138"/>
      <c r="C36" s="139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7"/>
      <c r="B37" s="138"/>
      <c r="C37" s="139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7"/>
      <c r="B38" s="138"/>
      <c r="C38" s="139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7"/>
      <c r="B39" s="138"/>
      <c r="C39" s="139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7"/>
      <c r="B40" s="138"/>
      <c r="C40" s="139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7"/>
      <c r="B41" s="138"/>
      <c r="C41" s="139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7"/>
      <c r="B42" s="138"/>
      <c r="C42" s="139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7"/>
      <c r="B43" s="138"/>
      <c r="C43" s="139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7"/>
      <c r="B44" s="138"/>
      <c r="C44" s="139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7"/>
      <c r="B45" s="138"/>
      <c r="C45" s="139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7"/>
      <c r="B46" s="138"/>
      <c r="C46" s="139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7"/>
      <c r="B47" s="138"/>
      <c r="C47" s="139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7"/>
      <c r="B48" s="138"/>
      <c r="C48" s="139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7"/>
      <c r="B49" s="138"/>
      <c r="C49" s="139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7"/>
      <c r="B50" s="138"/>
      <c r="C50" s="139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7"/>
      <c r="B51" s="138"/>
      <c r="C51" s="139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7"/>
      <c r="B52" s="138"/>
      <c r="C52" s="139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7"/>
      <c r="B53" s="138"/>
      <c r="C53" s="139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7"/>
      <c r="B54" s="138"/>
      <c r="C54" s="139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7"/>
      <c r="B55" s="138"/>
      <c r="C55" s="139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7"/>
      <c r="B56" s="138"/>
      <c r="C56" s="139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7"/>
      <c r="B57" s="138"/>
      <c r="C57" s="139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7"/>
      <c r="B58" s="138"/>
      <c r="C58" s="139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7"/>
      <c r="B59" s="138"/>
      <c r="C59" s="139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7"/>
      <c r="B60" s="138"/>
      <c r="C60" s="139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7"/>
      <c r="B61" s="138"/>
      <c r="C61" s="139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7"/>
      <c r="B62" s="138"/>
      <c r="C62" s="139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7"/>
      <c r="B63" s="138"/>
      <c r="C63" s="139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7"/>
      <c r="B64" s="138"/>
      <c r="C64" s="139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7"/>
      <c r="B65" s="138"/>
      <c r="C65" s="139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7"/>
      <c r="B66" s="138"/>
      <c r="C66" s="139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7"/>
      <c r="B67" s="138"/>
      <c r="C67" s="139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7"/>
      <c r="B68" s="138"/>
      <c r="C68" s="139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7"/>
      <c r="B69" s="138"/>
      <c r="C69" s="139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7"/>
      <c r="B70" s="138"/>
      <c r="C70" s="139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7"/>
      <c r="B71" s="138"/>
      <c r="C71" s="139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7"/>
      <c r="B72" s="138"/>
      <c r="C72" s="139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7"/>
      <c r="B73" s="138"/>
      <c r="C73" s="139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7"/>
      <c r="B74" s="138"/>
      <c r="C74" s="139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7"/>
      <c r="B75" s="138"/>
      <c r="C75" s="139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7"/>
      <c r="B76" s="138"/>
      <c r="C76" s="139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7"/>
      <c r="B77" s="138"/>
      <c r="C77" s="139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7"/>
      <c r="B78" s="138"/>
      <c r="C78" s="139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7"/>
      <c r="B79" s="138"/>
      <c r="C79" s="139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7"/>
      <c r="B80" s="138"/>
      <c r="C80" s="139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7"/>
      <c r="B81" s="138"/>
      <c r="C81" s="139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7"/>
      <c r="B82" s="138"/>
      <c r="C82" s="139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7"/>
      <c r="B83" s="138"/>
      <c r="C83" s="139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7"/>
      <c r="B84" s="138"/>
      <c r="C84" s="139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7"/>
      <c r="B85" s="138"/>
      <c r="C85" s="139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7"/>
      <c r="B86" s="138"/>
      <c r="C86" s="139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7"/>
      <c r="B87" s="138"/>
      <c r="C87" s="139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7"/>
      <c r="B88" s="138"/>
      <c r="C88" s="139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7"/>
      <c r="B89" s="138"/>
      <c r="C89" s="139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7"/>
      <c r="B90" s="138"/>
      <c r="C90" s="139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7"/>
      <c r="B91" s="138"/>
      <c r="C91" s="139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7"/>
      <c r="B92" s="138"/>
      <c r="C92" s="139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7"/>
      <c r="B93" s="138"/>
      <c r="C93" s="139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7"/>
      <c r="B94" s="138"/>
      <c r="C94" s="139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7"/>
      <c r="B95" s="138"/>
      <c r="C95" s="139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7"/>
      <c r="B96" s="138"/>
      <c r="C96" s="139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7"/>
      <c r="B97" s="138"/>
      <c r="C97" s="139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7"/>
      <c r="B98" s="138"/>
      <c r="C98" s="139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7"/>
      <c r="B99" s="138"/>
      <c r="C99" s="139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7"/>
      <c r="B100" s="138"/>
      <c r="C100" s="139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7"/>
      <c r="B101" s="138"/>
      <c r="C101" s="139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7"/>
      <c r="B102" s="138"/>
      <c r="C102" s="139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7"/>
      <c r="B103" s="138"/>
      <c r="C103" s="139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7"/>
      <c r="B104" s="138"/>
      <c r="C104" s="139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7"/>
      <c r="B105" s="138"/>
      <c r="C105" s="139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7"/>
      <c r="B106" s="138"/>
      <c r="C106" s="139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7"/>
      <c r="B107" s="138"/>
      <c r="C107" s="139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7"/>
      <c r="B108" s="138"/>
      <c r="C108" s="139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7"/>
      <c r="B109" s="138"/>
      <c r="C109" s="139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7"/>
      <c r="B110" s="138"/>
      <c r="C110" s="139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7"/>
      <c r="B111" s="138"/>
      <c r="C111" s="139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7"/>
      <c r="B112" s="138"/>
      <c r="C112" s="139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7"/>
      <c r="B113" s="138"/>
      <c r="C113" s="139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7"/>
      <c r="B114" s="138"/>
      <c r="C114" s="139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7"/>
      <c r="B115" s="138"/>
      <c r="C115" s="139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7"/>
      <c r="B116" s="138"/>
      <c r="C116" s="139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7"/>
      <c r="B117" s="138"/>
      <c r="C117" s="139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7"/>
      <c r="B118" s="138"/>
      <c r="C118" s="139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7"/>
      <c r="B119" s="138"/>
      <c r="C119" s="139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7"/>
      <c r="B120" s="138"/>
      <c r="C120" s="139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7"/>
      <c r="B121" s="138"/>
      <c r="C121" s="139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7"/>
      <c r="B122" s="138"/>
      <c r="C122" s="139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7"/>
      <c r="B123" s="138"/>
      <c r="C123" s="139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7"/>
      <c r="B124" s="138"/>
      <c r="C124" s="139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7"/>
      <c r="B125" s="138"/>
      <c r="C125" s="139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7"/>
      <c r="B126" s="138"/>
      <c r="C126" s="139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7"/>
      <c r="B127" s="138"/>
      <c r="C127" s="139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7"/>
      <c r="B128" s="138"/>
      <c r="C128" s="139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4"/>
      <c r="B129" s="135"/>
      <c r="C129" s="136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UFDwhOjzhkMvN5WiSqHegx7G7zD76pF1XaVZNmZcdV/xMxMACatWX11Z6+1QOI+AfLP6dlBr7EOQfztdfjKPAw==" saltValue="aIn5n/PpqxQdw+OR9tZXeQ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46" priority="2" operator="equal">
      <formula>"zlý súčet"</formula>
    </cfRule>
  </conditionalFormatting>
  <conditionalFormatting sqref="N1">
    <cfRule type="cellIs" dxfId="45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2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49</v>
      </c>
      <c r="N1" s="133" t="str">
        <f>IF(P11+P12&lt;&gt;SUM(P19:P129),"nekorektne zadané údaje","")</f>
        <v/>
      </c>
      <c r="O1" s="13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2"/>
      <c r="K3" s="152"/>
      <c r="N3" s="50" t="s">
        <v>44</v>
      </c>
      <c r="O3" s="152"/>
      <c r="P3" s="152"/>
      <c r="R3" s="47" t="s">
        <v>78</v>
      </c>
    </row>
    <row r="4" spans="1:18" ht="15" customHeight="1" x14ac:dyDescent="0.2">
      <c r="A4" s="23"/>
      <c r="I4" s="50" t="s">
        <v>41</v>
      </c>
      <c r="J4" s="152"/>
      <c r="K4" s="152"/>
      <c r="N4" s="50" t="s">
        <v>41</v>
      </c>
      <c r="O4" s="152"/>
      <c r="P4" s="152"/>
    </row>
    <row r="5" spans="1:18" ht="15" customHeight="1" x14ac:dyDescent="0.2">
      <c r="A5" s="23"/>
      <c r="I5" s="50" t="s">
        <v>42</v>
      </c>
      <c r="J5" s="152"/>
      <c r="K5" s="152"/>
      <c r="N5" s="50" t="s">
        <v>42</v>
      </c>
      <c r="O5" s="152"/>
      <c r="P5" s="152"/>
    </row>
    <row r="6" spans="1:18" ht="15" customHeight="1" x14ac:dyDescent="0.2">
      <c r="A6" s="23"/>
      <c r="I6" s="50" t="s">
        <v>43</v>
      </c>
      <c r="J6" s="152"/>
      <c r="K6" s="152"/>
      <c r="N6" s="50" t="s">
        <v>43</v>
      </c>
      <c r="O6" s="152"/>
      <c r="P6" s="152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40" t="s">
        <v>1</v>
      </c>
      <c r="B9" s="141"/>
      <c r="C9" s="142"/>
      <c r="D9" s="57"/>
      <c r="E9" s="107"/>
      <c r="F9" s="146">
        <v>2020</v>
      </c>
      <c r="G9" s="147"/>
      <c r="H9" s="147"/>
      <c r="I9" s="147"/>
      <c r="J9" s="147"/>
      <c r="K9" s="147"/>
      <c r="L9" s="147"/>
      <c r="M9" s="147"/>
      <c r="N9" s="147"/>
      <c r="O9" s="147"/>
      <c r="P9" s="148"/>
    </row>
    <row r="10" spans="1:18" ht="20.100000000000001" customHeight="1" thickBot="1" x14ac:dyDescent="0.25">
      <c r="A10" s="143"/>
      <c r="B10" s="144"/>
      <c r="C10" s="145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3" t="s">
        <v>55</v>
      </c>
      <c r="E17" s="153" t="s">
        <v>125</v>
      </c>
      <c r="F17" s="146">
        <v>2020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ht="24.95" customHeight="1" thickBot="1" x14ac:dyDescent="0.25">
      <c r="A18" s="6" t="s">
        <v>19</v>
      </c>
      <c r="B18" s="7"/>
      <c r="C18" s="18"/>
      <c r="D18" s="154"/>
      <c r="E18" s="154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9"/>
      <c r="B19" s="150"/>
      <c r="C19" s="151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7"/>
      <c r="B20" s="138"/>
      <c r="C20" s="139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7"/>
      <c r="B21" s="138"/>
      <c r="C21" s="139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7"/>
      <c r="B22" s="138"/>
      <c r="C22" s="139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7"/>
      <c r="B23" s="138"/>
      <c r="C23" s="139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7"/>
      <c r="B24" s="138"/>
      <c r="C24" s="139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7"/>
      <c r="B25" s="138"/>
      <c r="C25" s="139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7"/>
      <c r="B26" s="138"/>
      <c r="C26" s="139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7"/>
      <c r="B27" s="138"/>
      <c r="C27" s="139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7"/>
      <c r="B28" s="138"/>
      <c r="C28" s="139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7"/>
      <c r="B29" s="138"/>
      <c r="C29" s="139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7"/>
      <c r="B30" s="138"/>
      <c r="C30" s="139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7"/>
      <c r="B31" s="138"/>
      <c r="C31" s="139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7"/>
      <c r="B32" s="138"/>
      <c r="C32" s="139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7"/>
      <c r="B33" s="138"/>
      <c r="C33" s="139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7"/>
      <c r="B34" s="138"/>
      <c r="C34" s="139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7"/>
      <c r="B35" s="138"/>
      <c r="C35" s="139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7"/>
      <c r="B36" s="138"/>
      <c r="C36" s="139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7"/>
      <c r="B37" s="138"/>
      <c r="C37" s="139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7"/>
      <c r="B38" s="138"/>
      <c r="C38" s="139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7"/>
      <c r="B39" s="138"/>
      <c r="C39" s="139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7"/>
      <c r="B40" s="138"/>
      <c r="C40" s="139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7"/>
      <c r="B41" s="138"/>
      <c r="C41" s="139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7"/>
      <c r="B42" s="138"/>
      <c r="C42" s="139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7"/>
      <c r="B43" s="138"/>
      <c r="C43" s="139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7"/>
      <c r="B44" s="138"/>
      <c r="C44" s="139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7"/>
      <c r="B45" s="138"/>
      <c r="C45" s="139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7"/>
      <c r="B46" s="138"/>
      <c r="C46" s="139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7"/>
      <c r="B47" s="138"/>
      <c r="C47" s="139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7"/>
      <c r="B48" s="138"/>
      <c r="C48" s="139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7"/>
      <c r="B49" s="138"/>
      <c r="C49" s="139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7"/>
      <c r="B50" s="138"/>
      <c r="C50" s="139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7"/>
      <c r="B51" s="138"/>
      <c r="C51" s="139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7"/>
      <c r="B52" s="138"/>
      <c r="C52" s="139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7"/>
      <c r="B53" s="138"/>
      <c r="C53" s="139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7"/>
      <c r="B54" s="138"/>
      <c r="C54" s="139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7"/>
      <c r="B55" s="138"/>
      <c r="C55" s="139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7"/>
      <c r="B56" s="138"/>
      <c r="C56" s="139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7"/>
      <c r="B57" s="138"/>
      <c r="C57" s="139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7"/>
      <c r="B58" s="138"/>
      <c r="C58" s="139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7"/>
      <c r="B59" s="138"/>
      <c r="C59" s="139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7"/>
      <c r="B60" s="138"/>
      <c r="C60" s="139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7"/>
      <c r="B61" s="138"/>
      <c r="C61" s="139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7"/>
      <c r="B62" s="138"/>
      <c r="C62" s="139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7"/>
      <c r="B63" s="138"/>
      <c r="C63" s="139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7"/>
      <c r="B64" s="138"/>
      <c r="C64" s="139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7"/>
      <c r="B65" s="138"/>
      <c r="C65" s="139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7"/>
      <c r="B66" s="138"/>
      <c r="C66" s="139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7"/>
      <c r="B67" s="138"/>
      <c r="C67" s="139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7"/>
      <c r="B68" s="138"/>
      <c r="C68" s="139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7"/>
      <c r="B69" s="138"/>
      <c r="C69" s="139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7"/>
      <c r="B70" s="138"/>
      <c r="C70" s="139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7"/>
      <c r="B71" s="138"/>
      <c r="C71" s="139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7"/>
      <c r="B72" s="138"/>
      <c r="C72" s="139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7"/>
      <c r="B73" s="138"/>
      <c r="C73" s="139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7"/>
      <c r="B74" s="138"/>
      <c r="C74" s="139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7"/>
      <c r="B75" s="138"/>
      <c r="C75" s="139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7"/>
      <c r="B76" s="138"/>
      <c r="C76" s="139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7"/>
      <c r="B77" s="138"/>
      <c r="C77" s="139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7"/>
      <c r="B78" s="138"/>
      <c r="C78" s="139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7"/>
      <c r="B79" s="138"/>
      <c r="C79" s="139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7"/>
      <c r="B80" s="138"/>
      <c r="C80" s="139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7"/>
      <c r="B81" s="138"/>
      <c r="C81" s="139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7"/>
      <c r="B82" s="138"/>
      <c r="C82" s="139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7"/>
      <c r="B83" s="138"/>
      <c r="C83" s="139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7"/>
      <c r="B84" s="138"/>
      <c r="C84" s="139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7"/>
      <c r="B85" s="138"/>
      <c r="C85" s="139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7"/>
      <c r="B86" s="138"/>
      <c r="C86" s="139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7"/>
      <c r="B87" s="138"/>
      <c r="C87" s="139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7"/>
      <c r="B88" s="138"/>
      <c r="C88" s="139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7"/>
      <c r="B89" s="138"/>
      <c r="C89" s="139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7"/>
      <c r="B90" s="138"/>
      <c r="C90" s="139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7"/>
      <c r="B91" s="138"/>
      <c r="C91" s="139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7"/>
      <c r="B92" s="138"/>
      <c r="C92" s="139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7"/>
      <c r="B93" s="138"/>
      <c r="C93" s="139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7"/>
      <c r="B94" s="138"/>
      <c r="C94" s="139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7"/>
      <c r="B95" s="138"/>
      <c r="C95" s="139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7"/>
      <c r="B96" s="138"/>
      <c r="C96" s="139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7"/>
      <c r="B97" s="138"/>
      <c r="C97" s="139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7"/>
      <c r="B98" s="138"/>
      <c r="C98" s="139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7"/>
      <c r="B99" s="138"/>
      <c r="C99" s="139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7"/>
      <c r="B100" s="138"/>
      <c r="C100" s="139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7"/>
      <c r="B101" s="138"/>
      <c r="C101" s="139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7"/>
      <c r="B102" s="138"/>
      <c r="C102" s="139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7"/>
      <c r="B103" s="138"/>
      <c r="C103" s="139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7"/>
      <c r="B104" s="138"/>
      <c r="C104" s="139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7"/>
      <c r="B105" s="138"/>
      <c r="C105" s="139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7"/>
      <c r="B106" s="138"/>
      <c r="C106" s="139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7"/>
      <c r="B107" s="138"/>
      <c r="C107" s="139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7"/>
      <c r="B108" s="138"/>
      <c r="C108" s="139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7"/>
      <c r="B109" s="138"/>
      <c r="C109" s="139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7"/>
      <c r="B110" s="138"/>
      <c r="C110" s="139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7"/>
      <c r="B111" s="138"/>
      <c r="C111" s="139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7"/>
      <c r="B112" s="138"/>
      <c r="C112" s="139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7"/>
      <c r="B113" s="138"/>
      <c r="C113" s="139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7"/>
      <c r="B114" s="138"/>
      <c r="C114" s="139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7"/>
      <c r="B115" s="138"/>
      <c r="C115" s="139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7"/>
      <c r="B116" s="138"/>
      <c r="C116" s="139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7"/>
      <c r="B117" s="138"/>
      <c r="C117" s="139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7"/>
      <c r="B118" s="138"/>
      <c r="C118" s="139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7"/>
      <c r="B119" s="138"/>
      <c r="C119" s="139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7"/>
      <c r="B120" s="138"/>
      <c r="C120" s="139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7"/>
      <c r="B121" s="138"/>
      <c r="C121" s="139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7"/>
      <c r="B122" s="138"/>
      <c r="C122" s="139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7"/>
      <c r="B123" s="138"/>
      <c r="C123" s="139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7"/>
      <c r="B124" s="138"/>
      <c r="C124" s="139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7"/>
      <c r="B125" s="138"/>
      <c r="C125" s="139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7"/>
      <c r="B126" s="138"/>
      <c r="C126" s="139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7"/>
      <c r="B127" s="138"/>
      <c r="C127" s="139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7"/>
      <c r="B128" s="138"/>
      <c r="C128" s="139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4"/>
      <c r="B129" s="135"/>
      <c r="C129" s="136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n/7pCHLaq+Q43KEymLKIzwHytdfExtHp+QJr0ABDjZg8zEVE+h088YYpfJEHY7FG2aIHJn0Ye5xkfrzoy0QoQA==" saltValue="M1SSW08bHUPKbxVPsHwheg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44" priority="2" operator="equal">
      <formula>"zlý súčet"</formula>
    </cfRule>
  </conditionalFormatting>
  <conditionalFormatting sqref="N1">
    <cfRule type="cellIs" dxfId="43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8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50</v>
      </c>
      <c r="N1" s="133" t="str">
        <f>IF(P11+P12&lt;&gt;SUM(P19:P129),"nekorektne zadané údaje","")</f>
        <v/>
      </c>
      <c r="O1" s="13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2"/>
      <c r="K3" s="152"/>
      <c r="N3" s="50" t="s">
        <v>44</v>
      </c>
      <c r="O3" s="152"/>
      <c r="P3" s="152"/>
      <c r="R3" s="47" t="s">
        <v>78</v>
      </c>
    </row>
    <row r="4" spans="1:18" ht="15" customHeight="1" x14ac:dyDescent="0.2">
      <c r="A4" s="23"/>
      <c r="I4" s="50" t="s">
        <v>41</v>
      </c>
      <c r="J4" s="152"/>
      <c r="K4" s="152"/>
      <c r="N4" s="50" t="s">
        <v>41</v>
      </c>
      <c r="O4" s="152"/>
      <c r="P4" s="152"/>
    </row>
    <row r="5" spans="1:18" ht="15" customHeight="1" x14ac:dyDescent="0.2">
      <c r="A5" s="23"/>
      <c r="I5" s="50" t="s">
        <v>42</v>
      </c>
      <c r="J5" s="152"/>
      <c r="K5" s="152"/>
      <c r="N5" s="50" t="s">
        <v>42</v>
      </c>
      <c r="O5" s="152"/>
      <c r="P5" s="152"/>
    </row>
    <row r="6" spans="1:18" ht="15" customHeight="1" x14ac:dyDescent="0.2">
      <c r="A6" s="23"/>
      <c r="I6" s="50" t="s">
        <v>43</v>
      </c>
      <c r="J6" s="152"/>
      <c r="K6" s="152"/>
      <c r="N6" s="50" t="s">
        <v>43</v>
      </c>
      <c r="O6" s="152"/>
      <c r="P6" s="152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40" t="s">
        <v>1</v>
      </c>
      <c r="B9" s="141"/>
      <c r="C9" s="142"/>
      <c r="D9" s="57"/>
      <c r="E9" s="107"/>
      <c r="F9" s="146">
        <v>2021</v>
      </c>
      <c r="G9" s="147"/>
      <c r="H9" s="147"/>
      <c r="I9" s="147"/>
      <c r="J9" s="147"/>
      <c r="K9" s="147"/>
      <c r="L9" s="147"/>
      <c r="M9" s="147"/>
      <c r="N9" s="147"/>
      <c r="O9" s="147"/>
      <c r="P9" s="148"/>
    </row>
    <row r="10" spans="1:18" ht="20.100000000000001" customHeight="1" thickBot="1" x14ac:dyDescent="0.25">
      <c r="A10" s="143"/>
      <c r="B10" s="144"/>
      <c r="C10" s="145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3" t="s">
        <v>55</v>
      </c>
      <c r="E17" s="153" t="s">
        <v>125</v>
      </c>
      <c r="F17" s="146">
        <v>2021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ht="24.95" customHeight="1" thickBot="1" x14ac:dyDescent="0.25">
      <c r="A18" s="6" t="s">
        <v>19</v>
      </c>
      <c r="B18" s="7"/>
      <c r="C18" s="18"/>
      <c r="D18" s="154"/>
      <c r="E18" s="154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9"/>
      <c r="B19" s="150"/>
      <c r="C19" s="151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7"/>
      <c r="B20" s="138"/>
      <c r="C20" s="139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7"/>
      <c r="B21" s="138"/>
      <c r="C21" s="139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7"/>
      <c r="B22" s="138"/>
      <c r="C22" s="139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7"/>
      <c r="B23" s="138"/>
      <c r="C23" s="139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7"/>
      <c r="B24" s="138"/>
      <c r="C24" s="139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7"/>
      <c r="B25" s="138"/>
      <c r="C25" s="139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7"/>
      <c r="B26" s="138"/>
      <c r="C26" s="139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7"/>
      <c r="B27" s="138"/>
      <c r="C27" s="139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7"/>
      <c r="B28" s="138"/>
      <c r="C28" s="139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7"/>
      <c r="B29" s="138"/>
      <c r="C29" s="139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7"/>
      <c r="B30" s="138"/>
      <c r="C30" s="139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7"/>
      <c r="B31" s="138"/>
      <c r="C31" s="139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7"/>
      <c r="B32" s="138"/>
      <c r="C32" s="139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7"/>
      <c r="B33" s="138"/>
      <c r="C33" s="139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7"/>
      <c r="B34" s="138"/>
      <c r="C34" s="139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7"/>
      <c r="B35" s="138"/>
      <c r="C35" s="139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7"/>
      <c r="B36" s="138"/>
      <c r="C36" s="139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7"/>
      <c r="B37" s="138"/>
      <c r="C37" s="139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7"/>
      <c r="B38" s="138"/>
      <c r="C38" s="139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7"/>
      <c r="B39" s="138"/>
      <c r="C39" s="139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7"/>
      <c r="B40" s="138"/>
      <c r="C40" s="139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7"/>
      <c r="B41" s="138"/>
      <c r="C41" s="139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7"/>
      <c r="B42" s="138"/>
      <c r="C42" s="139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7"/>
      <c r="B43" s="138"/>
      <c r="C43" s="139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7"/>
      <c r="B44" s="138"/>
      <c r="C44" s="139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7"/>
      <c r="B45" s="138"/>
      <c r="C45" s="139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7"/>
      <c r="B46" s="138"/>
      <c r="C46" s="139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7"/>
      <c r="B47" s="138"/>
      <c r="C47" s="139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7"/>
      <c r="B48" s="138"/>
      <c r="C48" s="139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7"/>
      <c r="B49" s="138"/>
      <c r="C49" s="139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7"/>
      <c r="B50" s="138"/>
      <c r="C50" s="139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7"/>
      <c r="B51" s="138"/>
      <c r="C51" s="139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7"/>
      <c r="B52" s="138"/>
      <c r="C52" s="139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7"/>
      <c r="B53" s="138"/>
      <c r="C53" s="139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7"/>
      <c r="B54" s="138"/>
      <c r="C54" s="139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7"/>
      <c r="B55" s="138"/>
      <c r="C55" s="139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7"/>
      <c r="B56" s="138"/>
      <c r="C56" s="139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7"/>
      <c r="B57" s="138"/>
      <c r="C57" s="139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7"/>
      <c r="B58" s="138"/>
      <c r="C58" s="139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7"/>
      <c r="B59" s="138"/>
      <c r="C59" s="139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7"/>
      <c r="B60" s="138"/>
      <c r="C60" s="139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7"/>
      <c r="B61" s="138"/>
      <c r="C61" s="139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7"/>
      <c r="B62" s="138"/>
      <c r="C62" s="139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7"/>
      <c r="B63" s="138"/>
      <c r="C63" s="139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7"/>
      <c r="B64" s="138"/>
      <c r="C64" s="139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7"/>
      <c r="B65" s="138"/>
      <c r="C65" s="139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7"/>
      <c r="B66" s="138"/>
      <c r="C66" s="139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7"/>
      <c r="B67" s="138"/>
      <c r="C67" s="139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7"/>
      <c r="B68" s="138"/>
      <c r="C68" s="139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7"/>
      <c r="B69" s="138"/>
      <c r="C69" s="139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7"/>
      <c r="B70" s="138"/>
      <c r="C70" s="139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7"/>
      <c r="B71" s="138"/>
      <c r="C71" s="139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7"/>
      <c r="B72" s="138"/>
      <c r="C72" s="139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7"/>
      <c r="B73" s="138"/>
      <c r="C73" s="139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7"/>
      <c r="B74" s="138"/>
      <c r="C74" s="139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7"/>
      <c r="B75" s="138"/>
      <c r="C75" s="139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7"/>
      <c r="B76" s="138"/>
      <c r="C76" s="139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7"/>
      <c r="B77" s="138"/>
      <c r="C77" s="139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7"/>
      <c r="B78" s="138"/>
      <c r="C78" s="139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7"/>
      <c r="B79" s="138"/>
      <c r="C79" s="139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7"/>
      <c r="B80" s="138"/>
      <c r="C80" s="139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7"/>
      <c r="B81" s="138"/>
      <c r="C81" s="139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7"/>
      <c r="B82" s="138"/>
      <c r="C82" s="139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7"/>
      <c r="B83" s="138"/>
      <c r="C83" s="139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7"/>
      <c r="B84" s="138"/>
      <c r="C84" s="139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7"/>
      <c r="B85" s="138"/>
      <c r="C85" s="139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7"/>
      <c r="B86" s="138"/>
      <c r="C86" s="139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7"/>
      <c r="B87" s="138"/>
      <c r="C87" s="139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7"/>
      <c r="B88" s="138"/>
      <c r="C88" s="139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7"/>
      <c r="B89" s="138"/>
      <c r="C89" s="139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7"/>
      <c r="B90" s="138"/>
      <c r="C90" s="139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7"/>
      <c r="B91" s="138"/>
      <c r="C91" s="139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7"/>
      <c r="B92" s="138"/>
      <c r="C92" s="139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7"/>
      <c r="B93" s="138"/>
      <c r="C93" s="139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7"/>
      <c r="B94" s="138"/>
      <c r="C94" s="139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7"/>
      <c r="B95" s="138"/>
      <c r="C95" s="139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7"/>
      <c r="B96" s="138"/>
      <c r="C96" s="139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7"/>
      <c r="B97" s="138"/>
      <c r="C97" s="139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7"/>
      <c r="B98" s="138"/>
      <c r="C98" s="139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7"/>
      <c r="B99" s="138"/>
      <c r="C99" s="139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7"/>
      <c r="B100" s="138"/>
      <c r="C100" s="139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7"/>
      <c r="B101" s="138"/>
      <c r="C101" s="139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7"/>
      <c r="B102" s="138"/>
      <c r="C102" s="139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7"/>
      <c r="B103" s="138"/>
      <c r="C103" s="139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7"/>
      <c r="B104" s="138"/>
      <c r="C104" s="139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7"/>
      <c r="B105" s="138"/>
      <c r="C105" s="139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7"/>
      <c r="B106" s="138"/>
      <c r="C106" s="139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7"/>
      <c r="B107" s="138"/>
      <c r="C107" s="139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7"/>
      <c r="B108" s="138"/>
      <c r="C108" s="139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7"/>
      <c r="B109" s="138"/>
      <c r="C109" s="139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7"/>
      <c r="B110" s="138"/>
      <c r="C110" s="139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7"/>
      <c r="B111" s="138"/>
      <c r="C111" s="139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7"/>
      <c r="B112" s="138"/>
      <c r="C112" s="139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7"/>
      <c r="B113" s="138"/>
      <c r="C113" s="139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7"/>
      <c r="B114" s="138"/>
      <c r="C114" s="139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7"/>
      <c r="B115" s="138"/>
      <c r="C115" s="139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7"/>
      <c r="B116" s="138"/>
      <c r="C116" s="139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7"/>
      <c r="B117" s="138"/>
      <c r="C117" s="139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7"/>
      <c r="B118" s="138"/>
      <c r="C118" s="139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7"/>
      <c r="B119" s="138"/>
      <c r="C119" s="139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7"/>
      <c r="B120" s="138"/>
      <c r="C120" s="139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7"/>
      <c r="B121" s="138"/>
      <c r="C121" s="139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7"/>
      <c r="B122" s="138"/>
      <c r="C122" s="139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7"/>
      <c r="B123" s="138"/>
      <c r="C123" s="139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7"/>
      <c r="B124" s="138"/>
      <c r="C124" s="139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7"/>
      <c r="B125" s="138"/>
      <c r="C125" s="139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7"/>
      <c r="B126" s="138"/>
      <c r="C126" s="139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7"/>
      <c r="B127" s="138"/>
      <c r="C127" s="139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7"/>
      <c r="B128" s="138"/>
      <c r="C128" s="139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4"/>
      <c r="B129" s="135"/>
      <c r="C129" s="136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P/m+VEFmV5HrrVbmUsLuNOlkR6v8a6VSrwvDWb0QCoxyRxz5HiM4LwHcttDYbl2vqEw234czRvzoqyDo11bbUQ==" saltValue="aLB6AzKfb2bYDEuxHr+qGQ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42" priority="2" operator="equal">
      <formula>"zlý súčet"</formula>
    </cfRule>
  </conditionalFormatting>
  <conditionalFormatting sqref="N1">
    <cfRule type="cellIs" dxfId="41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2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9" width="10.85546875" style="1" bestFit="1" customWidth="1"/>
    <col min="10" max="12" width="11.7109375" style="1" customWidth="1"/>
    <col min="13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51</v>
      </c>
      <c r="N1" s="133" t="str">
        <f>IF(P11+P12&lt;&gt;SUM(P19:P129),"nekorektne zadané údaje","")</f>
        <v/>
      </c>
      <c r="O1" s="13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2"/>
      <c r="K3" s="152"/>
      <c r="N3" s="50" t="s">
        <v>44</v>
      </c>
      <c r="O3" s="152"/>
      <c r="P3" s="152"/>
      <c r="R3" s="47" t="s">
        <v>78</v>
      </c>
    </row>
    <row r="4" spans="1:18" ht="15" customHeight="1" x14ac:dyDescent="0.2">
      <c r="A4" s="23"/>
      <c r="I4" s="50" t="s">
        <v>41</v>
      </c>
      <c r="J4" s="152"/>
      <c r="K4" s="152"/>
      <c r="N4" s="50" t="s">
        <v>41</v>
      </c>
      <c r="O4" s="152"/>
      <c r="P4" s="152"/>
    </row>
    <row r="5" spans="1:18" ht="15" customHeight="1" x14ac:dyDescent="0.2">
      <c r="A5" s="23"/>
      <c r="I5" s="50" t="s">
        <v>42</v>
      </c>
      <c r="J5" s="152"/>
      <c r="K5" s="152"/>
      <c r="N5" s="50" t="s">
        <v>42</v>
      </c>
      <c r="O5" s="152"/>
      <c r="P5" s="152"/>
    </row>
    <row r="6" spans="1:18" ht="15" customHeight="1" x14ac:dyDescent="0.2">
      <c r="A6" s="23"/>
      <c r="I6" s="50" t="s">
        <v>43</v>
      </c>
      <c r="J6" s="152"/>
      <c r="K6" s="152"/>
      <c r="N6" s="50" t="s">
        <v>43</v>
      </c>
      <c r="O6" s="152"/>
      <c r="P6" s="152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40" t="s">
        <v>1</v>
      </c>
      <c r="B9" s="141"/>
      <c r="C9" s="142"/>
      <c r="D9" s="57"/>
      <c r="E9" s="107"/>
      <c r="F9" s="146">
        <v>2022</v>
      </c>
      <c r="G9" s="147"/>
      <c r="H9" s="147"/>
      <c r="I9" s="147"/>
      <c r="J9" s="147"/>
      <c r="K9" s="147"/>
      <c r="L9" s="147"/>
      <c r="M9" s="147"/>
      <c r="N9" s="147"/>
      <c r="O9" s="147"/>
      <c r="P9" s="148"/>
    </row>
    <row r="10" spans="1:18" ht="20.100000000000001" customHeight="1" thickBot="1" x14ac:dyDescent="0.25">
      <c r="A10" s="143"/>
      <c r="B10" s="144"/>
      <c r="C10" s="145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3" t="s">
        <v>55</v>
      </c>
      <c r="E17" s="153" t="s">
        <v>125</v>
      </c>
      <c r="F17" s="146">
        <v>2022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ht="24.95" customHeight="1" thickBot="1" x14ac:dyDescent="0.25">
      <c r="A18" s="6" t="s">
        <v>19</v>
      </c>
      <c r="B18" s="7"/>
      <c r="C18" s="18"/>
      <c r="D18" s="154"/>
      <c r="E18" s="154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9"/>
      <c r="B19" s="150"/>
      <c r="C19" s="151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7"/>
      <c r="B20" s="138"/>
      <c r="C20" s="139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7"/>
      <c r="B21" s="138"/>
      <c r="C21" s="139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7"/>
      <c r="B22" s="138"/>
      <c r="C22" s="139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7"/>
      <c r="B23" s="138"/>
      <c r="C23" s="139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7"/>
      <c r="B24" s="138"/>
      <c r="C24" s="139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7"/>
      <c r="B25" s="138"/>
      <c r="C25" s="139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7"/>
      <c r="B26" s="138"/>
      <c r="C26" s="139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7"/>
      <c r="B27" s="138"/>
      <c r="C27" s="139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7"/>
      <c r="B28" s="138"/>
      <c r="C28" s="139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7"/>
      <c r="B29" s="138"/>
      <c r="C29" s="139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7"/>
      <c r="B30" s="138"/>
      <c r="C30" s="139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7"/>
      <c r="B31" s="138"/>
      <c r="C31" s="139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7"/>
      <c r="B32" s="138"/>
      <c r="C32" s="139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7"/>
      <c r="B33" s="138"/>
      <c r="C33" s="139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7"/>
      <c r="B34" s="138"/>
      <c r="C34" s="139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7"/>
      <c r="B35" s="138"/>
      <c r="C35" s="139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7"/>
      <c r="B36" s="138"/>
      <c r="C36" s="139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7"/>
      <c r="B37" s="138"/>
      <c r="C37" s="139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7"/>
      <c r="B38" s="138"/>
      <c r="C38" s="139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7"/>
      <c r="B39" s="138"/>
      <c r="C39" s="139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7"/>
      <c r="B40" s="138"/>
      <c r="C40" s="139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7"/>
      <c r="B41" s="138"/>
      <c r="C41" s="139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7"/>
      <c r="B42" s="138"/>
      <c r="C42" s="139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7"/>
      <c r="B43" s="138"/>
      <c r="C43" s="139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7"/>
      <c r="B44" s="138"/>
      <c r="C44" s="139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7"/>
      <c r="B45" s="138"/>
      <c r="C45" s="139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7"/>
      <c r="B46" s="138"/>
      <c r="C46" s="139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7"/>
      <c r="B47" s="138"/>
      <c r="C47" s="139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7"/>
      <c r="B48" s="138"/>
      <c r="C48" s="139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7"/>
      <c r="B49" s="138"/>
      <c r="C49" s="139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7"/>
      <c r="B50" s="138"/>
      <c r="C50" s="139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7"/>
      <c r="B51" s="138"/>
      <c r="C51" s="139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7"/>
      <c r="B52" s="138"/>
      <c r="C52" s="139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7"/>
      <c r="B53" s="138"/>
      <c r="C53" s="139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7"/>
      <c r="B54" s="138"/>
      <c r="C54" s="139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7"/>
      <c r="B55" s="138"/>
      <c r="C55" s="139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7"/>
      <c r="B56" s="138"/>
      <c r="C56" s="139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7"/>
      <c r="B57" s="138"/>
      <c r="C57" s="139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7"/>
      <c r="B58" s="138"/>
      <c r="C58" s="139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7"/>
      <c r="B59" s="138"/>
      <c r="C59" s="139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7"/>
      <c r="B60" s="138"/>
      <c r="C60" s="139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7"/>
      <c r="B61" s="138"/>
      <c r="C61" s="139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7"/>
      <c r="B62" s="138"/>
      <c r="C62" s="139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7"/>
      <c r="B63" s="138"/>
      <c r="C63" s="139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7"/>
      <c r="B64" s="138"/>
      <c r="C64" s="139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7"/>
      <c r="B65" s="138"/>
      <c r="C65" s="139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7"/>
      <c r="B66" s="138"/>
      <c r="C66" s="139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7"/>
      <c r="B67" s="138"/>
      <c r="C67" s="139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7"/>
      <c r="B68" s="138"/>
      <c r="C68" s="139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7"/>
      <c r="B69" s="138"/>
      <c r="C69" s="139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7"/>
      <c r="B70" s="138"/>
      <c r="C70" s="139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7"/>
      <c r="B71" s="138"/>
      <c r="C71" s="139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7"/>
      <c r="B72" s="138"/>
      <c r="C72" s="139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7"/>
      <c r="B73" s="138"/>
      <c r="C73" s="139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7"/>
      <c r="B74" s="138"/>
      <c r="C74" s="139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7"/>
      <c r="B75" s="138"/>
      <c r="C75" s="139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7"/>
      <c r="B76" s="138"/>
      <c r="C76" s="139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7"/>
      <c r="B77" s="138"/>
      <c r="C77" s="139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7"/>
      <c r="B78" s="138"/>
      <c r="C78" s="139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7"/>
      <c r="B79" s="138"/>
      <c r="C79" s="139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7"/>
      <c r="B80" s="138"/>
      <c r="C80" s="139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7"/>
      <c r="B81" s="138"/>
      <c r="C81" s="139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7"/>
      <c r="B82" s="138"/>
      <c r="C82" s="139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7"/>
      <c r="B83" s="138"/>
      <c r="C83" s="139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7"/>
      <c r="B84" s="138"/>
      <c r="C84" s="139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7"/>
      <c r="B85" s="138"/>
      <c r="C85" s="139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7"/>
      <c r="B86" s="138"/>
      <c r="C86" s="139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7"/>
      <c r="B87" s="138"/>
      <c r="C87" s="139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7"/>
      <c r="B88" s="138"/>
      <c r="C88" s="139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7"/>
      <c r="B89" s="138"/>
      <c r="C89" s="139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7"/>
      <c r="B90" s="138"/>
      <c r="C90" s="139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7"/>
      <c r="B91" s="138"/>
      <c r="C91" s="139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7"/>
      <c r="B92" s="138"/>
      <c r="C92" s="139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7"/>
      <c r="B93" s="138"/>
      <c r="C93" s="139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7"/>
      <c r="B94" s="138"/>
      <c r="C94" s="139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7"/>
      <c r="B95" s="138"/>
      <c r="C95" s="139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7"/>
      <c r="B96" s="138"/>
      <c r="C96" s="139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7"/>
      <c r="B97" s="138"/>
      <c r="C97" s="139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7"/>
      <c r="B98" s="138"/>
      <c r="C98" s="139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7"/>
      <c r="B99" s="138"/>
      <c r="C99" s="139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7"/>
      <c r="B100" s="138"/>
      <c r="C100" s="139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7"/>
      <c r="B101" s="138"/>
      <c r="C101" s="139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7"/>
      <c r="B102" s="138"/>
      <c r="C102" s="139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7"/>
      <c r="B103" s="138"/>
      <c r="C103" s="139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7"/>
      <c r="B104" s="138"/>
      <c r="C104" s="139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7"/>
      <c r="B105" s="138"/>
      <c r="C105" s="139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7"/>
      <c r="B106" s="138"/>
      <c r="C106" s="139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7"/>
      <c r="B107" s="138"/>
      <c r="C107" s="139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7"/>
      <c r="B108" s="138"/>
      <c r="C108" s="139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7"/>
      <c r="B109" s="138"/>
      <c r="C109" s="139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7"/>
      <c r="B110" s="138"/>
      <c r="C110" s="139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7"/>
      <c r="B111" s="138"/>
      <c r="C111" s="139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7"/>
      <c r="B112" s="138"/>
      <c r="C112" s="139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7"/>
      <c r="B113" s="138"/>
      <c r="C113" s="139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7"/>
      <c r="B114" s="138"/>
      <c r="C114" s="139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7"/>
      <c r="B115" s="138"/>
      <c r="C115" s="139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7"/>
      <c r="B116" s="138"/>
      <c r="C116" s="139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7"/>
      <c r="B117" s="138"/>
      <c r="C117" s="139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7"/>
      <c r="B118" s="138"/>
      <c r="C118" s="139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7"/>
      <c r="B119" s="138"/>
      <c r="C119" s="139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7"/>
      <c r="B120" s="138"/>
      <c r="C120" s="139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7"/>
      <c r="B121" s="138"/>
      <c r="C121" s="139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7"/>
      <c r="B122" s="138"/>
      <c r="C122" s="139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7"/>
      <c r="B123" s="138"/>
      <c r="C123" s="139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7"/>
      <c r="B124" s="138"/>
      <c r="C124" s="139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7"/>
      <c r="B125" s="138"/>
      <c r="C125" s="139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7"/>
      <c r="B126" s="138"/>
      <c r="C126" s="139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7"/>
      <c r="B127" s="138"/>
      <c r="C127" s="139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7"/>
      <c r="B128" s="138"/>
      <c r="C128" s="139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4"/>
      <c r="B129" s="135"/>
      <c r="C129" s="136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iA48BqJXNvD0ugWRV4I9olSwYO1jJX5F6NKwu1swH/5szd5cMuMCpnezIddnMy2UsxvIkYyotXc8ZMa2nSWzyg==" saltValue="hbiwmAjHSg2+L7vVo34nOQ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40" priority="2" operator="equal">
      <formula>"zlý súčet"</formula>
    </cfRule>
  </conditionalFormatting>
  <conditionalFormatting sqref="N1">
    <cfRule type="cellIs" dxfId="39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F19" sqref="F19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52</v>
      </c>
      <c r="N1" s="133" t="str">
        <f>IF(P11+P12&lt;&gt;SUM(P19:P129),"nekorektne zadané údaje","")</f>
        <v/>
      </c>
      <c r="O1" s="13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2"/>
      <c r="K3" s="152"/>
      <c r="N3" s="50" t="s">
        <v>44</v>
      </c>
      <c r="O3" s="152"/>
      <c r="P3" s="152"/>
      <c r="R3" s="47" t="s">
        <v>78</v>
      </c>
    </row>
    <row r="4" spans="1:18" ht="15" customHeight="1" x14ac:dyDescent="0.2">
      <c r="A4" s="23"/>
      <c r="I4" s="50" t="s">
        <v>41</v>
      </c>
      <c r="J4" s="152"/>
      <c r="K4" s="152"/>
      <c r="N4" s="50" t="s">
        <v>41</v>
      </c>
      <c r="O4" s="152"/>
      <c r="P4" s="152"/>
    </row>
    <row r="5" spans="1:18" ht="15" customHeight="1" x14ac:dyDescent="0.2">
      <c r="A5" s="23"/>
      <c r="I5" s="50" t="s">
        <v>42</v>
      </c>
      <c r="J5" s="152"/>
      <c r="K5" s="152"/>
      <c r="N5" s="50" t="s">
        <v>42</v>
      </c>
      <c r="O5" s="152"/>
      <c r="P5" s="152"/>
    </row>
    <row r="6" spans="1:18" ht="15" customHeight="1" x14ac:dyDescent="0.2">
      <c r="A6" s="23"/>
      <c r="I6" s="50" t="s">
        <v>43</v>
      </c>
      <c r="J6" s="152"/>
      <c r="K6" s="152"/>
      <c r="N6" s="50" t="s">
        <v>43</v>
      </c>
      <c r="O6" s="152"/>
      <c r="P6" s="152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40" t="s">
        <v>1</v>
      </c>
      <c r="B9" s="141"/>
      <c r="C9" s="142"/>
      <c r="D9" s="57"/>
      <c r="E9" s="107"/>
      <c r="F9" s="146">
        <v>2023</v>
      </c>
      <c r="G9" s="147"/>
      <c r="H9" s="147"/>
      <c r="I9" s="147"/>
      <c r="J9" s="147"/>
      <c r="K9" s="147"/>
      <c r="L9" s="147"/>
      <c r="M9" s="147"/>
      <c r="N9" s="147"/>
      <c r="O9" s="147"/>
      <c r="P9" s="148"/>
    </row>
    <row r="10" spans="1:18" ht="20.100000000000001" customHeight="1" thickBot="1" x14ac:dyDescent="0.25">
      <c r="A10" s="143"/>
      <c r="B10" s="144"/>
      <c r="C10" s="145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3" t="s">
        <v>55</v>
      </c>
      <c r="E17" s="153" t="s">
        <v>125</v>
      </c>
      <c r="F17" s="146">
        <v>2023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ht="24.95" customHeight="1" thickBot="1" x14ac:dyDescent="0.25">
      <c r="A18" s="6" t="s">
        <v>19</v>
      </c>
      <c r="B18" s="7"/>
      <c r="C18" s="18"/>
      <c r="D18" s="154"/>
      <c r="E18" s="154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9"/>
      <c r="B19" s="150"/>
      <c r="C19" s="151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7"/>
      <c r="B20" s="138"/>
      <c r="C20" s="139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7"/>
      <c r="B21" s="138"/>
      <c r="C21" s="139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7"/>
      <c r="B22" s="138"/>
      <c r="C22" s="139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7"/>
      <c r="B23" s="138"/>
      <c r="C23" s="139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7"/>
      <c r="B24" s="138"/>
      <c r="C24" s="139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7"/>
      <c r="B25" s="138"/>
      <c r="C25" s="139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7"/>
      <c r="B26" s="138"/>
      <c r="C26" s="139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7"/>
      <c r="B27" s="138"/>
      <c r="C27" s="139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7"/>
      <c r="B28" s="138"/>
      <c r="C28" s="139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7"/>
      <c r="B29" s="138"/>
      <c r="C29" s="139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7"/>
      <c r="B30" s="138"/>
      <c r="C30" s="139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7"/>
      <c r="B31" s="138"/>
      <c r="C31" s="139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7"/>
      <c r="B32" s="138"/>
      <c r="C32" s="139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7"/>
      <c r="B33" s="138"/>
      <c r="C33" s="139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7"/>
      <c r="B34" s="138"/>
      <c r="C34" s="139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7"/>
      <c r="B35" s="138"/>
      <c r="C35" s="139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7"/>
      <c r="B36" s="138"/>
      <c r="C36" s="139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7"/>
      <c r="B37" s="138"/>
      <c r="C37" s="139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7"/>
      <c r="B38" s="138"/>
      <c r="C38" s="139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7"/>
      <c r="B39" s="138"/>
      <c r="C39" s="139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7"/>
      <c r="B40" s="138"/>
      <c r="C40" s="139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7"/>
      <c r="B41" s="138"/>
      <c r="C41" s="139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7"/>
      <c r="B42" s="138"/>
      <c r="C42" s="139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7"/>
      <c r="B43" s="138"/>
      <c r="C43" s="139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7"/>
      <c r="B44" s="138"/>
      <c r="C44" s="139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7"/>
      <c r="B45" s="138"/>
      <c r="C45" s="139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7"/>
      <c r="B46" s="138"/>
      <c r="C46" s="139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7"/>
      <c r="B47" s="138"/>
      <c r="C47" s="139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7"/>
      <c r="B48" s="138"/>
      <c r="C48" s="139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7"/>
      <c r="B49" s="138"/>
      <c r="C49" s="139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7"/>
      <c r="B50" s="138"/>
      <c r="C50" s="139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7"/>
      <c r="B51" s="138"/>
      <c r="C51" s="139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7"/>
      <c r="B52" s="138"/>
      <c r="C52" s="139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7"/>
      <c r="B53" s="138"/>
      <c r="C53" s="139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7"/>
      <c r="B54" s="138"/>
      <c r="C54" s="139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7"/>
      <c r="B55" s="138"/>
      <c r="C55" s="139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7"/>
      <c r="B56" s="138"/>
      <c r="C56" s="139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7"/>
      <c r="B57" s="138"/>
      <c r="C57" s="139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7"/>
      <c r="B58" s="138"/>
      <c r="C58" s="139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7"/>
      <c r="B59" s="138"/>
      <c r="C59" s="139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7"/>
      <c r="B60" s="138"/>
      <c r="C60" s="139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7"/>
      <c r="B61" s="138"/>
      <c r="C61" s="139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7"/>
      <c r="B62" s="138"/>
      <c r="C62" s="139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7"/>
      <c r="B63" s="138"/>
      <c r="C63" s="139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7"/>
      <c r="B64" s="138"/>
      <c r="C64" s="139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7"/>
      <c r="B65" s="138"/>
      <c r="C65" s="139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7"/>
      <c r="B66" s="138"/>
      <c r="C66" s="139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7"/>
      <c r="B67" s="138"/>
      <c r="C67" s="139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7"/>
      <c r="B68" s="138"/>
      <c r="C68" s="139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7"/>
      <c r="B69" s="138"/>
      <c r="C69" s="139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7"/>
      <c r="B70" s="138"/>
      <c r="C70" s="139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7"/>
      <c r="B71" s="138"/>
      <c r="C71" s="139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7"/>
      <c r="B72" s="138"/>
      <c r="C72" s="139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7"/>
      <c r="B73" s="138"/>
      <c r="C73" s="139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7"/>
      <c r="B74" s="138"/>
      <c r="C74" s="139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7"/>
      <c r="B75" s="138"/>
      <c r="C75" s="139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7"/>
      <c r="B76" s="138"/>
      <c r="C76" s="139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7"/>
      <c r="B77" s="138"/>
      <c r="C77" s="139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7"/>
      <c r="B78" s="138"/>
      <c r="C78" s="139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7"/>
      <c r="B79" s="138"/>
      <c r="C79" s="139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7"/>
      <c r="B80" s="138"/>
      <c r="C80" s="139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7"/>
      <c r="B81" s="138"/>
      <c r="C81" s="139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7"/>
      <c r="B82" s="138"/>
      <c r="C82" s="139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7"/>
      <c r="B83" s="138"/>
      <c r="C83" s="139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7"/>
      <c r="B84" s="138"/>
      <c r="C84" s="139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7"/>
      <c r="B85" s="138"/>
      <c r="C85" s="139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7"/>
      <c r="B86" s="138"/>
      <c r="C86" s="139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7"/>
      <c r="B87" s="138"/>
      <c r="C87" s="139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7"/>
      <c r="B88" s="138"/>
      <c r="C88" s="139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7"/>
      <c r="B89" s="138"/>
      <c r="C89" s="139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7"/>
      <c r="B90" s="138"/>
      <c r="C90" s="139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7"/>
      <c r="B91" s="138"/>
      <c r="C91" s="139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7"/>
      <c r="B92" s="138"/>
      <c r="C92" s="139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7"/>
      <c r="B93" s="138"/>
      <c r="C93" s="139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7"/>
      <c r="B94" s="138"/>
      <c r="C94" s="139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7"/>
      <c r="B95" s="138"/>
      <c r="C95" s="139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7"/>
      <c r="B96" s="138"/>
      <c r="C96" s="139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7"/>
      <c r="B97" s="138"/>
      <c r="C97" s="139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7"/>
      <c r="B98" s="138"/>
      <c r="C98" s="139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7"/>
      <c r="B99" s="138"/>
      <c r="C99" s="139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7"/>
      <c r="B100" s="138"/>
      <c r="C100" s="139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7"/>
      <c r="B101" s="138"/>
      <c r="C101" s="139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7"/>
      <c r="B102" s="138"/>
      <c r="C102" s="139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7"/>
      <c r="B103" s="138"/>
      <c r="C103" s="139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7"/>
      <c r="B104" s="138"/>
      <c r="C104" s="139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7"/>
      <c r="B105" s="138"/>
      <c r="C105" s="139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7"/>
      <c r="B106" s="138"/>
      <c r="C106" s="139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7"/>
      <c r="B107" s="138"/>
      <c r="C107" s="139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7"/>
      <c r="B108" s="138"/>
      <c r="C108" s="139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7"/>
      <c r="B109" s="138"/>
      <c r="C109" s="139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7"/>
      <c r="B110" s="138"/>
      <c r="C110" s="139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7"/>
      <c r="B111" s="138"/>
      <c r="C111" s="139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7"/>
      <c r="B112" s="138"/>
      <c r="C112" s="139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7"/>
      <c r="B113" s="138"/>
      <c r="C113" s="139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7"/>
      <c r="B114" s="138"/>
      <c r="C114" s="139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7"/>
      <c r="B115" s="138"/>
      <c r="C115" s="139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7"/>
      <c r="B116" s="138"/>
      <c r="C116" s="139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7"/>
      <c r="B117" s="138"/>
      <c r="C117" s="139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7"/>
      <c r="B118" s="138"/>
      <c r="C118" s="139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7"/>
      <c r="B119" s="138"/>
      <c r="C119" s="139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7"/>
      <c r="B120" s="138"/>
      <c r="C120" s="139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7"/>
      <c r="B121" s="138"/>
      <c r="C121" s="139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7"/>
      <c r="B122" s="138"/>
      <c r="C122" s="139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7"/>
      <c r="B123" s="138"/>
      <c r="C123" s="139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7"/>
      <c r="B124" s="138"/>
      <c r="C124" s="139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7"/>
      <c r="B125" s="138"/>
      <c r="C125" s="139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7"/>
      <c r="B126" s="138"/>
      <c r="C126" s="139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7"/>
      <c r="B127" s="138"/>
      <c r="C127" s="139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7"/>
      <c r="B128" s="138"/>
      <c r="C128" s="139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4"/>
      <c r="B129" s="135"/>
      <c r="C129" s="136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6FVl9Z6lMOrrgt1is04RXFuZKfbkScxHbwdvpSZAduUDTCqDls1w+TN47aR9MHaJdWimMG7cmNkyijqrblxRWw==" saltValue="yvbHzRrCE9mS5hA4HD9rng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38" priority="2" operator="equal">
      <formula>"zlý súčet"</formula>
    </cfRule>
  </conditionalFormatting>
  <conditionalFormatting sqref="N1">
    <cfRule type="cellIs" dxfId="37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I15" sqref="I15"/>
    </sheetView>
  </sheetViews>
  <sheetFormatPr defaultRowHeight="12" x14ac:dyDescent="0.2"/>
  <cols>
    <col min="1" max="1" width="11.28515625" style="1" customWidth="1"/>
    <col min="2" max="9" width="16.42578125" style="1" customWidth="1"/>
    <col min="10" max="10" width="13.7109375" style="1" customWidth="1"/>
    <col min="11" max="12" width="13.28515625" style="1" hidden="1" customWidth="1"/>
    <col min="13" max="15" width="13.28515625" style="1" customWidth="1"/>
    <col min="16" max="16384" width="9.140625" style="1"/>
  </cols>
  <sheetData>
    <row r="1" spans="1:12" x14ac:dyDescent="0.2">
      <c r="A1" s="23" t="s">
        <v>53</v>
      </c>
    </row>
    <row r="2" spans="1:12" ht="12.75" x14ac:dyDescent="0.2">
      <c r="A2" s="24" t="s">
        <v>20</v>
      </c>
      <c r="E2" s="156" t="str">
        <f>IF(SUM(K8:L15)&gt;0,"zadajte výšku žiadaného príspevku zo žlto označených buniek","")</f>
        <v/>
      </c>
      <c r="F2" s="156"/>
      <c r="G2" s="156"/>
      <c r="H2" s="156"/>
    </row>
    <row r="3" spans="1:12" x14ac:dyDescent="0.2">
      <c r="E3" s="157"/>
      <c r="F3" s="157"/>
      <c r="G3" s="157"/>
      <c r="H3" s="157"/>
    </row>
    <row r="4" spans="1:12" x14ac:dyDescent="0.2">
      <c r="E4" s="157"/>
      <c r="F4" s="157"/>
      <c r="G4" s="157"/>
      <c r="H4" s="157"/>
    </row>
    <row r="5" spans="1:12" ht="12.75" thickBot="1" x14ac:dyDescent="0.25"/>
    <row r="6" spans="1:12" ht="24.75" customHeight="1" thickBot="1" x14ac:dyDescent="0.25">
      <c r="A6" s="51" t="s">
        <v>21</v>
      </c>
      <c r="B6" s="158" t="s">
        <v>22</v>
      </c>
      <c r="C6" s="159"/>
      <c r="D6" s="159" t="s">
        <v>23</v>
      </c>
      <c r="E6" s="159"/>
      <c r="F6" s="159" t="s">
        <v>24</v>
      </c>
      <c r="G6" s="159"/>
      <c r="H6" s="159" t="s">
        <v>25</v>
      </c>
      <c r="I6" s="160"/>
    </row>
    <row r="7" spans="1:12" ht="24.95" customHeight="1" thickBot="1" x14ac:dyDescent="0.25">
      <c r="A7" s="51"/>
      <c r="B7" s="86" t="s">
        <v>56</v>
      </c>
      <c r="C7" s="87" t="s">
        <v>58</v>
      </c>
      <c r="D7" s="86" t="s">
        <v>56</v>
      </c>
      <c r="E7" s="87" t="s">
        <v>58</v>
      </c>
      <c r="F7" s="86" t="s">
        <v>56</v>
      </c>
      <c r="G7" s="87" t="s">
        <v>58</v>
      </c>
      <c r="H7" s="86" t="s">
        <v>56</v>
      </c>
      <c r="I7" s="88" t="s">
        <v>58</v>
      </c>
      <c r="K7" s="112" t="s">
        <v>56</v>
      </c>
      <c r="L7" s="113" t="s">
        <v>58</v>
      </c>
    </row>
    <row r="8" spans="1:12" ht="24.95" customHeight="1" x14ac:dyDescent="0.2">
      <c r="A8" s="82">
        <v>2016</v>
      </c>
      <c r="B8" s="83">
        <f>TRANSPOSE('Výd. 2016'!P11)</f>
        <v>0</v>
      </c>
      <c r="C8" s="83">
        <f>TRANSPOSE('Výd. 2016'!P12)</f>
        <v>0</v>
      </c>
      <c r="D8" s="84"/>
      <c r="E8" s="84"/>
      <c r="F8" s="83">
        <f>B8-D8</f>
        <v>0</v>
      </c>
      <c r="G8" s="83">
        <f>C8-E8</f>
        <v>0</v>
      </c>
      <c r="H8" s="85" t="str">
        <f t="shared" ref="H8:H16" si="0">IF(B8=0,"",D8/B8)</f>
        <v/>
      </c>
      <c r="I8" s="89" t="str">
        <f t="shared" ref="I8:I16" si="1">IF(C8=0,"",E8/C8)</f>
        <v/>
      </c>
      <c r="K8" s="114">
        <f>IF(AND(B8&gt;0,D8=""),1,0)</f>
        <v>0</v>
      </c>
      <c r="L8" s="114">
        <f t="shared" ref="L8:L15" si="2">IF(AND(C8&gt;0,E8=""),1,0)</f>
        <v>0</v>
      </c>
    </row>
    <row r="9" spans="1:12" ht="24.95" customHeight="1" x14ac:dyDescent="0.2">
      <c r="A9" s="72">
        <v>2017</v>
      </c>
      <c r="B9" s="74">
        <f>TRANSPOSE('Výd. 2017'!P11)</f>
        <v>0</v>
      </c>
      <c r="C9" s="74">
        <f>TRANSPOSE('Výd. 2017'!P12)</f>
        <v>0</v>
      </c>
      <c r="D9" s="84"/>
      <c r="E9" s="84"/>
      <c r="F9" s="74">
        <f t="shared" ref="F9:F15" si="3">B9-D9</f>
        <v>0</v>
      </c>
      <c r="G9" s="74">
        <f t="shared" ref="G9:G15" si="4">C9-E9</f>
        <v>0</v>
      </c>
      <c r="H9" s="75" t="str">
        <f t="shared" si="0"/>
        <v/>
      </c>
      <c r="I9" s="90" t="str">
        <f t="shared" si="1"/>
        <v/>
      </c>
      <c r="K9" s="114">
        <f t="shared" ref="K9:K15" si="5">IF(AND(B9&gt;0,D9=""),1,0)</f>
        <v>0</v>
      </c>
      <c r="L9" s="114">
        <f t="shared" si="2"/>
        <v>0</v>
      </c>
    </row>
    <row r="10" spans="1:12" ht="24.95" customHeight="1" x14ac:dyDescent="0.2">
      <c r="A10" s="72">
        <v>2018</v>
      </c>
      <c r="B10" s="74">
        <f>TRANSPOSE('Výd. 2018'!P11)</f>
        <v>0</v>
      </c>
      <c r="C10" s="74">
        <f>TRANSPOSE('Výd. 2018'!P12)</f>
        <v>0</v>
      </c>
      <c r="D10" s="84"/>
      <c r="E10" s="84"/>
      <c r="F10" s="74">
        <f t="shared" si="3"/>
        <v>0</v>
      </c>
      <c r="G10" s="74">
        <f t="shared" si="4"/>
        <v>0</v>
      </c>
      <c r="H10" s="75" t="str">
        <f t="shared" si="0"/>
        <v/>
      </c>
      <c r="I10" s="90" t="str">
        <f t="shared" si="1"/>
        <v/>
      </c>
      <c r="K10" s="114">
        <f t="shared" si="5"/>
        <v>0</v>
      </c>
      <c r="L10" s="114">
        <f t="shared" si="2"/>
        <v>0</v>
      </c>
    </row>
    <row r="11" spans="1:12" ht="24.95" customHeight="1" x14ac:dyDescent="0.2">
      <c r="A11" s="72">
        <v>2019</v>
      </c>
      <c r="B11" s="74">
        <f>TRANSPOSE('Výd. 2019'!P11)</f>
        <v>0</v>
      </c>
      <c r="C11" s="74">
        <f>TRANSPOSE('Výd. 2019'!P12)</f>
        <v>0</v>
      </c>
      <c r="D11" s="84"/>
      <c r="E11" s="84"/>
      <c r="F11" s="74">
        <f t="shared" si="3"/>
        <v>0</v>
      </c>
      <c r="G11" s="74">
        <f t="shared" si="4"/>
        <v>0</v>
      </c>
      <c r="H11" s="75" t="str">
        <f t="shared" si="0"/>
        <v/>
      </c>
      <c r="I11" s="90" t="str">
        <f t="shared" si="1"/>
        <v/>
      </c>
      <c r="K11" s="114">
        <f t="shared" si="5"/>
        <v>0</v>
      </c>
      <c r="L11" s="114">
        <f t="shared" si="2"/>
        <v>0</v>
      </c>
    </row>
    <row r="12" spans="1:12" ht="24.95" customHeight="1" x14ac:dyDescent="0.2">
      <c r="A12" s="72">
        <v>2020</v>
      </c>
      <c r="B12" s="74">
        <f>TRANSPOSE('Výd. 2020'!P11)</f>
        <v>0</v>
      </c>
      <c r="C12" s="74">
        <f>TRANSPOSE('Výd. 2020'!P12)</f>
        <v>0</v>
      </c>
      <c r="D12" s="84"/>
      <c r="E12" s="84"/>
      <c r="F12" s="74">
        <f t="shared" si="3"/>
        <v>0</v>
      </c>
      <c r="G12" s="74">
        <f t="shared" si="4"/>
        <v>0</v>
      </c>
      <c r="H12" s="75" t="str">
        <f t="shared" si="0"/>
        <v/>
      </c>
      <c r="I12" s="90" t="str">
        <f t="shared" si="1"/>
        <v/>
      </c>
      <c r="K12" s="114">
        <f t="shared" si="5"/>
        <v>0</v>
      </c>
      <c r="L12" s="114">
        <f t="shared" si="2"/>
        <v>0</v>
      </c>
    </row>
    <row r="13" spans="1:12" ht="24.95" customHeight="1" x14ac:dyDescent="0.2">
      <c r="A13" s="72">
        <v>2021</v>
      </c>
      <c r="B13" s="74">
        <f>TRANSPOSE('Výd. 2021'!P11)</f>
        <v>0</v>
      </c>
      <c r="C13" s="74">
        <f>TRANSPOSE('Výd. 2021'!P12)</f>
        <v>0</v>
      </c>
      <c r="D13" s="84"/>
      <c r="E13" s="84"/>
      <c r="F13" s="74">
        <f t="shared" si="3"/>
        <v>0</v>
      </c>
      <c r="G13" s="74">
        <f t="shared" si="4"/>
        <v>0</v>
      </c>
      <c r="H13" s="75" t="str">
        <f t="shared" si="0"/>
        <v/>
      </c>
      <c r="I13" s="90" t="str">
        <f t="shared" si="1"/>
        <v/>
      </c>
      <c r="K13" s="114">
        <f t="shared" si="5"/>
        <v>0</v>
      </c>
      <c r="L13" s="114">
        <f t="shared" si="2"/>
        <v>0</v>
      </c>
    </row>
    <row r="14" spans="1:12" ht="24.95" customHeight="1" x14ac:dyDescent="0.2">
      <c r="A14" s="72">
        <v>2022</v>
      </c>
      <c r="B14" s="74">
        <f>TRANSPOSE('Výd. 2022'!P11)</f>
        <v>0</v>
      </c>
      <c r="C14" s="74">
        <f>TRANSPOSE('Výd. 2022'!P12)</f>
        <v>0</v>
      </c>
      <c r="D14" s="84"/>
      <c r="E14" s="84"/>
      <c r="F14" s="74">
        <f t="shared" si="3"/>
        <v>0</v>
      </c>
      <c r="G14" s="74">
        <f t="shared" si="4"/>
        <v>0</v>
      </c>
      <c r="H14" s="75" t="str">
        <f t="shared" si="0"/>
        <v/>
      </c>
      <c r="I14" s="90" t="str">
        <f t="shared" si="1"/>
        <v/>
      </c>
      <c r="K14" s="114">
        <f t="shared" si="5"/>
        <v>0</v>
      </c>
      <c r="L14" s="114">
        <f t="shared" si="2"/>
        <v>0</v>
      </c>
    </row>
    <row r="15" spans="1:12" ht="24.95" customHeight="1" thickBot="1" x14ac:dyDescent="0.25">
      <c r="A15" s="73">
        <v>2023</v>
      </c>
      <c r="B15" s="79">
        <f>TRANSPOSE('Výd. 2023'!P11)</f>
        <v>0</v>
      </c>
      <c r="C15" s="79">
        <f>TRANSPOSE('Výd. 2023'!P12)</f>
        <v>0</v>
      </c>
      <c r="D15" s="84"/>
      <c r="E15" s="84"/>
      <c r="F15" s="79">
        <f t="shared" si="3"/>
        <v>0</v>
      </c>
      <c r="G15" s="79">
        <f t="shared" si="4"/>
        <v>0</v>
      </c>
      <c r="H15" s="76" t="str">
        <f t="shared" si="0"/>
        <v/>
      </c>
      <c r="I15" s="91" t="str">
        <f t="shared" si="1"/>
        <v/>
      </c>
      <c r="K15" s="114">
        <f t="shared" si="5"/>
        <v>0</v>
      </c>
      <c r="L15" s="114">
        <f t="shared" si="2"/>
        <v>0</v>
      </c>
    </row>
    <row r="16" spans="1:12" ht="24.95" customHeight="1" thickBot="1" x14ac:dyDescent="0.25">
      <c r="A16" s="51" t="s">
        <v>12</v>
      </c>
      <c r="B16" s="80">
        <f t="shared" ref="B16:G16" si="6">SUM(B8:B15)</f>
        <v>0</v>
      </c>
      <c r="C16" s="77">
        <f t="shared" si="6"/>
        <v>0</v>
      </c>
      <c r="D16" s="77">
        <f t="shared" si="6"/>
        <v>0</v>
      </c>
      <c r="E16" s="77">
        <f t="shared" si="6"/>
        <v>0</v>
      </c>
      <c r="F16" s="77">
        <f t="shared" si="6"/>
        <v>0</v>
      </c>
      <c r="G16" s="77">
        <f t="shared" si="6"/>
        <v>0</v>
      </c>
      <c r="H16" s="78" t="str">
        <f t="shared" si="0"/>
        <v/>
      </c>
      <c r="I16" s="81" t="str">
        <f t="shared" si="1"/>
        <v/>
      </c>
    </row>
    <row r="17" spans="1:7" ht="24.95" customHeight="1" x14ac:dyDescent="0.2"/>
    <row r="18" spans="1:7" ht="24.95" customHeight="1" x14ac:dyDescent="0.2"/>
    <row r="19" spans="1:7" ht="24.95" customHeight="1" x14ac:dyDescent="0.2"/>
    <row r="20" spans="1:7" ht="15" customHeight="1" x14ac:dyDescent="0.2">
      <c r="A20" s="50" t="s">
        <v>44</v>
      </c>
      <c r="B20" s="155"/>
      <c r="C20" s="155"/>
      <c r="E20" s="50" t="s">
        <v>44</v>
      </c>
      <c r="F20" s="155"/>
      <c r="G20" s="155"/>
    </row>
    <row r="21" spans="1:7" ht="15" customHeight="1" x14ac:dyDescent="0.2">
      <c r="A21" s="50" t="s">
        <v>41</v>
      </c>
      <c r="B21" s="155"/>
      <c r="C21" s="155"/>
      <c r="E21" s="50" t="s">
        <v>41</v>
      </c>
      <c r="F21" s="155"/>
      <c r="G21" s="155"/>
    </row>
    <row r="22" spans="1:7" ht="15" customHeight="1" x14ac:dyDescent="0.2">
      <c r="A22" s="50" t="s">
        <v>42</v>
      </c>
      <c r="B22" s="155"/>
      <c r="C22" s="155"/>
      <c r="E22" s="50" t="s">
        <v>42</v>
      </c>
      <c r="F22" s="155"/>
      <c r="G22" s="155"/>
    </row>
    <row r="23" spans="1:7" ht="15" customHeight="1" x14ac:dyDescent="0.2">
      <c r="A23" s="50" t="s">
        <v>43</v>
      </c>
      <c r="B23" s="155"/>
      <c r="C23" s="155"/>
      <c r="E23" s="50" t="s">
        <v>43</v>
      </c>
      <c r="F23" s="155"/>
      <c r="G23" s="155"/>
    </row>
    <row r="24" spans="1:7" ht="24.95" customHeight="1" x14ac:dyDescent="0.2"/>
    <row r="25" spans="1:7" ht="24.95" customHeight="1" x14ac:dyDescent="0.2"/>
    <row r="26" spans="1:7" ht="24.95" customHeight="1" x14ac:dyDescent="0.2"/>
  </sheetData>
  <sheetProtection algorithmName="SHA-512" hashValue="xk7mo//Kdvx+f34/jKPYo733h2tuAm9mTJyu36fFt45xaHPm+rpNTYWm4BKxSZQ9fR5djUgoUUOoQNSiyabWKA==" saltValue="7eLl9R+dsKa46dHas3FCbw==" spinCount="100000" sheet="1" objects="1" scenarios="1"/>
  <mergeCells count="15">
    <mergeCell ref="E2:H2"/>
    <mergeCell ref="E3:H3"/>
    <mergeCell ref="E4:H4"/>
    <mergeCell ref="B21:C21"/>
    <mergeCell ref="B22:C22"/>
    <mergeCell ref="B6:C6"/>
    <mergeCell ref="D6:E6"/>
    <mergeCell ref="F6:G6"/>
    <mergeCell ref="H6:I6"/>
    <mergeCell ref="B23:C23"/>
    <mergeCell ref="F20:G20"/>
    <mergeCell ref="F21:G21"/>
    <mergeCell ref="F22:G22"/>
    <mergeCell ref="F23:G23"/>
    <mergeCell ref="B20:C20"/>
  </mergeCells>
  <conditionalFormatting sqref="D8">
    <cfRule type="expression" dxfId="36" priority="9">
      <formula>K8=1</formula>
    </cfRule>
  </conditionalFormatting>
  <conditionalFormatting sqref="E8">
    <cfRule type="expression" dxfId="35" priority="7">
      <formula>L8=1</formula>
    </cfRule>
  </conditionalFormatting>
  <conditionalFormatting sqref="D9:D15">
    <cfRule type="expression" dxfId="34" priority="5">
      <formula>K9=1</formula>
    </cfRule>
  </conditionalFormatting>
  <conditionalFormatting sqref="E9:E15">
    <cfRule type="expression" dxfId="33" priority="4">
      <formula>L9=1</formula>
    </cfRule>
  </conditionalFormatting>
  <conditionalFormatting sqref="E2">
    <cfRule type="cellIs" dxfId="32" priority="3" operator="equal">
      <formula>"zadajte výšku žiadaného príspevku zo žlto označených buniek"</formula>
    </cfRule>
  </conditionalFormatting>
  <conditionalFormatting sqref="E3">
    <cfRule type="cellIs" dxfId="31" priority="2" operator="equal">
      <formula>"výška žiadaného príspevku v menej rozvinutých regiónoch presahuje 70%"</formula>
    </cfRule>
  </conditionalFormatting>
  <conditionalFormatting sqref="E4">
    <cfRule type="cellIs" dxfId="30" priority="1" operator="equal">
      <formula>"výška žiadaného príspevku v ostatných regiónoch presahuje 70%"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11</vt:i4>
      </vt:variant>
    </vt:vector>
  </HeadingPairs>
  <TitlesOfParts>
    <vt:vector size="11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administrator</cp:lastModifiedBy>
  <cp:lastPrinted>2015-10-13T11:12:10Z</cp:lastPrinted>
  <dcterms:created xsi:type="dcterms:W3CDTF">2015-04-10T04:36:35Z</dcterms:created>
  <dcterms:modified xsi:type="dcterms:W3CDTF">2016-01-26T16:24:39Z</dcterms:modified>
</cp:coreProperties>
</file>